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E:\computer file\DATA SCIENCE by learnbay\Excel\Personal Excel Project\Ecommerce Sales Analysis\"/>
    </mc:Choice>
  </mc:AlternateContent>
  <xr:revisionPtr revIDLastSave="0" documentId="8_{AE012D00-475B-465D-88BC-DB943FB6327B}" xr6:coauthVersionLast="47" xr6:coauthVersionMax="47" xr10:uidLastSave="{00000000-0000-0000-0000-000000000000}"/>
  <bookViews>
    <workbookView xWindow="-120" yWindow="-120" windowWidth="20730" windowHeight="11160" firstSheet="1" activeTab="7" xr2:uid="{00000000-000D-0000-FFFF-FFFF00000000}"/>
  </bookViews>
  <sheets>
    <sheet name="Combo_Ch." sheetId="3" r:id="rId1"/>
    <sheet name="Waterfall_ch" sheetId="4" r:id="rId2"/>
    <sheet name="Donot_ch." sheetId="5" r:id="rId3"/>
    <sheet name="TMap_ch." sheetId="6" r:id="rId4"/>
    <sheet name="Top5_sale" sheetId="8" r:id="rId5"/>
    <sheet name="KPI" sheetId="9" r:id="rId6"/>
    <sheet name="KPI YOY" sheetId="11" r:id="rId7"/>
    <sheet name="Dashboard " sheetId="12" r:id="rId8"/>
    <sheet name="Data" sheetId="1" r:id="rId9"/>
    <sheet name="layout" sheetId="2" r:id="rId10"/>
  </sheets>
  <definedNames>
    <definedName name="_xlchart.v1.0" hidden="1">Waterfall_ch!$E$4:$E$7</definedName>
    <definedName name="_xlchart.v1.1" hidden="1">Waterfall_ch!$F$3</definedName>
    <definedName name="_xlchart.v1.10" hidden="1">TMap_ch.!$E$3</definedName>
    <definedName name="_xlchart.v1.11" hidden="1">TMap_ch.!$E$4:$E$53</definedName>
    <definedName name="_xlchart.v1.12" hidden="1">TMap_ch.!$D$4:$D$53</definedName>
    <definedName name="_xlchart.v1.13" hidden="1">TMap_ch.!$E$3</definedName>
    <definedName name="_xlchart.v1.14" hidden="1">TMap_ch.!$E$4:$E$53</definedName>
    <definedName name="_xlchart.v1.15" hidden="1">TMap_ch.!$D$4:$D$53</definedName>
    <definedName name="_xlchart.v1.16" hidden="1">TMap_ch.!$E$3</definedName>
    <definedName name="_xlchart.v1.17" hidden="1">TMap_ch.!$E$4:$E$53</definedName>
    <definedName name="_xlchart.v1.18" hidden="1">Waterfall_ch!$E$4:$E$7</definedName>
    <definedName name="_xlchart.v1.19" hidden="1">Waterfall_ch!$F$3</definedName>
    <definedName name="_xlchart.v1.2" hidden="1">Waterfall_ch!$F$4:$F$7</definedName>
    <definedName name="_xlchart.v1.20" hidden="1">Waterfall_ch!$F$4:$F$7</definedName>
    <definedName name="_xlchart.v1.3" hidden="1">TMap_ch.!$D$4:$D$53</definedName>
    <definedName name="_xlchart.v1.4" hidden="1">TMap_ch.!$E$3</definedName>
    <definedName name="_xlchart.v1.5" hidden="1">TMap_ch.!$E$4:$E$53</definedName>
    <definedName name="_xlchart.v1.6" hidden="1">TMap_ch.!$D$4:$D$53</definedName>
    <definedName name="_xlchart.v1.7" hidden="1">TMap_ch.!$E$3</definedName>
    <definedName name="_xlchart.v1.8" hidden="1">TMap_ch.!$E$4:$E$53</definedName>
    <definedName name="_xlchart.v1.9" hidden="1">TMap_ch.!$D$4:$D$53</definedName>
    <definedName name="_xlcn.WorksheetConnection_Map_ch.D3E531" hidden="1">TMap_ch.!$D$3:$E$53</definedName>
    <definedName name="Slicer_Region">#N/A</definedName>
    <definedName name="Slicer_Segment">#N/A</definedName>
    <definedName name="Slicer_Year1">#N/A</definedName>
  </definedNames>
  <calcPr calcId="181029"/>
  <pivotCaches>
    <pivotCache cacheId="3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_ch.!$D$3:$E$53"/>
        </x15:modelTables>
      </x15:dataModel>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9" i="11" l="1"/>
  <c r="J9" i="11"/>
  <c r="K9" i="11"/>
  <c r="L9" i="1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H9" i="11"/>
  <c r="R17" i="9"/>
  <c r="N17" i="9"/>
  <c r="J17" i="9"/>
  <c r="F17" i="9"/>
  <c r="B17" i="9"/>
  <c r="E53" i="6"/>
  <c r="E13" i="6"/>
  <c r="E29" i="6"/>
  <c r="E45" i="6"/>
  <c r="E14" i="6"/>
  <c r="E30" i="6"/>
  <c r="E46" i="6"/>
  <c r="E15" i="6"/>
  <c r="E31" i="6"/>
  <c r="E47" i="6"/>
  <c r="E16" i="6"/>
  <c r="E32" i="6"/>
  <c r="E48" i="6"/>
  <c r="E52" i="6"/>
  <c r="E21" i="6"/>
  <c r="E37" i="6"/>
  <c r="E6" i="6"/>
  <c r="E38" i="6"/>
  <c r="E7" i="6"/>
  <c r="E23" i="6"/>
  <c r="E8" i="6"/>
  <c r="E24" i="6"/>
  <c r="E9" i="6"/>
  <c r="E41" i="6"/>
  <c r="E10" i="6"/>
  <c r="E26" i="6"/>
  <c r="E42" i="6"/>
  <c r="E27" i="6"/>
  <c r="E43" i="6"/>
  <c r="E12" i="6"/>
  <c r="E28" i="6"/>
  <c r="E17" i="6"/>
  <c r="E33" i="6"/>
  <c r="E49" i="6"/>
  <c r="E18" i="6"/>
  <c r="E34" i="6"/>
  <c r="E50" i="6"/>
  <c r="E19" i="6"/>
  <c r="E35" i="6"/>
  <c r="E51" i="6"/>
  <c r="E20" i="6"/>
  <c r="E36" i="6"/>
  <c r="E5" i="6"/>
  <c r="E22" i="6"/>
  <c r="E39" i="6"/>
  <c r="E40" i="6"/>
  <c r="E25" i="6"/>
  <c r="E11" i="6"/>
  <c r="E44" i="6"/>
  <c r="E4" i="6"/>
  <c r="F7" i="4"/>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4"/>
  <c r="F6" i="4"/>
  <c r="F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6F1208-EA13-419B-B22D-7CE4D98A82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118A54-F5B0-43E7-8E12-8AE7377B51EE}" name="WorksheetConnection_Map_ch.!$D$3:$E$53" type="102" refreshedVersion="8" minRefreshableVersion="5">
    <extLst>
      <ext xmlns:x15="http://schemas.microsoft.com/office/spreadsheetml/2010/11/main" uri="{DE250136-89BD-433C-8126-D09CA5730AF9}">
        <x15:connection id="Range">
          <x15:rangePr sourceName="_xlcn.WorksheetConnection_Map_ch.D3E531"/>
        </x15:connection>
      </ext>
    </extLst>
  </connection>
</connections>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<sst xmlns="http://schemas.openxmlformats.org/spreadsheetml/2006/main" count="130129" uniqueCount="10953">
  <si>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</si>
  <si>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</si>
  <si>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</si>
  <si>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</si>
  <si>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</si>
  <si>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</si>
  <si>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</si>
  <si>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</si>
  <si>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</si>
  <si>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</si>
  <si>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</si>
  <si>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</si>
  <si>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</si>
  <si>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</si>
  <si>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</si>
  <si>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</si>
  <si>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</si>
  <si>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</si>
  <si>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</si>
  <si>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</si>
  <si>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</si>
  <si>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</si>
  <si>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</si>
  <si>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</si>
  <si>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</si>
  <si>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</si>
  <si>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</si>
  <si>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</si>
  <si>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</si>
  <si>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</si>
  <si>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</si>
  <si>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</si>
  <si>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</si>
  <si>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</si>
  <si>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</si>
  <si>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</si>
  <si>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</si>
  <si>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</si>
  <si>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</si>
  <si>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</si>
  <si>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</si>
  <si>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</si>
  <si>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</si>
  <si>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</si>
  <si>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</si>
  <si>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</si>
  <si>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</si>
  <si>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</si>
  <si>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</si>
  <si>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</si>
  <si>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</si>
  <si>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</si>
  <si>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</si>
  <si>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</si>
  <si>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</si>
  <si>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</si>
  <si>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</si>
  <si>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</si>
  <si>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</si>
  <si>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</si>
  <si>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</si>
  <si>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</si>
  <si>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</si>
  <si>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</si>
  <si>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</si>
  <si>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</si>
  <si>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</si>
  <si>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</si>
  <si>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</si>
  <si>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</si>
  <si>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</si>
  <si>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</si>
  <si>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</si>
  <si>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</si>
  <si>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</si>
  <si>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</si>
  <si>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</si>
  <si>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</si>
  <si>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</si>
  <si>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</si>
  <si>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</si>
  <si>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</si>
  <si>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</si>
  <si>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</si>
  <si>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</si>
  <si>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</si>
  <si>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</si>
  <si>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</si>
  <si>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</si>
  <si>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</si>
  <si>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</si>
  <si>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</si>
  <si>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</si>
  <si>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</si>
  <si>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</si>
  <si>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</si>
  <si>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</si>
  <si>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</si>
  <si>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</si>
  <si>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</si>
  <si>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</si>
  <si>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</si>
  <si>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</si>
  <si>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</si>
  <si>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</si>
  <si>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</si>
  <si>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</si>
  <si>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</si>
  <si>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</si>
  <si>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</si>
  <si>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</si>
  <si>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</si>
  <si>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</si>
  <si>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</si>
  <si>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</si>
  <si>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</si>
  <si>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</si>
  <si>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</si>
  <si>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</si>
  <si>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</si>
  <si>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</si>
  <si>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</si>
  <si>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</si>
  <si>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</si>
  <si>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</si>
  <si>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</si>
  <si>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</si>
  <si>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</si>
  <si>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</si>
  <si>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</si>
  <si>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</si>
  <si>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</si>
  <si>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</si>
  <si>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</si>
  <si>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</si>
  <si>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</si>
  <si>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</si>
  <si>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</si>
  <si>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</si>
  <si>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</si>
  <si>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</si>
  <si>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</si>
  <si>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</si>
  <si>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</si>
  <si>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</si>
  <si>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</si>
  <si>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</si>
  <si>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</si>
  <si>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</si>
  <si>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</si>
  <si>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</si>
  <si>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</si>
  <si>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</si>
  <si>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</si>
  <si>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</si>
  <si>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</si>
  <si>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</si>
  <si>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</si>
  <si>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</si>
  <si>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</si>
  <si>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</si>
  <si>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</si>
  <si>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</si>
  <si>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</si>
  <si>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</si>
  <si>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</si>
  <si>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</si>
  <si>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</si>
  <si>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</si>
  <si>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</si>
  <si>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</si>
  <si>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</si>
  <si>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</si>
  <si>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</si>
  <si>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</si>
  <si>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</si>
  <si>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</si>
  <si>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</si>
  <si>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</si>
  <si>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</si>
  <si>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</si>
  <si>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</si>
  <si>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</si>
  <si>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</si>
  <si>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</si>
  <si>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</si>
  <si>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</si>
  <si>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</si>
  <si>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</si>
  <si>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</si>
  <si>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</si>
  <si>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</si>
  <si>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</si>
  <si>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</si>
  <si>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</si>
  <si>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</si>
  <si>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</si>
  <si>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</si>
  <si>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</si>
  <si>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</si>
  <si>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</si>
  <si>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</si>
  <si>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</si>
  <si>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</si>
  <si>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</si>
  <si>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</si>
  <si>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</si>
  <si>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</si>
  <si>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</si>
  <si>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</si>
  <si>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</si>
  <si>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</si>
  <si>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</si>
  <si>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</si>
  <si>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</si>
  <si>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</si>
  <si>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</si>
  <si>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</si>
  <si>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</si>
  <si>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</si>
  <si>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</si>
  <si>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</si>
  <si>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</si>
  <si>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</si>
  <si>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</si>
  <si>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</si>
  <si>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</si>
  <si>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</si>
  <si>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</si>
  <si>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</si>
  <si>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</si>
  <si>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</si>
  <si>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</si>
  <si>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</si>
  <si>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</si>
  <si>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</si>
  <si>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</si>
  <si>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</si>
  <si>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</si>
  <si>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</si>
  <si>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</si>
  <si>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</si>
  <si>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</si>
  <si>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</si>
  <si>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</si>
  <si>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</si>
  <si>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</si>
  <si>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</si>
  <si>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</si>
  <si>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</si>
  <si>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</si>
  <si>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</si>
  <si>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</si>
  <si>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</si>
  <si>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</si>
  <si>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</si>
  <si>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</si>
  <si>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</si>
  <si>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</si>
  <si>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</si>
  <si>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</si>
  <si>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</si>
  <si>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</si>
  <si>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</si>
  <si>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</si>
  <si>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</si>
  <si>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</si>
  <si>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</si>
  <si>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</si>
  <si>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</si>
  <si>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</si>
  <si>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</si>
  <si>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</si>
  <si>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</si>
  <si>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</si>
  <si>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</si>
  <si>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</si>
  <si>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</si>
  <si>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</si>
  <si>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</si>
  <si>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</si>
  <si>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</si>
  <si>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</si>
  <si>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</si>
  <si>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</si>
  <si>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</si>
  <si>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</si>
  <si>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</si>
  <si>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</si>
  <si>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</si>
  <si>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</si>
  <si>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</si>
  <si>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</si>
  <si>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</si>
  <si>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</si>
  <si>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</si>
  <si>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</si>
  <si>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</si>
  <si>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</si>
  <si>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</si>
  <si>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</si>
  <si>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</si>
  <si>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</si>
  <si>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</si>
  <si>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</si>
  <si>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</si>
  <si>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</si>
  <si>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</si>
  <si>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</si>
  <si>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</si>
  <si>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</si>
  <si>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</si>
  <si>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</si>
  <si>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</si>
  <si>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</si>
  <si>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</si>
  <si>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</si>
  <si>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</si>
  <si>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</si>
  <si>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</si>
  <si>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</si>
  <si>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</si>
  <si>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</si>
  <si>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</si>
  <si>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</si>
  <si>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</si>
  <si>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</si>
  <si>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</si>
  <si>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</si>
  <si>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</si>
  <si>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</si>
  <si>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</si>
  <si>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</si>
  <si>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</si>
  <si>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</si>
  <si>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</si>
  <si>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</si>
  <si>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</si>
  <si>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</si>
  <si>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</si>
  <si>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</si>
  <si>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</si>
  <si>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</si>
  <si>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</si>
  <si>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</si>
  <si>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</si>
  <si>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</si>
  <si>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</si>
  <si>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</si>
  <si>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</si>
  <si>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</si>
  <si>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</si>
  <si>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</si>
  <si>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</si>
  <si>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</si>
  <si>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</si>
  <si>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</si>
  <si>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</si>
  <si>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</si>
  <si>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</si>
  <si>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</si>
  <si>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</si>
  <si>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</si>
  <si>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</si>
  <si>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</si>
  <si>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</si>
  <si>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</si>
  <si>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</si>
  <si>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</si>
  <si>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</si>
  <si>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</si>
  <si>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</si>
  <si>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</si>
  <si>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</si>
  <si>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</si>
  <si>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</si>
  <si>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</si>
  <si>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</si>
  <si>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</si>
  <si>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</si>
  <si>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</si>
  <si>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</si>
  <si>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</si>
  <si>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</si>
  <si>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</si>
  <si>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</si>
  <si>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</si>
  <si>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</si>
  <si>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</si>
  <si>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</si>
  <si>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</si>
  <si>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</si>
  <si>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</si>
  <si>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</si>
  <si>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</si>
  <si>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</si>
  <si>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</si>
  <si>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</si>
  <si>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</si>
  <si>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</si>
  <si>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</si>
  <si>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</si>
  <si>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</si>
  <si>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</si>
  <si>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</si>
  <si>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</si>
  <si>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</si>
  <si>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</si>
  <si>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</si>
  <si>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</si>
  <si>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</si>
  <si>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</si>
  <si>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</si>
  <si>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</si>
  <si>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</si>
  <si>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</si>
  <si>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</si>
  <si>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</si>
  <si>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</si>
  <si>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</si>
  <si>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</si>
  <si>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</si>
  <si>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</si>
  <si>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</si>
  <si>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</si>
  <si>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</si>
  <si>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</si>
  <si>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</si>
  <si>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</si>
  <si>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</si>
  <si>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</si>
  <si>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</si>
  <si>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</si>
  <si>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</si>
  <si>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</si>
  <si>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</si>
  <si>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</si>
  <si>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</si>
  <si>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</si>
  <si>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</si>
  <si>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</si>
  <si>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</si>
  <si>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</si>
  <si>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</si>
  <si>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</si>
  <si>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</si>
  <si>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</si>
  <si>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</si>
  <si>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</si>
  <si>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</si>
  <si>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</si>
  <si>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</si>
  <si>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</si>
  <si>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</si>
  <si>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</si>
  <si>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</si>
  <si>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</si>
  <si>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</si>
  <si>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</si>
  <si>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</si>
  <si>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</si>
  <si>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</si>
  <si>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</si>
  <si>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</si>
  <si>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</si>
  <si>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</si>
  <si>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</si>
  <si>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</si>
  <si>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</si>
  <si>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</si>
  <si>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</si>
  <si>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</si>
  <si>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</si>
  <si>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</si>
  <si>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</si>
  <si>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</si>
  <si>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</si>
  <si>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</si>
  <si>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</si>
  <si>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</si>
  <si>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</si>
  <si>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</si>
  <si>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</si>
  <si>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</si>
  <si>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</si>
  <si>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</si>
  <si>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</si>
  <si>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</si>
  <si>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</si>
  <si>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</si>
  <si>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</si>
  <si>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</si>
  <si>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</si>
  <si>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</si>
  <si>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</si>
  <si>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</si>
  <si>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</si>
  <si>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</si>
  <si>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</si>
  <si>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</si>
  <si>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</si>
  <si>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</si>
  <si>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</si>
  <si>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</si>
  <si>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</si>
  <si>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</si>
  <si>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</si>
  <si>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</si>
  <si>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</si>
  <si>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</si>
  <si>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</si>
  <si>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</si>
  <si>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</si>
  <si>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</si>
  <si>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</si>
  <si>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</si>
  <si>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</si>
  <si>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</si>
  <si>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</si>
  <si>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</si>
  <si>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</si>
  <si>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</si>
  <si>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</si>
  <si>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</si>
  <si>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</si>
  <si>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</si>
  <si>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</si>
  <si>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</si>
  <si>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</si>
  <si>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</si>
  <si>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</si>
  <si>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</si>
  <si>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</si>
  <si>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</si>
  <si>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</si>
  <si>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</si>
  <si>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</si>
  <si>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</si>
  <si>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</si>
  <si>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</si>
  <si>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</si>
  <si>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</si>
  <si>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</si>
  <si>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</si>
  <si>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</si>
  <si>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</si>
  <si>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</si>
  <si>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</si>
  <si>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</si>
  <si>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</si>
  <si>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</si>
  <si>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</si>
  <si>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</si>
  <si>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</si>
  <si>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</si>
  <si>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</si>
  <si>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</si>
  <si>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</si>
  <si>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</si>
  <si>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</si>
  <si>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</si>
  <si>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</si>
  <si>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</si>
  <si>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</si>
  <si>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</si>
  <si>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</si>
  <si>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</si>
  <si>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</si>
  <si>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</si>
  <si>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</si>
  <si>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</si>
  <si>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</si>
  <si>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</si>
  <si>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</si>
  <si>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</si>
  <si>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</si>
  <si>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</si>
  <si>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</si>
  <si>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</si>
  <si>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</si>
  <si>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</si>
  <si>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</si>
  <si>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</si>
  <si>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</si>
  <si>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</si>
  <si>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</si>
  <si>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</si>
  <si>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</si>
  <si>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</si>
  <si>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</si>
  <si>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</si>
  <si>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</si>
  <si>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</si>
  <si>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</si>
  <si>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</si>
  <si>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</si>
  <si>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</si>
  <si>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</si>
  <si>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</si>
  <si>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</si>
  <si>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</si>
  <si>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</si>
  <si>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</si>
  <si>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</si>
  <si>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</si>
  <si>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</si>
  <si>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</si>
  <si>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</si>
  <si>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</si>
  <si>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</si>
  <si>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</si>
  <si>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</si>
  <si>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</si>
  <si>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</si>
  <si>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</si>
  <si>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</si>
  <si>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</si>
  <si>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</si>
  <si>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</si>
  <si>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</si>
  <si>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</si>
  <si>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</si>
  <si>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</si>
  <si>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</si>
  <si>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</si>
  <si>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</si>
  <si>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</si>
  <si>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</si>
  <si>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</si>
  <si>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</si>
  <si>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</si>
  <si>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</si>
  <si>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</si>
  <si>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</si>
  <si>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</si>
  <si>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</si>
  <si>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</si>
  <si>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</si>
  <si>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</si>
  <si>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</si>
  <si>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</si>
  <si>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</si>
  <si>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</si>
  <si>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</si>
  <si>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</si>
  <si>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</si>
  <si>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</si>
  <si>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</si>
  <si>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</si>
  <si>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</si>
  <si>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</si>
  <si>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</si>
  <si>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</si>
  <si>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</si>
  <si>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</si>
  <si>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</si>
  <si>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</si>
  <si>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</si>
  <si>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</si>
  <si>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</si>
  <si>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</si>
  <si>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</si>
  <si>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</si>
  <si>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</si>
  <si>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</si>
  <si>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</si>
  <si>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</si>
  <si>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</si>
  <si>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</si>
  <si>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</si>
  <si>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</si>
  <si>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</si>
  <si>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</si>
  <si>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</si>
  <si>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</si>
  <si>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</si>
  <si>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</si>
  <si>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</si>
  <si>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</si>
  <si>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</si>
  <si>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</si>
  <si>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</si>
  <si>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</si>
  <si>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</si>
  <si>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</si>
  <si>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</si>
  <si>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</si>
  <si>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</si>
  <si>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</si>
  <si>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</si>
  <si>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</si>
  <si>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</si>
  <si>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</si>
  <si>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</si>
  <si>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</si>
  <si>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</si>
  <si>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</si>
  <si>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</si>
  <si>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</si>
  <si>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</si>
  <si>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</si>
  <si>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</si>
  <si>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</si>
  <si>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</si>
  <si>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</si>
  <si>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</si>
  <si>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</si>
  <si>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</si>
  <si>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</si>
  <si>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</si>
  <si>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</si>
  <si>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</si>
  <si>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</si>
  <si>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</si>
  <si>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</si>
  <si>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</si>
  <si>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</si>
  <si>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</si>
  <si>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</si>
  <si>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</si>
  <si>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</si>
  <si>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</si>
  <si>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</si>
  <si>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</si>
  <si>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</si>
  <si>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</si>
  <si>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</si>
  <si>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</si>
  <si>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</si>
  <si>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</si>
  <si>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</si>
  <si>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</si>
  <si>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</si>
  <si>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</si>
  <si>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</si>
  <si>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</si>
  <si>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</si>
  <si>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</si>
  <si>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</si>
  <si>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</si>
  <si>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</si>
  <si>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</si>
  <si>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</si>
  <si>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</si>
  <si>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</si>
  <si>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</si>
  <si>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</si>
  <si>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</si>
  <si>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</si>
  <si>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</si>
  <si>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</si>
  <si>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</si>
  <si>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</si>
  <si>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</si>
  <si>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</si>
  <si>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</si>
  <si>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</si>
  <si>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</si>
  <si>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</si>
  <si>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</si>
  <si>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</si>
  <si>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</si>
  <si>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</si>
  <si>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</si>
  <si>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</si>
  <si>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</si>
  <si>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</si>
  <si>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</si>
  <si>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</si>
  <si>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</si>
  <si>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</si>
  <si>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</si>
  <si>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</si>
  <si>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</si>
  <si>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</si>
  <si>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</si>
  <si>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</si>
  <si>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</si>
  <si>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</si>
  <si>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</si>
  <si>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</si>
  <si>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</si>
  <si>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</si>
  <si>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</si>
  <si>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</si>
  <si>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</si>
  <si>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</si>
  <si>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</si>
  <si>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</si>
  <si>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</si>
  <si>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</si>
  <si>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</si>
  <si>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</si>
  <si>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</si>
  <si>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</si>
  <si>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</si>
  <si>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</si>
  <si>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</si>
  <si>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</si>
  <si>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</si>
  <si>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</si>
  <si>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</si>
  <si>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</si>
  <si>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</si>
  <si>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</si>
  <si>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</si>
  <si>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</si>
  <si>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</si>
  <si>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</si>
  <si>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</si>
  <si>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</si>
  <si>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</si>
  <si>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</si>
  <si>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</si>
  <si>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</si>
  <si>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</si>
  <si>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</si>
  <si>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</si>
  <si>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</si>
  <si>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</si>
  <si>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</si>
  <si>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</si>
  <si>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</si>
  <si>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</si>
  <si>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</si>
  <si>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</si>
  <si>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</si>
  <si>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</si>
  <si>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</si>
  <si>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</si>
  <si>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</si>
  <si>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</si>
  <si>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</si>
  <si>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</si>
  <si>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</si>
  <si>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</si>
  <si>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</si>
  <si>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</si>
  <si>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</si>
  <si>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</si>
  <si>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</si>
  <si>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</si>
  <si>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</si>
  <si>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</si>
  <si>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</si>
  <si>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</si>
  <si>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</si>
  <si>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</si>
  <si>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</si>
  <si>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</si>
  <si>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</si>
  <si>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</si>
  <si>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</si>
  <si>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</si>
  <si>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</si>
  <si>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</si>
  <si>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</si>
  <si>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</si>
  <si>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</si>
  <si>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</si>
  <si>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</si>
  <si>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</si>
  <si>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</si>
  <si>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</si>
  <si>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</si>
  <si>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</si>
  <si>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</si>
  <si>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</si>
  <si>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</si>
  <si>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</si>
  <si>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</si>
  <si>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</si>
  <si>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</si>
  <si>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</si>
  <si>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</si>
  <si>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</si>
  <si>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</si>
  <si>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</si>
  <si>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</si>
  <si>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</si>
  <si>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</si>
  <si>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</si>
  <si>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</si>
  <si>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</si>
  <si>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</si>
  <si>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</si>
  <si>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</si>
  <si>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</si>
  <si>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</si>
  <si>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</si>
  <si>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</si>
  <si>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</si>
  <si>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</si>
  <si>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</si>
  <si>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</si>
  <si>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</si>
  <si>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</si>
  <si>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</si>
  <si>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</si>
  <si>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</si>
  <si>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</si>
  <si>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</si>
  <si>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</si>
  <si>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</si>
  <si>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</si>
  <si>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</si>
  <si>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</si>
  <si>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</si>
  <si>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</si>
  <si>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</si>
  <si>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</si>
  <si>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</si>
  <si>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</si>
  <si>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</si>
  <si>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</si>
  <si>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</si>
  <si>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</si>
  <si>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</si>
  <si>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</si>
  <si>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</si>
  <si>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</si>
  <si>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</si>
  <si>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</si>
  <si>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</si>
  <si>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</si>
  <si>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</si>
  <si>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</si>
  <si>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</si>
  <si>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</si>
  <si>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</si>
  <si>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</si>
  <si>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</si>
  <si>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</si>
  <si>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</si>
  <si>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</si>
  <si>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</si>
  <si>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</si>
  <si>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</si>
  <si>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</si>
  <si>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</si>
  <si>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</si>
  <si>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</si>
  <si>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</si>
  <si>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</si>
  <si>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</si>
  <si>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</si>
  <si>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</si>
  <si>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</si>
  <si>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</si>
  <si>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</si>
  <si>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</si>
  <si>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</si>
  <si>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</si>
  <si>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</si>
  <si>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</si>
  <si>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</si>
  <si>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</si>
  <si>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</si>
  <si>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</si>
  <si>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</si>
  <si>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</si>
  <si>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</si>
  <si>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</si>
  <si>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</si>
  <si>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</si>
  <si>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</si>
  <si>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</si>
  <si>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</si>
  <si>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</si>
  <si>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</si>
  <si>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</si>
  <si>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</si>
  <si>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</si>
  <si>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</si>
  <si>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</si>
  <si>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</si>
  <si>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</si>
  <si>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</si>
  <si>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</si>
  <si>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</si>
  <si>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</si>
  <si>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</si>
  <si>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</si>
  <si>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</si>
  <si>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</si>
  <si>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</si>
  <si>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</si>
  <si>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</si>
  <si>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</si>
  <si>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</si>
  <si>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</si>
  <si>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</si>
  <si>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</si>
  <si>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</si>
  <si>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</si>
  <si>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</si>
  <si>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</si>
  <si>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</si>
  <si>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</si>
  <si>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</si>
  <si>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</si>
  <si>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</si>
  <si>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</si>
  <si>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</si>
  <si>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</si>
  <si>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</si>
  <si>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</si>
  <si>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</si>
  <si>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</si>
  <si>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</si>
  <si>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</si>
  <si>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</si>
  <si>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</si>
  <si>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</si>
  <si>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</si>
  <si>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</si>
  <si>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</si>
  <si>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</si>
  <si>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</si>
  <si>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</si>
  <si>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</si>
  <si>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</si>
  <si>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</si>
  <si>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</si>
  <si>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</si>
  <si>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</si>
  <si>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</si>
  <si>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</si>
  <si>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</si>
  <si>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</si>
  <si>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</si>
  <si>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</si>
  <si>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</si>
  <si>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</si>
  <si>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</si>
  <si>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</si>
  <si>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</si>
  <si>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</si>
  <si>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</si>
  <si>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</si>
  <si>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</si>
  <si>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</si>
  <si>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</si>
  <si>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</si>
  <si>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</si>
  <si>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</si>
  <si>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</si>
  <si>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</si>
  <si>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</si>
  <si>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</si>
  <si>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</si>
  <si>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</si>
  <si>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</si>
  <si>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</si>
  <si>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</si>
  <si>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</si>
  <si>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</si>
  <si>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</si>
  <si>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</si>
  <si>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</si>
  <si>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</si>
  <si>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</si>
  <si>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</si>
  <si>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</si>
  <si>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</si>
  <si>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</si>
  <si>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</si>
  <si>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</si>
  <si>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</si>
  <si>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</si>
  <si>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</si>
  <si>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</si>
  <si>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</si>
  <si>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</si>
  <si>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</si>
  <si>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</si>
  <si>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</si>
  <si>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</si>
  <si>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</si>
  <si>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</si>
  <si>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</si>
  <si>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</si>
  <si>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</si>
  <si>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</si>
  <si>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</si>
  <si>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</si>
  <si>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</si>
  <si>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</si>
  <si>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</si>
  <si>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</si>
  <si>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</si>
  <si>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</si>
  <si>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</si>
  <si>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</si>
  <si>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</si>
  <si>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</si>
  <si>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</si>
  <si>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</si>
  <si>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</si>
  <si>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</si>
  <si>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</si>
  <si>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</si>
  <si>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</si>
  <si>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</si>
  <si>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</si>
  <si>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</si>
  <si>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</si>
  <si>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</si>
  <si>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</si>
  <si>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</si>
  <si>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</si>
  <si>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</si>
  <si>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</si>
  <si>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</si>
  <si>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</si>
  <si>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</si>
  <si>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</si>
  <si>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</si>
  <si>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</si>
  <si>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</si>
  <si>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</si>
  <si>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</si>
  <si>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</si>
  <si>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</si>
  <si>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</si>
  <si>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</si>
  <si>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</si>
  <si>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</si>
  <si>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</si>
  <si>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</si>
  <si>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</si>
  <si>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</si>
  <si>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</si>
  <si>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</si>
  <si>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</si>
  <si>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</si>
  <si>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</si>
  <si>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</si>
  <si>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</si>
  <si>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</si>
  <si>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</si>
  <si>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</si>
  <si>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</si>
  <si>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</si>
  <si>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</si>
  <si>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</si>
  <si>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</si>
  <si>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</si>
  <si>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</si>
  <si>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</si>
  <si>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</si>
  <si>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</si>
  <si>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</si>
  <si>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</si>
  <si>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</si>
  <si>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</si>
  <si>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</si>
  <si>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</si>
  <si>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</si>
  <si>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</si>
  <si>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</si>
  <si>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</si>
  <si>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</si>
  <si>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</si>
  <si>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</si>
  <si>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</si>
  <si>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</si>
  <si>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</si>
  <si>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</si>
  <si>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</si>
  <si>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</si>
  <si>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</si>
  <si>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</si>
  <si>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</si>
  <si>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</si>
  <si>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</si>
  <si>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</si>
  <si>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</si>
  <si>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</si>
  <si>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</si>
  <si>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</si>
  <si>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</si>
  <si>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</si>
  <si>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</si>
  <si>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</si>
  <si>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</si>
  <si>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</si>
  <si>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</si>
  <si>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</si>
  <si>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</si>
  <si>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</si>
  <si>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</si>
  <si>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</si>
  <si>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</si>
  <si>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</si>
  <si>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</si>
  <si>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</si>
  <si>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</si>
  <si>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</si>
  <si>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</si>
  <si>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</si>
  <si>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</si>
  <si>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</si>
  <si>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</si>
  <si>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</si>
  <si>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</si>
  <si>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</si>
  <si>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</si>
  <si>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</si>
  <si>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</si>
  <si>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</si>
  <si>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</si>
  <si>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</si>
  <si>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</si>
  <si>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</si>
  <si>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</si>
  <si>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</si>
  <si>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</si>
  <si>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</si>
  <si>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</si>
  <si>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</si>
  <si>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</si>
  <si>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</si>
  <si>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</si>
  <si>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</si>
  <si>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</si>
  <si>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</si>
  <si>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</si>
  <si>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</si>
  <si>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</si>
  <si>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</si>
  <si>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</si>
  <si>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</si>
  <si>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</si>
  <si>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</si>
  <si>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</si>
  <si>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</si>
  <si>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</si>
  <si>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</si>
  <si>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</si>
  <si>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</si>
  <si>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</si>
  <si>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</si>
  <si>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</si>
  <si>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</si>
  <si>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</si>
  <si>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</si>
  <si>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</si>
  <si>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</si>
  <si>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</si>
  <si>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</si>
  <si>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</si>
  <si>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</si>
  <si>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</si>
  <si>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</si>
  <si>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</si>
  <si>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</si>
  <si>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</si>
  <si>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</si>
  <si>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</si>
  <si>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</si>
  <si>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</si>
  <si>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</si>
  <si>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</si>
  <si>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</si>
  <si>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</si>
  <si>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</si>
  <si>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</si>
  <si>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</si>
  <si>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</si>
  <si>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</si>
  <si>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</si>
  <si>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</si>
  <si>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</si>
  <si>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</si>
  <si>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</si>
  <si>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</si>
  <si>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</si>
  <si>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</si>
  <si>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</si>
  <si>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</si>
  <si>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</si>
  <si>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</si>
  <si>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</si>
  <si>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</si>
  <si>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</si>
  <si>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</si>
  <si>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</si>
  <si>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</si>
  <si>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</si>
  <si>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</si>
  <si>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</si>
  <si>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</si>
  <si>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</si>
  <si>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</si>
  <si>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</si>
  <si>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</si>
  <si>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</si>
  <si>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</si>
  <si>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</si>
  <si>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</si>
  <si>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</si>
  <si>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</si>
  <si>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</si>
  <si>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</si>
  <si>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</si>
  <si>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</si>
  <si>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</si>
  <si>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</si>
  <si>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</si>
  <si>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</si>
  <si>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</si>
  <si>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</si>
  <si>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</si>
  <si>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</si>
  <si>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</si>
  <si>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</si>
  <si>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</si>
  <si>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</si>
  <si>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</si>
  <si>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</si>
  <si>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</si>
  <si>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</si>
  <si>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</si>
  <si>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</si>
  <si>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</si>
  <si>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</si>
  <si>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</si>
  <si>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</si>
  <si>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</si>
  <si>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</si>
  <si>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</si>
  <si>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</si>
  <si>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</si>
  <si>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</si>
  <si>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</si>
  <si>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</si>
  <si>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</si>
  <si>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</si>
  <si>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</si>
  <si>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</si>
  <si>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</si>
  <si>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</si>
  <si>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</si>
  <si>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</si>
  <si>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</si>
  <si>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</si>
  <si>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</si>
  <si>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</si>
  <si>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</si>
  <si>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</si>
  <si>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</si>
  <si>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</si>
  <si>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</si>
  <si>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</si>
  <si>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</si>
  <si>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</si>
  <si>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</si>
  <si>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</si>
  <si>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</si>
  <si>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</si>
  <si>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</si>
  <si>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</si>
  <si>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</si>
  <si>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</si>
  <si>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</si>
  <si>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</si>
  <si>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</si>
  <si>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</si>
  <si>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</si>
  <si>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</si>
  <si>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</si>
  <si>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</si>
  <si>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</si>
  <si>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</si>
  <si>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</si>
  <si>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</si>
  <si>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</si>
  <si>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</si>
  <si>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</si>
  <si>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</si>
  <si>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</si>
  <si>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</si>
  <si>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</si>
  <si>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</si>
  <si>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</si>
  <si>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</si>
  <si>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</si>
  <si>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</si>
  <si>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</si>
  <si>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</si>
  <si>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</si>
  <si>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</si>
  <si>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</si>
  <si>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</si>
  <si>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</si>
  <si>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</si>
  <si>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</si>
  <si>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</si>
  <si>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</si>
  <si>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</si>
  <si>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</si>
  <si>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</si>
  <si>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</si>
  <si>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</si>
  <si>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</si>
  <si>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</si>
  <si>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</si>
  <si>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</si>
  <si>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</si>
  <si>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</si>
  <si>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</si>
  <si>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</si>
  <si>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</si>
  <si>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</si>
  <si>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</si>
  <si>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</si>
  <si>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</si>
  <si>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</si>
  <si>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</si>
  <si>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</si>
  <si>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</si>
  <si>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</si>
  <si>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</si>
  <si>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</si>
  <si>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</si>
  <si>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</si>
  <si>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</si>
  <si>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</si>
  <si>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</si>
  <si>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</si>
  <si>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</si>
  <si>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</si>
  <si>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</si>
  <si>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</si>
  <si>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</si>
  <si>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</si>
  <si>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</si>
  <si>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</si>
  <si>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</si>
  <si>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</si>
  <si>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</si>
  <si>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</si>
  <si>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</si>
  <si>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</si>
  <si>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</si>
  <si>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</si>
  <si>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</si>
  <si>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</si>
  <si>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</si>
  <si>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</si>
  <si>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</si>
  <si>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</si>
  <si>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</si>
  <si>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</si>
  <si>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</si>
  <si>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</si>
  <si>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</si>
  <si>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</si>
  <si>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</si>
  <si>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</si>
  <si>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</si>
  <si>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</si>
  <si>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</si>
  <si>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</si>
  <si>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</si>
  <si>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</si>
  <si>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</si>
  <si>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</si>
  <si>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</si>
  <si>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</si>
  <si>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</si>
  <si>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</si>
  <si>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</si>
  <si>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</si>
  <si>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</si>
  <si>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</si>
  <si>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</si>
  <si>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</si>
  <si>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</si>
  <si>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</si>
  <si>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</si>
  <si>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</si>
  <si>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</si>
  <si>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</si>
  <si>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</si>
  <si>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</si>
  <si>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</si>
  <si>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</si>
  <si>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</si>
  <si>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</si>
  <si>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</si>
  <si>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</si>
  <si>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</si>
  <si>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</si>
  <si>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</si>
  <si>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</si>
  <si>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</si>
  <si>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</si>
  <si>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</si>
  <si>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</si>
  <si>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</si>
  <si>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</si>
  <si>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</si>
  <si>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</si>
  <si>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</si>
  <si>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</si>
  <si>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</si>
  <si>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</si>
  <si>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</si>
  <si>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</si>
  <si>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</si>
  <si>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</si>
  <si>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</si>
  <si>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</si>
  <si>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</si>
  <si>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</si>
  <si>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</si>
  <si>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</si>
  <si>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</si>
  <si>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</si>
  <si>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</si>
  <si>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</si>
  <si>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</si>
  <si>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</si>
  <si>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</si>
  <si>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</si>
  <si>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</si>
  <si>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</si>
  <si>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</si>
  <si>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</si>
  <si>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</si>
  <si>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</si>
  <si>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</si>
  <si>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</si>
  <si>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</si>
  <si>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</si>
  <si>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</si>
  <si>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</si>
  <si>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</si>
  <si>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</si>
  <si>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</si>
  <si>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</si>
  <si>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</si>
  <si>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</si>
  <si>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</si>
  <si>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</si>
  <si>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</si>
  <si>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</si>
  <si>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</si>
  <si>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</si>
  <si>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</si>
  <si>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</si>
  <si>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</si>
  <si>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</si>
  <si>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</si>
  <si>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</si>
  <si>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</si>
  <si>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</si>
  <si>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</si>
  <si>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</si>
  <si>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</si>
  <si>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</si>
  <si>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</si>
  <si>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</si>
  <si>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</si>
  <si>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</si>
  <si>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</si>
  <si>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</si>
  <si>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</si>
  <si>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</si>
  <si>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</si>
  <si>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</si>
  <si>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</si>
  <si>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</si>
  <si>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</si>
  <si>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</si>
  <si>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</si>
  <si>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</si>
  <si>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</si>
  <si>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</si>
  <si>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</si>
  <si>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</si>
  <si>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</si>
  <si>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</si>
  <si>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</si>
  <si>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</si>
  <si>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</si>
  <si>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</si>
  <si>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</si>
  <si>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</si>
  <si>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</si>
  <si>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</si>
  <si>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</si>
  <si>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</si>
  <si>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</si>
  <si>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</si>
  <si>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</si>
  <si>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</si>
  <si>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</si>
  <si>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</si>
  <si>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</si>
  <si>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</si>
  <si>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</si>
  <si>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</si>
  <si>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</si>
  <si>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</si>
  <si>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</si>
  <si>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</si>
  <si>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</si>
  <si>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</si>
  <si>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</si>
  <si>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</si>
  <si>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</si>
  <si>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</si>
  <si>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</si>
  <si>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</si>
  <si>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</si>
  <si>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</si>
  <si>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</si>
  <si>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</si>
  <si>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</si>
  <si>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</si>
  <si>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</si>
  <si>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</si>
  <si>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</si>
  <si>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</si>
  <si>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</si>
  <si>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</si>
  <si>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</si>
  <si>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</si>
  <si>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</si>
  <si>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</si>
  <si>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</si>
  <si>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</si>
  <si>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</si>
  <si>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</si>
  <si>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</si>
  <si>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</si>
  <si>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</si>
  <si>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</si>
  <si>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</si>
  <si>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</si>
  <si>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</si>
  <si>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</si>
  <si>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</si>
  <si>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</si>
  <si>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</si>
  <si>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</si>
  <si>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</si>
  <si>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</si>
  <si>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</si>
  <si>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</si>
  <si>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</si>
  <si>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</si>
  <si>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</si>
  <si>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</si>
  <si>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</si>
  <si>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</si>
  <si>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</si>
  <si>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</si>
  <si>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</si>
  <si>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</si>
  <si>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</si>
  <si>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</si>
  <si>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</si>
  <si>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</si>
  <si>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</si>
  <si>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</si>
  <si>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</si>
  <si>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</si>
  <si>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</si>
  <si>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</si>
  <si>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</si>
  <si>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</si>
  <si>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</si>
  <si>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</si>
  <si>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</si>
  <si>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</si>
  <si>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</si>
  <si>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</si>
  <si>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</si>
  <si>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</si>
  <si>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</si>
  <si>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</si>
  <si>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</si>
  <si>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</si>
  <si>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</si>
  <si>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</si>
  <si>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</si>
  <si>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</si>
  <si>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</si>
  <si>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</si>
  <si>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</si>
  <si>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</si>
  <si>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</si>
  <si>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</si>
  <si>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</si>
  <si>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</si>
  <si>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</si>
  <si>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</si>
  <si>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</si>
  <si>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</si>
  <si>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</si>
  <si>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</si>
  <si>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</si>
  <si>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</si>
  <si>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</si>
  <si>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</si>
  <si>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</si>
  <si>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</si>
  <si>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</si>
  <si>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</si>
  <si>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</si>
  <si>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</si>
  <si>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</si>
  <si>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</si>
  <si>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</si>
  <si>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</si>
  <si>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</si>
  <si>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</si>
  <si>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</si>
  <si>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</si>
  <si>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</si>
  <si>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</si>
  <si>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</si>
  <si>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</si>
  <si>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</si>
  <si>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</si>
  <si>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</si>
  <si>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</si>
  <si>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</si>
  <si>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</si>
  <si>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</si>
  <si>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</si>
  <si>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</si>
  <si>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</si>
  <si>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</si>
  <si>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</si>
  <si>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</si>
  <si>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</si>
  <si>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</si>
  <si>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</si>
  <si>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</si>
  <si>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</si>
  <si>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</si>
  <si>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</si>
  <si>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</si>
  <si>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</si>
  <si>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</si>
  <si>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</si>
  <si>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</si>
  <si>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</si>
  <si>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</si>
  <si>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</si>
  <si>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</si>
  <si>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</si>
  <si>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</si>
  <si>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</si>
  <si>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</si>
  <si>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</si>
  <si>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</si>
  <si>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</si>
  <si>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</si>
  <si>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</si>
  <si>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</si>
  <si>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</si>
  <si>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</si>
  <si>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</si>
  <si>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</si>
  <si>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</si>
  <si>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</si>
  <si>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</si>
  <si>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</si>
  <si>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</si>
  <si>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</si>
  <si>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</si>
  <si>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</si>
  <si>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</si>
  <si>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</si>
  <si>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</si>
  <si>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</si>
  <si>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</si>
  <si>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</si>
  <si>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</si>
  <si>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</si>
  <si>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</si>
  <si>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</si>
  <si>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</si>
  <si>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</si>
  <si>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</si>
  <si>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</si>
  <si>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</si>
  <si>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</si>
  <si>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</si>
  <si>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</si>
  <si>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</si>
  <si>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</si>
  <si>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</si>
  <si>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</si>
  <si>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</si>
  <si>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</si>
  <si>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</si>
  <si>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</si>
  <si>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</si>
  <si>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</si>
  <si>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</si>
  <si>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</si>
  <si>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</si>
  <si>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</si>
  <si>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</si>
  <si>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</si>
  <si>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</si>
  <si>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</si>
  <si>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</si>
  <si>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</si>
  <si>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</si>
  <si>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</si>
  <si>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</si>
  <si>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</si>
  <si>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</si>
  <si>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</si>
  <si>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</si>
  <si>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</si>
  <si>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</si>
  <si>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</si>
  <si>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</si>
  <si>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</si>
  <si>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</si>
  <si>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</si>
  <si>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</si>
  <si>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</si>
  <si>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</si>
  <si>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</si>
  <si>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</si>
  <si>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</si>
  <si>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</si>
  <si>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</si>
  <si>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</si>
  <si>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</si>
  <si>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</si>
  <si>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</si>
  <si>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</si>
  <si>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</si>
  <si>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</si>
  <si>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</si>
  <si>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</si>
  <si>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</si>
  <si>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</si>
  <si>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</si>
  <si>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</si>
  <si>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</si>
  <si>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</si>
  <si>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</si>
  <si>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</si>
  <si>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</si>
  <si>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</si>
  <si>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</si>
  <si>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</si>
  <si>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</si>
  <si>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</si>
  <si>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</si>
  <si>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</si>
  <si>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</si>
  <si>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</si>
  <si>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</si>
  <si>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</si>
  <si>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</si>
  <si>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</si>
  <si>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</si>
  <si>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</si>
  <si>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</si>
  <si>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</si>
  <si>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</si>
  <si>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</si>
  <si>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</si>
  <si>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</si>
  <si>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</si>
  <si>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</si>
  <si>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</si>
  <si>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</si>
  <si>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</si>
  <si>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</si>
  <si>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</si>
  <si>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</si>
  <si>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</si>
  <si>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</si>
  <si>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</si>
  <si>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</si>
  <si>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</si>
  <si>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</si>
  <si>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</si>
  <si>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</si>
  <si>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</si>
  <si>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</si>
  <si>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</si>
  <si>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</si>
  <si>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</si>
  <si>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</si>
  <si>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</si>
  <si>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</si>
  <si>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</si>
  <si>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</si>
  <si>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</si>
  <si>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</si>
  <si>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</si>
  <si>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</si>
  <si>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</si>
  <si>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</si>
  <si>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</si>
  <si>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</si>
  <si>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</si>
  <si>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</si>
  <si>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</si>
  <si>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</si>
  <si>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</si>
  <si>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</si>
  <si>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</si>
  <si>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</si>
  <si>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</si>
  <si>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</si>
  <si>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</si>
  <si>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</si>
  <si>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</si>
  <si>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</si>
  <si>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</si>
  <si>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</si>
  <si>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</si>
  <si>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</si>
  <si>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</si>
  <si>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</si>
  <si>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</si>
  <si>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</si>
  <si>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</si>
  <si>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</si>
  <si>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</si>
  <si>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</si>
  <si>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</si>
  <si>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</si>
  <si>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</si>
  <si>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</si>
  <si>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</si>
  <si>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</si>
  <si>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</si>
  <si>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</si>
  <si>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</si>
  <si>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</si>
  <si>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</si>
  <si>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</si>
  <si>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</si>
  <si>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</si>
  <si>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</si>
  <si>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</si>
  <si>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</si>
  <si>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</si>
  <si>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</si>
  <si>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</si>
  <si>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</si>
  <si>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</si>
  <si>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</si>
  <si>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</si>
  <si>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</si>
  <si>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</si>
  <si>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</si>
  <si>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</si>
  <si>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</si>
  <si>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</si>
  <si>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</si>
  <si>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</si>
  <si>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</si>
  <si>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</si>
  <si>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</si>
  <si>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</si>
  <si>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</si>
  <si>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</si>
  <si>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</si>
  <si>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</si>
  <si>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</si>
  <si>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</si>
  <si>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</si>
  <si>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</si>
  <si>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</si>
  <si>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</si>
  <si>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</si>
  <si>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</si>
  <si>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</si>
  <si>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</si>
  <si>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</si>
  <si>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</si>
  <si>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</si>
  <si>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</si>
  <si>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</si>
  <si>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</si>
  <si>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</si>
  <si>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</si>
  <si>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</si>
  <si>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</si>
  <si>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</si>
  <si>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</si>
  <si>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</si>
  <si>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</si>
  <si>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</si>
  <si>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</si>
  <si>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</si>
  <si>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</si>
  <si>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</si>
  <si>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</si>
  <si>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</si>
  <si>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</si>
  <si>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</si>
  <si>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</si>
  <si>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</si>
  <si>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</si>
  <si>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</si>
  <si>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</si>
  <si>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</si>
  <si>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</si>
  <si>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</si>
  <si>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</si>
  <si>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</si>
  <si>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</si>
  <si>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</si>
  <si>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</si>
  <si>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</si>
  <si>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</si>
  <si>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</si>
  <si>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</si>
  <si>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</si>
  <si>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</si>
  <si>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</si>
  <si>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</si>
  <si>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</si>
  <si>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</si>
  <si>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</si>
  <si>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</si>
  <si>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</si>
  <si>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</si>
  <si>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</si>
  <si>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</si>
  <si>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</si>
  <si>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</si>
  <si>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</si>
  <si>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</si>
  <si>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</si>
  <si>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</si>
  <si>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</si>
  <si>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</si>
  <si>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</si>
  <si>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</si>
  <si>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</si>
  <si>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</si>
  <si>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</si>
  <si>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</si>
  <si>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</si>
  <si>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</si>
  <si>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</si>
  <si>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</si>
  <si>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</si>
  <si>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</si>
  <si>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</si>
  <si>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</si>
  <si>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</si>
  <si>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</si>
  <si>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</si>
  <si>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</si>
  <si>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</si>
  <si>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</si>
  <si>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</si>
  <si>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</si>
  <si>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</si>
  <si>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</si>
  <si>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</si>
  <si>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</si>
  <si>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</si>
  <si>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</si>
  <si>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</si>
  <si>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</si>
  <si>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</si>
  <si>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</si>
  <si>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</si>
  <si>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</si>
  <si>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</si>
  <si>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</si>
  <si>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</si>
  <si>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</si>
  <si>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</si>
  <si>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</si>
  <si>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</si>
  <si>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</si>
  <si>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</si>
  <si>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</si>
  <si>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</si>
  <si>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</si>
  <si>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</si>
  <si>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</si>
  <si>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</si>
  <si>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</si>
  <si>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</si>
  <si>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</si>
  <si>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</si>
  <si>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</si>
  <si>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</si>
  <si>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</si>
  <si>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</si>
  <si>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</si>
  <si>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</si>
  <si>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</si>
  <si>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</si>
  <si>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</si>
  <si>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</si>
  <si>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</si>
  <si>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</si>
  <si>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</si>
  <si>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</si>
  <si>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</si>
  <si>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</si>
  <si>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</si>
  <si>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</si>
  <si>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</si>
  <si>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</si>
  <si>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</si>
  <si>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</si>
  <si>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</si>
  <si>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</si>
  <si>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</si>
  <si>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</si>
  <si>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</si>
  <si>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</si>
  <si>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</si>
  <si>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</si>
  <si>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</si>
  <si>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</si>
  <si>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</si>
  <si>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</si>
  <si>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</si>
  <si>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</si>
  <si>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</si>
  <si>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</si>
  <si>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</si>
  <si>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</si>
  <si>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</si>
  <si>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</si>
  <si>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</si>
  <si>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</si>
  <si>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</si>
  <si>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</si>
  <si>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</si>
  <si>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</si>
  <si>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</si>
  <si>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</si>
  <si>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</si>
  <si>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</si>
  <si>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</si>
  <si>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</si>
  <si>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</si>
  <si>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</si>
  <si>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</si>
  <si>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</si>
  <si>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</si>
  <si>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</si>
  <si>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</si>
  <si>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</si>
  <si>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</si>
  <si>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</si>
  <si>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</si>
  <si>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</si>
  <si>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</si>
  <si>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</si>
  <si>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</si>
  <si>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</si>
  <si>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</si>
  <si>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</si>
  <si>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</si>
  <si>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</si>
  <si>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</si>
  <si>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</si>
  <si>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</si>
  <si>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</si>
  <si>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</si>
  <si>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</si>
  <si>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</si>
  <si>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</si>
  <si>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</si>
  <si>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</si>
  <si>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</si>
  <si>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</si>
  <si>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</si>
  <si>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</si>
  <si>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</si>
  <si>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</si>
  <si>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</si>
  <si>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</si>
  <si>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</si>
  <si>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</si>
  <si>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</si>
  <si>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</si>
  <si>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</si>
  <si>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</si>
  <si>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</si>
  <si>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</si>
  <si>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</si>
  <si>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</si>
  <si>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</si>
  <si>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</si>
  <si>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</si>
  <si>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</si>
  <si>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</si>
  <si>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</si>
  <si>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</si>
  <si>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</si>
  <si>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</si>
  <si>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</si>
  <si>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</si>
  <si>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</si>
  <si>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</si>
  <si>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</si>
  <si>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</si>
  <si>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</si>
  <si>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</si>
  <si>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</si>
  <si>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</si>
  <si>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</si>
  <si>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</si>
  <si>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</si>
  <si>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</si>
  <si>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</si>
  <si>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</si>
  <si>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</si>
  <si>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</si>
  <si>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</si>
  <si>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</si>
  <si>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</si>
  <si>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</si>
  <si>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</si>
  <si>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</si>
  <si>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</si>
  <si>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</si>
  <si>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</si>
  <si>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</si>
  <si>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</si>
  <si>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</si>
  <si>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</si>
  <si>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</si>
  <si>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</si>
  <si>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</si>
  <si>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</si>
  <si>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</si>
  <si>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</si>
  <si>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</si>
  <si>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</si>
  <si>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</si>
  <si>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</si>
  <si>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</si>
  <si>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</si>
  <si>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</si>
  <si>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</si>
  <si>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</si>
  <si>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</si>
  <si>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</si>
  <si>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</si>
  <si>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</si>
  <si>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</si>
  <si>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</si>
  <si>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</si>
  <si>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</si>
  <si>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</si>
  <si>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</si>
  <si>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</si>
  <si>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</si>
  <si>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</si>
  <si>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</si>
  <si>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</si>
  <si>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</si>
  <si>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</si>
  <si>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</si>
  <si>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</si>
  <si>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</si>
  <si>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</si>
  <si>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</si>
  <si>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</si>
  <si>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</si>
  <si>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</si>
  <si>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</si>
  <si>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</si>
  <si>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</si>
  <si>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</si>
  <si>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</si>
  <si>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</si>
  <si>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</si>
  <si>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</si>
  <si>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</si>
  <si>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</si>
  <si>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</si>
  <si>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</si>
  <si>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</si>
  <si>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</si>
  <si>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</si>
  <si>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</si>
  <si>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</si>
  <si>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</si>
  <si>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</si>
  <si>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</si>
  <si>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</si>
  <si>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</si>
  <si>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</si>
  <si>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</si>
  <si>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</si>
  <si>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</si>
  <si>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</si>
  <si>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</si>
  <si>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</si>
  <si>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</si>
  <si>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</si>
  <si>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</si>
  <si>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</si>
  <si>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</si>
  <si>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</si>
  <si>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</si>
  <si>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</si>
  <si>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</si>
  <si>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</si>
  <si>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</si>
  <si>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</si>
  <si>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</si>
  <si>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</si>
  <si>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</si>
  <si>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</si>
  <si>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</si>
  <si>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</si>
  <si>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</si>
  <si>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</si>
  <si>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</si>
  <si>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</si>
  <si>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</si>
  <si>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</si>
  <si>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</si>
  <si>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</si>
  <si>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</si>
  <si>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</si>
  <si>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</si>
  <si>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</si>
  <si>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</si>
  <si>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</si>
  <si>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</si>
  <si>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</si>
  <si>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</si>
  <si>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</si>
  <si>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</si>
  <si>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</si>
  <si>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</si>
  <si>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</si>
  <si>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</si>
  <si>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</si>
  <si>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</si>
  <si>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</si>
  <si>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</si>
  <si>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</si>
  <si>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</si>
  <si>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</si>
  <si>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</si>
  <si>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</si>
  <si>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</si>
  <si>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</si>
  <si>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</si>
  <si>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</si>
  <si>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</si>
  <si>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</si>
  <si>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</si>
  <si>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</si>
  <si>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</si>
  <si>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</si>
  <si>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</si>
  <si>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</si>
  <si>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</si>
  <si>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</si>
  <si>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</si>
  <si>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</si>
  <si>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</si>
  <si>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</si>
  <si>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</si>
  <si>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</si>
  <si>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</si>
  <si>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</si>
  <si>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</si>
  <si>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</si>
  <si>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</si>
  <si>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</si>
  <si>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</si>
  <si>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</si>
  <si>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</si>
  <si>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</si>
  <si>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</si>
  <si>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</si>
  <si>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</si>
  <si>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</si>
  <si>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</si>
  <si>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</si>
  <si>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</si>
  <si>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</si>
  <si>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</si>
  <si>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</si>
  <si>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</si>
  <si>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</si>
  <si>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</si>
  <si>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</si>
  <si>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</si>
  <si>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</si>
  <si>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</si>
  <si>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</si>
  <si>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</si>
  <si>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</si>
  <si>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</si>
  <si>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</si>
  <si>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</si>
  <si>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</si>
  <si>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</si>
  <si>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</si>
  <si>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</si>
  <si>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</si>
  <si>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</si>
  <si>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</si>
  <si>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</si>
  <si>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</si>
  <si>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</si>
  <si>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</si>
  <si>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</si>
  <si>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</si>
  <si>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</si>
  <si>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</si>
  <si>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</si>
  <si>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</si>
  <si>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</si>
  <si>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</si>
  <si>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</si>
  <si>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</si>
  <si>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</si>
  <si>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</si>
  <si>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</si>
  <si>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</si>
  <si>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</si>
  <si>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</si>
  <si>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</si>
  <si>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</si>
  <si>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</si>
  <si>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</si>
  <si>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</si>
  <si>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</si>
  <si>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</si>
  <si>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</si>
  <si>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</si>
  <si>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</si>
  <si>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</si>
  <si>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</si>
  <si>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</si>
  <si>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</si>
  <si>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</si>
  <si>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</si>
  <si>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</si>
  <si>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</si>
  <si>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</si>
  <si>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</si>
  <si>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</si>
  <si>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</si>
  <si>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</si>
  <si>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</si>
  <si>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</si>
  <si>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</si>
  <si>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</si>
  <si>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</si>
  <si>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</si>
  <si>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</si>
  <si>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</si>
  <si>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</si>
  <si>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</si>
  <si>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</si>
  <si>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</si>
  <si>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</si>
  <si>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</si>
  <si>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</si>
  <si>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</si>
  <si>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</si>
  <si>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</si>
  <si>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</si>
  <si>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</si>
  <si>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</si>
  <si>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</si>
  <si>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</si>
  <si>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</si>
  <si>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</si>
  <si>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</si>
  <si>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</si>
  <si>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</si>
  <si>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</si>
  <si>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</si>
  <si>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</si>
  <si>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</si>
  <si>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</si>
  <si>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</si>
  <si>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</si>
  <si>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</si>
  <si>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</si>
  <si>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</si>
  <si>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</si>
  <si>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</si>
  <si>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</si>
  <si>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</si>
  <si>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</si>
  <si>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</si>
  <si>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</si>
  <si>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</si>
  <si>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</si>
  <si>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</si>
  <si>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</si>
  <si>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</si>
  <si>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</si>
  <si>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</si>
  <si>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</si>
  <si>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</si>
  <si>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</si>
  <si>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</si>
  <si>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</si>
  <si>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</si>
  <si>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</si>
  <si>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</si>
  <si>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</si>
  <si>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</si>
  <si>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</si>
  <si>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</si>
  <si>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</si>
  <si>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</si>
  <si>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</si>
  <si>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</si>
  <si>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</si>
  <si>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</si>
  <si>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</si>
  <si>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</si>
  <si>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</si>
  <si>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</si>
  <si>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</si>
  <si>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</si>
  <si>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</si>
  <si>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</si>
  <si>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</si>
  <si>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</si>
  <si>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</si>
  <si>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</si>
  <si>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</si>
  <si>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</si>
  <si>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</si>
  <si>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</si>
  <si>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</si>
  <si>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</si>
  <si>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</si>
  <si>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</si>
  <si>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</si>
  <si>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</si>
  <si>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</si>
  <si>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</si>
  <si>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</si>
  <si>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</si>
  <si>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</si>
  <si>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</si>
  <si>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</si>
  <si>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</si>
  <si>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</si>
  <si>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</si>
  <si>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</si>
  <si>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</si>
  <si>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</si>
  <si>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</si>
  <si>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</si>
  <si>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</si>
  <si>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</si>
  <si>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</si>
  <si>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</si>
  <si>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</si>
  <si>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</si>
  <si>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</si>
  <si>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</si>
  <si>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</si>
  <si>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</si>
  <si>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</si>
  <si>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</si>
  <si>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</si>
  <si>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</si>
  <si>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</si>
  <si>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</si>
  <si>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</si>
  <si>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</si>
  <si>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</si>
  <si>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</si>
  <si>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</si>
  <si>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</si>
  <si>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</si>
  <si>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</si>
  <si>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</si>
  <si>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</si>
  <si>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</si>
  <si>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</si>
  <si>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</si>
  <si>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</si>
  <si>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</si>
  <si>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</si>
  <si>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</si>
  <si>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</si>
  <si>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</si>
  <si>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</si>
  <si>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</si>
  <si>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</si>
  <si>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</si>
  <si>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</si>
  <si>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</si>
  <si>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</si>
  <si>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</si>
  <si>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</si>
  <si>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</si>
  <si>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</si>
  <si>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</si>
  <si>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</si>
  <si>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</si>
  <si>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</si>
  <si>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</si>
  <si>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</si>
  <si>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</si>
  <si>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</si>
  <si>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</si>
  <si>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</si>
  <si>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</si>
  <si>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</si>
  <si>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</si>
  <si>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</si>
  <si>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</si>
  <si>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</si>
  <si>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</si>
  <si>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</si>
  <si>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</si>
  <si>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</si>
  <si>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</si>
  <si>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</si>
  <si>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</si>
  <si>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</si>
  <si>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</si>
  <si>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</si>
  <si>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</si>
  <si>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</si>
  <si>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</si>
  <si>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</si>
  <si>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</si>
  <si>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</si>
  <si>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</si>
  <si>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</si>
  <si>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</si>
  <si>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</si>
  <si>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</si>
  <si>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</si>
  <si>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</si>
  <si>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</si>
  <si>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</si>
  <si>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</si>
  <si>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</si>
  <si>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</si>
  <si>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</si>
  <si>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</si>
  <si>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</si>
  <si>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</si>
  <si>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</si>
  <si>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</si>
  <si>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</si>
  <si>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</si>
  <si>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</si>
  <si>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</si>
  <si>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</si>
  <si>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</si>
  <si>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</si>
  <si>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</si>
  <si>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</si>
  <si>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</si>
  <si>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</si>
  <si>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</si>
  <si>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</si>
  <si>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</si>
  <si>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</si>
  <si>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</si>
  <si>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</si>
  <si>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</si>
  <si>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</si>
  <si>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</si>
  <si>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</si>
  <si>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</si>
  <si>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</si>
  <si>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</si>
  <si>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</si>
  <si>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</si>
  <si>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</si>
  <si>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</si>
  <si>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</si>
  <si>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</si>
  <si>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</si>
  <si>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</si>
  <si>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</si>
  <si>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</si>
  <si>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</si>
  <si>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</si>
  <si>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</si>
  <si>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</si>
  <si>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</si>
  <si>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</si>
  <si>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</si>
  <si>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</si>
  <si>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</si>
  <si>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</si>
  <si>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</si>
  <si>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</si>
  <si>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</si>
  <si>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</si>
  <si>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</si>
  <si>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</si>
  <si>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</si>
  <si>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</si>
  <si>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</si>
  <si>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</si>
  <si>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</si>
  <si>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</si>
  <si>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</si>
  <si>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</si>
  <si>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</si>
  <si>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</si>
  <si>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</si>
  <si>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</si>
  <si>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</si>
  <si>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</si>
  <si>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</si>
  <si>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</si>
  <si>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</si>
  <si>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</si>
  <si>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</si>
  <si>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</si>
  <si>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</si>
  <si>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</si>
  <si>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</si>
  <si>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</si>
  <si>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</si>
  <si>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</si>
  <si>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</si>
  <si>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</si>
  <si>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</si>
  <si>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</si>
  <si>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</si>
  <si>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</si>
  <si>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</si>
  <si>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</si>
  <si>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</si>
  <si>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</si>
  <si>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</si>
  <si>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</si>
  <si>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</si>
  <si>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</si>
  <si>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</si>
  <si>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</si>
  <si>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</si>
  <si>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</si>
  <si>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</si>
  <si>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</si>
  <si>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</si>
  <si>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</si>
  <si>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</si>
  <si>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</si>
  <si>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</si>
  <si>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</si>
  <si>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</si>
  <si>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</si>
  <si>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</si>
  <si>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</si>
  <si>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</si>
  <si>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</si>
  <si>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</si>
  <si>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</si>
  <si>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</si>
  <si>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</si>
  <si>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</si>
  <si>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</si>
  <si>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</si>
  <si>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</si>
  <si>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</si>
  <si>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</si>
  <si>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</si>
  <si>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</si>
  <si>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</si>
  <si>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</si>
  <si>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</si>
  <si>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</si>
  <si>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</si>
  <si>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</si>
  <si>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</si>
  <si>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</si>
  <si>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</si>
  <si>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</si>
  <si>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</si>
  <si>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</si>
  <si>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</si>
  <si>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</si>
  <si>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</si>
  <si>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</si>
  <si>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</si>
  <si>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</si>
  <si>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</si>
  <si>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</si>
  <si>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</si>
  <si>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</si>
  <si>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</si>
  <si>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</si>
  <si>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</si>
  <si>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</si>
  <si>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</si>
  <si>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</si>
  <si>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</si>
  <si>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</si>
  <si>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</si>
  <si>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</si>
  <si>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</si>
  <si>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</si>
  <si>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</si>
  <si>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</si>
  <si>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</si>
  <si>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</si>
  <si>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</si>
  <si>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</si>
  <si>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</si>
  <si>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</si>
  <si>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</si>
  <si>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</si>
  <si>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</si>
  <si>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</si>
  <si>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</si>
  <si>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</si>
  <si>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</si>
  <si>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</si>
  <si>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</si>
  <si>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</si>
  <si>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</si>
  <si>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</si>
  <si>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</si>
  <si>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</si>
  <si>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</si>
  <si>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</si>
  <si>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</si>
  <si>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</si>
  <si>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</si>
  <si>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</si>
  <si>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</si>
  <si>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</si>
  <si>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</si>
  <si>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</si>
  <si>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</si>
  <si>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</si>
  <si>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</si>
  <si>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</si>
  <si>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</si>
  <si>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</si>
  <si>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</si>
  <si>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</si>
  <si>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</si>
  <si>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</si>
  <si>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</si>
  <si>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</si>
  <si>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</si>
  <si>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</si>
  <si>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</si>
  <si>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</si>
  <si>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</si>
  <si>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</si>
  <si>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</si>
  <si>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</si>
  <si>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</si>
  <si>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</si>
  <si>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</si>
  <si>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</si>
  <si>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</si>
  <si>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</si>
  <si>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</si>
  <si>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</si>
  <si>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</si>
  <si>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</si>
  <si>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</si>
  <si>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</si>
  <si>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</si>
  <si>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</si>
  <si>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</si>
  <si>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</si>
  <si>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</si>
  <si>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</si>
  <si>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</si>
  <si>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</si>
  <si>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</si>
  <si>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</si>
  <si>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</si>
  <si>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</si>
  <si>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</si>
  <si>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</si>
  <si>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</si>
  <si>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</si>
  <si>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</si>
  <si>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</si>
  <si>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</si>
  <si>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</si>
  <si>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</si>
  <si>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</si>
  <si>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</si>
  <si>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</si>
  <si>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</si>
  <si>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</si>
  <si>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</si>
  <si>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</si>
  <si>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</si>
  <si>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</si>
  <si>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</si>
  <si>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</si>
  <si>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</si>
  <si>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</si>
  <si>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</si>
  <si>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</si>
  <si>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</si>
  <si>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</si>
  <si>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</si>
  <si>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</si>
  <si>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</si>
  <si>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</si>
  <si>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</si>
  <si>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</si>
  <si>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</si>
  <si>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</si>
  <si>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</si>
  <si>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</si>
  <si>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</si>
  <si>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</si>
  <si>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</si>
  <si>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</si>
  <si>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</si>
  <si>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</si>
  <si>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</si>
  <si>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</si>
  <si>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</si>
  <si>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</si>
  <si>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</si>
  <si>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</si>
  <si>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</si>
  <si>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</si>
  <si>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</si>
  <si>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</si>
  <si>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</si>
  <si>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</si>
  <si>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</si>
  <si>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</si>
  <si>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</si>
  <si>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</si>
  <si>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</si>
  <si>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</si>
  <si>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</si>
  <si>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</si>
  <si>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</si>
  <si>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</si>
  <si>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</si>
  <si>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</si>
  <si>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</si>
  <si>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</si>
  <si>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</si>
  <si>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</si>
  <si>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</si>
  <si>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</si>
  <si>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</si>
  <si>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</si>
  <si>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</si>
  <si>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</si>
  <si>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</si>
  <si>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</si>
  <si>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</si>
  <si>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</si>
  <si>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</si>
  <si>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</si>
  <si>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</si>
  <si>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</si>
  <si>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</si>
  <si>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</si>
  <si>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</si>
  <si>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</si>
  <si>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</si>
  <si>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</si>
  <si>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</si>
  <si>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</si>
  <si>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</si>
  <si>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</si>
  <si>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</si>
  <si>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</si>
  <si>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</si>
  <si>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</si>
  <si>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</si>
  <si>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</si>
  <si>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</si>
  <si>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</si>
  <si>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</si>
  <si>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</si>
  <si>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</si>
  <si>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</si>
  <si>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</si>
  <si>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</si>
  <si>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</si>
  <si>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</si>
  <si>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</si>
  <si>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</si>
  <si>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</si>
  <si>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</si>
  <si>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</si>
  <si>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</si>
  <si>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</si>
  <si>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</si>
  <si>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</si>
  <si>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</si>
  <si>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</si>
  <si>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</si>
  <si>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</si>
  <si>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</si>
  <si>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</si>
  <si>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</si>
  <si>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</si>
  <si>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</si>
  <si>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</si>
  <si>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</si>
  <si>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</si>
  <si>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</si>
  <si>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</si>
  <si>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</si>
  <si>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</si>
  <si>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</si>
  <si>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</si>
  <si>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</si>
  <si>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</si>
  <si>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</si>
  <si>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</si>
  <si>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</si>
  <si>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</si>
  <si>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</si>
  <si>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</si>
  <si>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</si>
  <si>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</si>
  <si>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</si>
  <si>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</si>
  <si>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</si>
  <si>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</si>
  <si>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</si>
  <si>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</si>
  <si>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</si>
  <si>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</si>
  <si>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</si>
  <si>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</si>
  <si>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</si>
  <si>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</si>
  <si>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</si>
  <si>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</si>
  <si>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</si>
  <si>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</si>
  <si>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</si>
  <si>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</si>
  <si>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</si>
  <si>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</si>
  <si>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</si>
  <si>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</si>
  <si>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</si>
  <si>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</si>
  <si>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</si>
  <si>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</si>
  <si>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</si>
  <si>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</si>
  <si>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</si>
  <si>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</si>
  <si>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</si>
  <si>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</si>
  <si>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</si>
  <si>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</si>
  <si>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</si>
  <si>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</si>
  <si>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</si>
  <si>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</si>
  <si>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</si>
  <si>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</si>
  <si>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</si>
  <si>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</si>
  <si>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</si>
  <si>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</si>
  <si>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</si>
  <si>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</si>
  <si>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</si>
  <si>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</si>
  <si>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</si>
  <si>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</si>
  <si>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</si>
  <si>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</si>
  <si>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</si>
  <si>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</si>
  <si>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</si>
  <si>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</si>
  <si>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</si>
  <si>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</si>
  <si>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</si>
  <si>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</si>
  <si>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</si>
  <si>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</si>
  <si>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</si>
  <si>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</si>
  <si>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</si>
  <si>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</si>
  <si>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</si>
  <si>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</si>
  <si>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</si>
  <si>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</si>
  <si>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</si>
  <si>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</si>
  <si>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</si>
  <si>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</si>
  <si>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</si>
  <si>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</si>
  <si>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</si>
  <si>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</si>
  <si>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</si>
  <si>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</si>
  <si>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</si>
  <si>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</si>
  <si>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</si>
  <si>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</si>
  <si>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</si>
  <si>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</si>
  <si>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</si>
  <si>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</si>
  <si>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</si>
  <si>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</si>
  <si>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</si>
  <si>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</si>
  <si>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</si>
  <si>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</si>
  <si>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</si>
  <si>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</si>
  <si>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</si>
  <si>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</si>
  <si>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</si>
  <si>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</si>
  <si>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</si>
  <si>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</si>
  <si>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</si>
  <si>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</si>
  <si>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</si>
  <si>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</si>
  <si>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</si>
  <si>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</si>
  <si>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</si>
  <si>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</si>
  <si>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</si>
  <si>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</si>
  <si>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</si>
  <si>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</si>
  <si>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</si>
  <si>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</si>
  <si>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</si>
  <si>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</si>
  <si>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</si>
  <si>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</si>
  <si>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</si>
  <si>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</si>
  <si>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</si>
  <si>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</si>
  <si>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</si>
  <si>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</si>
  <si>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</si>
  <si>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</si>
  <si>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</si>
  <si>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</si>
  <si>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</si>
  <si>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</si>
  <si>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</si>
  <si>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</si>
  <si>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</si>
  <si>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</si>
  <si>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</si>
  <si>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</si>
  <si>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</si>
  <si>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</si>
  <si>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</si>
  <si>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</si>
  <si>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</si>
  <si>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</si>
  <si>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</si>
  <si>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</si>
  <si>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</si>
  <si>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</si>
  <si>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</si>
  <si>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</si>
  <si>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</si>
  <si>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</si>
  <si>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</si>
  <si>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</si>
  <si>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</si>
  <si>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</si>
  <si>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</si>
  <si>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</si>
  <si>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</si>
  <si>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</si>
  <si>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</si>
  <si>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</si>
  <si>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</si>
  <si>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</si>
  <si>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</si>
  <si>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</si>
  <si>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</si>
  <si>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</si>
  <si>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</si>
  <si>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</si>
  <si>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</si>
  <si>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</si>
  <si>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</si>
  <si>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</si>
  <si>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</si>
  <si>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</si>
  <si>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</si>
  <si>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</si>
  <si>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</si>
  <si>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</si>
  <si>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</si>
  <si>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</si>
  <si>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</si>
  <si>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</si>
  <si>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</si>
  <si>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</si>
  <si>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</si>
  <si>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</si>
  <si>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</si>
  <si>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</si>
  <si>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</si>
  <si>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</si>
  <si>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</si>
  <si>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</si>
  <si>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</si>
  <si>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</si>
  <si>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</si>
  <si>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</si>
  <si>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</si>
  <si>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</si>
  <si>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</si>
  <si>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</si>
  <si>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</si>
  <si>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</si>
  <si>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</si>
  <si>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</si>
  <si>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</si>
  <si>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</si>
  <si>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</si>
  <si>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</si>
  <si>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</si>
  <si>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</si>
  <si>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</si>
  <si>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</si>
  <si>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</si>
  <si>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</si>
  <si>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</si>
  <si>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</si>
  <si>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</si>
  <si>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</si>
  <si>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</si>
  <si>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</si>
  <si>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</si>
  <si>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</si>
  <si>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</si>
  <si>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</si>
  <si>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</si>
  <si>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</si>
  <si>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</si>
  <si>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</si>
  <si>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</si>
  <si>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</si>
  <si>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</si>
  <si>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</si>
  <si>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</si>
  <si>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</si>
  <si>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</si>
  <si>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</si>
  <si>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</si>
  <si>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</si>
  <si>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</si>
  <si>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</si>
  <si>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</si>
  <si>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</si>
  <si>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</si>
  <si>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</si>
  <si>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</si>
  <si>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</si>
  <si>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</si>
  <si>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</si>
  <si>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</si>
  <si>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</si>
  <si>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</si>
  <si>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</si>
  <si>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</si>
  <si>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</si>
  <si>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</si>
  <si>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</si>
  <si>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</si>
  <si>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</si>
  <si>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</si>
  <si>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</si>
  <si>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</si>
  <si>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</si>
  <si>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</si>
  <si>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</si>
  <si>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</si>
  <si>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</si>
  <si>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</si>
  <si>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</si>
  <si>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</si>
  <si>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</si>
  <si>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</si>
  <si>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</si>
  <si>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</si>
  <si>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</si>
  <si>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</si>
  <si>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</si>
  <si>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</si>
  <si>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</si>
  <si>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</si>
  <si>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</si>
  <si>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</si>
  <si>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</si>
  <si>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</si>
  <si>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</si>
  <si>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</si>
  <si>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</si>
  <si>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</si>
  <si>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</si>
  <si>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</si>
  <si>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</si>
  <si>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</si>
  <si>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</si>
  <si>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</si>
  <si>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</si>
  <si>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</si>
  <si>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</si>
  <si>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</si>
  <si>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</si>
  <si>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</si>
  <si>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</si>
  <si>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</si>
  <si>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</si>
  <si>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</si>
  <si>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</si>
  <si>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</si>
  <si>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</si>
  <si>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</si>
  <si>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</si>
  <si>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</si>
  <si>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</si>
  <si>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</si>
  <si>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</si>
  <si>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</si>
  <si>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</si>
  <si>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</si>
  <si>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</si>
  <si>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</si>
  <si>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</si>
  <si>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</si>
  <si>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</si>
  <si>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</si>
  <si>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</si>
  <si>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</si>
  <si>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</si>
  <si>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</si>
  <si>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</si>
  <si>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</si>
  <si>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</si>
  <si>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</si>
  <si>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</si>
  <si>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</si>
  <si>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</si>
  <si>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</si>
  <si>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</si>
  <si>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</si>
  <si>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</si>
  <si>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</si>
  <si>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</si>
  <si>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</si>
  <si>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</si>
  <si>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</si>
  <si>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</si>
  <si>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</si>
  <si>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</si>
  <si>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</si>
  <si>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</si>
  <si>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</si>
  <si>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</si>
  <si>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</si>
  <si>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</si>
  <si>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</si>
  <si>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</si>
  <si>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</si>
  <si>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</si>
  <si>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</si>
  <si>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</si>
  <si>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</si>
  <si>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</si>
  <si>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</si>
  <si>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</si>
  <si>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</si>
  <si>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</si>
  <si>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</si>
  <si>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</si>
  <si>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</si>
  <si>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</si>
  <si>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</si>
  <si>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</si>
  <si>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</si>
  <si>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</si>
  <si>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</si>
  <si>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</si>
  <si>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</si>
  <si>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</si>
  <si>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</si>
  <si>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</si>
  <si>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</si>
  <si>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</si>
  <si>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</si>
  <si>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</si>
  <si>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</si>
  <si>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</si>
  <si>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</si>
  <si>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</si>
  <si>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</si>
  <si>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</si>
  <si>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</si>
  <si>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</si>
  <si>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</si>
  <si>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</si>
  <si>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</si>
  <si>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</si>
  <si>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</si>
  <si>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</si>
  <si>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</si>
  <si>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</si>
  <si>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</si>
  <si>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</si>
  <si>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</si>
  <si>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</si>
  <si>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</si>
  <si>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</si>
  <si>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</si>
  <si>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</si>
  <si>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</si>
  <si>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</si>
  <si>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</si>
  <si>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</si>
  <si>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</si>
  <si>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</si>
  <si>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</si>
  <si>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</si>
  <si>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</si>
  <si>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</si>
  <si>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</si>
  <si>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</si>
  <si>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</si>
  <si>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</si>
  <si>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</si>
  <si>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</si>
  <si>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</si>
  <si>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</si>
  <si>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</si>
  <si>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</si>
  <si>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</si>
  <si>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</si>
  <si>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</si>
  <si>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</si>
  <si>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</si>
  <si>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</si>
  <si>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</si>
  <si>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</si>
  <si>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</si>
  <si>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</si>
  <si>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</si>
  <si>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</si>
  <si>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</si>
  <si>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</si>
  <si>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</si>
  <si>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</si>
  <si>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</si>
  <si>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</si>
  <si>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</si>
  <si>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</si>
  <si>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</si>
  <si>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</si>
  <si>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</si>
  <si>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</si>
  <si>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</si>
  <si>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</si>
  <si>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</si>
  <si>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</si>
  <si>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</si>
  <si>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</si>
  <si>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</si>
  <si>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</si>
  <si>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</si>
  <si>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</si>
  <si>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</si>
  <si>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</si>
  <si>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</si>
  <si>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</si>
  <si>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</si>
  <si>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</si>
  <si>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</si>
  <si>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</si>
  <si>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</si>
  <si>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</si>
  <si>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</si>
  <si>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</si>
  <si>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</si>
  <si>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</si>
  <si>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</si>
  <si>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</si>
  <si>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</si>
  <si>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</si>
  <si>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</si>
  <si>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</si>
  <si>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</si>
  <si>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</si>
  <si>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</si>
  <si>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</si>
  <si>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</si>
  <si>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</si>
  <si>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</si>
  <si>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</si>
  <si>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</si>
  <si>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</si>
  <si>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</si>
  <si>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</si>
  <si>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</si>
  <si>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</si>
  <si>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</si>
  <si>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</si>
  <si>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</si>
  <si>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</si>
  <si>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</si>
  <si>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</si>
  <si>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</si>
  <si>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</si>
  <si>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</si>
  <si>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</si>
  <si>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</si>
  <si>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</si>
  <si>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</si>
  <si>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</si>
  <si>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</si>
  <si>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</si>
  <si>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</si>
  <si>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</si>
  <si>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</si>
  <si>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</si>
  <si>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</si>
  <si>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</si>
  <si>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</si>
  <si>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</si>
  <si>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</si>
  <si>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</si>
  <si>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</si>
  <si>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</si>
  <si>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</si>
  <si>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</si>
  <si>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</si>
  <si>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</si>
  <si>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</si>
  <si>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</si>
  <si>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</si>
  <si>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</si>
  <si>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</si>
  <si>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</si>
  <si>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</si>
  <si>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</si>
  <si>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</si>
  <si>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</si>
  <si>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</si>
  <si>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</si>
  <si>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</si>
  <si>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</si>
  <si>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</si>
  <si>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</si>
  <si>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</si>
  <si>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</si>
  <si>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</si>
  <si>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</si>
  <si>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</si>
  <si>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</si>
  <si>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</si>
  <si>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</si>
  <si>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</si>
  <si>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</si>
  <si>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</si>
  <si>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</si>
  <si>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</si>
  <si>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</si>
  <si>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</si>
  <si>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</si>
  <si>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</si>
  <si>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</si>
  <si>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</si>
  <si>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</si>
  <si>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</si>
  <si>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</si>
  <si>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</si>
  <si>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</si>
  <si>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</si>
  <si>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</si>
  <si>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</si>
  <si>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</si>
  <si>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</si>
  <si>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</si>
  <si>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</si>
  <si>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</si>
  <si>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</si>
  <si>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</si>
  <si>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</si>
  <si>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</si>
  <si>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</si>
  <si>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</si>
  <si>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</si>
  <si>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</si>
  <si>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</si>
  <si>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</si>
  <si>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</si>
  <si>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</si>
  <si>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</si>
  <si>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</si>
  <si>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</si>
  <si>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</si>
  <si>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</si>
  <si>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</si>
  <si>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</si>
  <si>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</si>
  <si>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</si>
  <si>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</si>
  <si>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</si>
  <si>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</si>
  <si>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</si>
  <si>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</si>
  <si>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</si>
  <si>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</si>
  <si>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</si>
  <si>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</si>
  <si>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</si>
  <si>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</si>
  <si>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</si>
  <si>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</si>
  <si>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</si>
  <si>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</si>
  <si>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</si>
  <si>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</si>
  <si>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</si>
  <si>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</si>
  <si>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</si>
  <si>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</si>
  <si>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</si>
  <si>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</si>
  <si>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</si>
  <si>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</si>
  <si>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</si>
  <si>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</si>
  <si>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</si>
  <si>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</si>
  <si>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</si>
  <si>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</si>
  <si>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</si>
  <si>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</si>
  <si>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</si>
  <si>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</si>
  <si>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</si>
  <si>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</si>
  <si>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</si>
  <si>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</si>
  <si>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</si>
  <si>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</si>
  <si>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</si>
  <si>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</si>
  <si>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</si>
  <si>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</si>
  <si>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</si>
  <si>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</si>
  <si>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</si>
  <si>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</si>
  <si>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</si>
  <si>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</si>
  <si>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</si>
  <si>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</si>
  <si>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</si>
  <si>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</si>
  <si>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</si>
  <si>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</si>
  <si>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</si>
  <si>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</si>
  <si>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</si>
  <si>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</si>
  <si>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</si>
  <si>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</si>
  <si>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</si>
  <si>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</si>
  <si>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</si>
  <si>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</si>
  <si>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</si>
  <si>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</si>
  <si>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</si>
  <si>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</si>
  <si>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</si>
  <si>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</si>
  <si>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</si>
  <si>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</si>
  <si>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</si>
  <si>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</si>
  <si>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</si>
  <si>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</si>
  <si>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</si>
  <si>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</si>
  <si>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</si>
  <si>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</si>
  <si>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</si>
  <si>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</si>
  <si>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</si>
  <si>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</si>
  <si>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</si>
  <si>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</si>
  <si>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</si>
  <si>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</si>
  <si>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</si>
  <si>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</si>
  <si>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</si>
  <si>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</si>
  <si>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</si>
  <si>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</si>
  <si>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</si>
  <si>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</si>
  <si>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</si>
  <si>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</si>
  <si>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</si>
  <si>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</si>
  <si>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</si>
  <si>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</si>
  <si>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</si>
  <si>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</si>
  <si>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</si>
  <si>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</si>
  <si>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</si>
  <si>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</si>
  <si>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</si>
  <si>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</si>
  <si>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</si>
  <si>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</si>
  <si>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</si>
  <si>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</si>
  <si>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</si>
  <si>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</si>
  <si>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</si>
  <si>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</si>
  <si>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</si>
  <si>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</si>
  <si>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</si>
  <si>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</si>
  <si>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</si>
  <si>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</si>
  <si>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</si>
  <si>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</si>
  <si>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</si>
  <si>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</si>
  <si>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</si>
  <si>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</si>
  <si>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</si>
  <si>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</si>
  <si>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</si>
  <si>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</si>
  <si>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</si>
  <si>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</si>
  <si>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</si>
  <si>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</si>
  <si>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</si>
  <si>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</si>
  <si>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</si>
  <si>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</si>
  <si>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</si>
  <si>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</si>
  <si>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</si>
  <si>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</si>
  <si>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</si>
  <si>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</si>
  <si>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</si>
  <si>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</si>
  <si>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</si>
  <si>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</si>
  <si>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</si>
  <si>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</si>
  <si>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</si>
  <si>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</si>
  <si>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</si>
  <si>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</si>
  <si>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</si>
  <si>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</si>
  <si>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</si>
  <si>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</si>
  <si>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</si>
  <si>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</si>
  <si>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</si>
  <si>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</si>
  <si>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</si>
  <si>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</si>
  <si>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</si>
  <si>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</si>
  <si>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</si>
  <si>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</si>
  <si>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</si>
  <si>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</si>
  <si>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</si>
  <si>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</si>
  <si>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</si>
  <si>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</si>
  <si>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</si>
  <si>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</si>
  <si>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</si>
  <si>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</si>
  <si>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</si>
  <si>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</si>
  <si>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</si>
  <si>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</si>
  <si>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</si>
  <si>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</si>
  <si>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</si>
  <si>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</si>
  <si>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</si>
  <si>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</si>
  <si>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</si>
  <si>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</si>
  <si>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</si>
  <si>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</si>
  <si>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</si>
  <si>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</si>
  <si>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</si>
  <si>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</si>
  <si>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</si>
  <si>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</si>
  <si>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</si>
  <si>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</si>
  <si>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</si>
  <si>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</si>
  <si>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</si>
  <si>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</si>
  <si>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</si>
  <si>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</si>
  <si>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</si>
  <si>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</si>
  <si>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</si>
  <si>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</si>
  <si>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</si>
  <si>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</si>
  <si>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</si>
  <si>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</si>
  <si>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</si>
  <si>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</si>
  <si>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</si>
  <si>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</si>
  <si>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</si>
  <si>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</si>
  <si>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</si>
  <si>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</si>
  <si>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</si>
  <si>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</si>
  <si>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</si>
  <si>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</si>
  <si>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</si>
  <si>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</si>
  <si>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</si>
  <si>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</si>
  <si>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</si>
  <si>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</si>
  <si>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</si>
  <si>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</si>
  <si>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</si>
  <si>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</si>
  <si>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</si>
  <si>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</si>
  <si>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</si>
  <si>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</si>
  <si>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</si>
  <si>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</si>
  <si>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</si>
  <si>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</si>
  <si>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</si>
  <si>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</si>
  <si>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</si>
  <si>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</si>
  <si>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</si>
  <si>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</si>
  <si>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</si>
  <si>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</si>
  <si>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</si>
  <si>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</si>
  <si>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</si>
  <si>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</si>
  <si>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</si>
  <si>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</si>
  <si>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</si>
  <si>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</si>
  <si>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</si>
  <si>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</si>
  <si>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</si>
  <si>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</si>
  <si>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</si>
  <si>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</si>
  <si>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</si>
  <si>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</si>
  <si>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</si>
  <si>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</si>
  <si>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</si>
  <si>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</si>
  <si>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</si>
  <si>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</si>
  <si>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</si>
  <si>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</si>
  <si>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</si>
  <si>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</si>
  <si>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</si>
  <si>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</si>
  <si>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</si>
  <si>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</si>
  <si>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</si>
  <si>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</si>
  <si>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</si>
  <si>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</si>
  <si>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</si>
  <si>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</si>
  <si>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</si>
  <si>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</si>
  <si>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</si>
  <si>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</si>
  <si>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</si>
  <si>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</si>
  <si>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</si>
  <si>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</si>
  <si>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</si>
  <si>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</si>
  <si>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</si>
  <si>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</si>
  <si>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</si>
  <si>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</si>
  <si>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</si>
  <si>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</si>
  <si>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</si>
  <si>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</si>
  <si>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</si>
  <si>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</si>
  <si>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</si>
  <si>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</si>
  <si>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</si>
  <si>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</si>
  <si>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</si>
  <si>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</si>
  <si>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</si>
  <si>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</si>
  <si>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</si>
  <si>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</si>
  <si>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</si>
  <si>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</si>
  <si>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</si>
  <si>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</si>
  <si>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</si>
  <si>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</si>
  <si>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</si>
  <si>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</si>
  <si>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</si>
  <si>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</si>
  <si>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</si>
  <si>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</si>
  <si>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</si>
  <si>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</si>
  <si>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</si>
  <si>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</si>
  <si>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</si>
  <si>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</si>
  <si>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</si>
  <si>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</si>
  <si>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</si>
  <si>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</si>
  <si>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</si>
  <si>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</si>
  <si>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</si>
  <si>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</si>
  <si>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</si>
  <si>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</si>
  <si>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</si>
  <si>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</si>
  <si>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</si>
  <si>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</si>
  <si>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</si>
  <si>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</si>
  <si>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</si>
  <si>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</si>
  <si>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</si>
  <si>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</si>
  <si>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</si>
  <si>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</si>
  <si>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</si>
  <si>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</si>
  <si>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</si>
  <si>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</si>
  <si>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</si>
  <si>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</si>
  <si>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</si>
  <si>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</si>
  <si>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</si>
  <si>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</si>
  <si>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</si>
  <si>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</si>
  <si>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</si>
  <si>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</si>
  <si>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</si>
  <si>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</si>
  <si>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</si>
  <si>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</si>
  <si>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</si>
  <si>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</si>
  <si>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</si>
  <si>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</si>
  <si>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</si>
  <si>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</si>
  <si>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</si>
  <si>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</si>
  <si>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</si>
  <si>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</si>
  <si>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</si>
  <si>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</si>
  <si>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</si>
  <si>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</si>
  <si>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</si>
  <si>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</si>
  <si>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</si>
  <si>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</si>
  <si>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</si>
  <si>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</si>
  <si>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</si>
  <si>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</si>
  <si>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</si>
  <si>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</si>
  <si>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</si>
  <si>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</si>
  <si>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</si>
  <si>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</si>
  <si>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</si>
  <si>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</si>
  <si>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</si>
  <si>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</si>
  <si>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</si>
  <si>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</si>
  <si>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</si>
  <si>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</si>
  <si>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</si>
  <si>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</si>
  <si>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</si>
  <si>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</si>
  <si>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</si>
  <si>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</si>
  <si>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</si>
  <si>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</si>
  <si>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</si>
  <si>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</si>
  <si>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</si>
  <si>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</si>
  <si>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</si>
  <si>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</si>
  <si>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</si>
  <si>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</si>
  <si>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</si>
  <si>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</si>
  <si>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</si>
  <si>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</si>
  <si>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</si>
  <si>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</si>
  <si>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</si>
  <si>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</si>
  <si>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</si>
  <si>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</si>
  <si>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</si>
  <si>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</si>
  <si>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</si>
  <si>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</si>
  <si>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</si>
  <si>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</si>
  <si>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</si>
  <si>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</si>
  <si>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</si>
  <si>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</si>
  <si>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</si>
  <si>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</si>
  <si>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</si>
  <si>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</si>
  <si>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</si>
  <si>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</si>
  <si>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</si>
  <si>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</si>
  <si>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</si>
  <si>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</si>
  <si>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</si>
  <si>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</si>
  <si>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</si>
  <si>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</si>
  <si>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</si>
  <si>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</si>
  <si>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</si>
  <si>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</si>
  <si>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</si>
  <si>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</si>
  <si>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</si>
  <si>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</si>
  <si>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</si>
  <si>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</si>
  <si>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</si>
  <si>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</si>
  <si>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</si>
  <si>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</si>
  <si>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</si>
  <si>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</si>
  <si>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</si>
  <si>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</si>
  <si>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</si>
  <si>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</si>
  <si>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</si>
  <si>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</si>
  <si>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</si>
  <si>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</si>
  <si>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</si>
  <si>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</si>
  <si>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</si>
  <si>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</si>
  <si>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</si>
  <si>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</si>
  <si>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</si>
  <si>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</si>
  <si>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</si>
  <si>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</si>
  <si>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</si>
  <si>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</si>
  <si>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</si>
  <si>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</si>
  <si>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</si>
  <si>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</si>
  <si>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</si>
  <si>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</si>
  <si>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</si>
  <si>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</si>
  <si>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</si>
  <si>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</si>
  <si>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</si>
  <si>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</si>
  <si>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</si>
  <si>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</si>
  <si>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</si>
  <si>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</si>
  <si>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</si>
  <si>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</si>
  <si>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</si>
  <si>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</si>
  <si>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</si>
  <si>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</si>
  <si>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</si>
  <si>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</si>
  <si>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</si>
  <si>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</si>
  <si>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</si>
  <si>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</si>
  <si>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</si>
  <si>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</si>
  <si>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</si>
  <si>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</si>
  <si>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</si>
  <si>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</si>
  <si>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</si>
  <si>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</si>
  <si>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</si>
  <si>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</si>
  <si>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</si>
  <si>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</si>
  <si>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</si>
  <si>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</si>
  <si>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</si>
  <si>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</si>
  <si>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</si>
  <si>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</si>
  <si>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</si>
  <si>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</si>
  <si>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</si>
  <si>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</si>
  <si>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</si>
  <si>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</si>
  <si>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</si>
  <si>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</si>
  <si>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</si>
  <si>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</si>
  <si>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</si>
  <si>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</si>
  <si>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</si>
  <si>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</si>
  <si>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</si>
  <si>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</si>
  <si>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</si>
  <si>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</si>
  <si>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</si>
  <si>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</si>
  <si>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</si>
  <si>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</si>
  <si>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</si>
  <si>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</si>
  <si>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</si>
  <si>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</si>
  <si>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</si>
  <si>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</si>
  <si>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</si>
  <si>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</si>
  <si>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</si>
  <si>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</si>
  <si>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</si>
  <si>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</si>
  <si>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</si>
  <si>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</si>
  <si>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</si>
  <si>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</si>
  <si>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</si>
  <si>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</si>
  <si>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</si>
  <si>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</si>
  <si>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</si>
  <si>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</si>
  <si>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</si>
  <si>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</si>
  <si>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</si>
  <si>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</si>
  <si>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</si>
  <si>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</si>
  <si>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</si>
  <si>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</si>
  <si>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</si>
  <si>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</si>
  <si>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</si>
  <si>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</si>
  <si>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</si>
  <si>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</si>
  <si>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</si>
  <si>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</si>
  <si>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</si>
  <si>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</si>
  <si>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</si>
  <si>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</si>
  <si>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</si>
  <si>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</si>
  <si>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</si>
  <si>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</si>
  <si>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</si>
  <si>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</si>
  <si>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</si>
  <si>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</si>
  <si>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</si>
  <si>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</si>
  <si>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</si>
  <si>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</si>
  <si>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</si>
  <si>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</si>
  <si>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</si>
  <si>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</si>
  <si>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</si>
  <si>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</si>
  <si>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</si>
  <si>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</si>
  <si>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</si>
  <si>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</si>
  <si>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</si>
  <si>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</si>
  <si>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</si>
  <si>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</si>
  <si>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</si>
  <si>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</si>
  <si>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</si>
  <si>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</si>
  <si>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</si>
  <si>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</si>
  <si>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</si>
  <si>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</si>
  <si>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</si>
  <si>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</si>
  <si>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</si>
  <si>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</si>
  <si>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</si>
  <si>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</si>
  <si>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</si>
  <si>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</si>
  <si>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</si>
  <si>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</si>
  <si>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</si>
  <si>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</si>
  <si>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</si>
  <si>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</si>
  <si>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</si>
  <si>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</si>
  <si>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</si>
  <si>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</si>
  <si>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</si>
  <si>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</si>
  <si>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</si>
  <si>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</si>
  <si>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</si>
  <si>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</si>
  <si>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</si>
  <si>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</si>
  <si>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</si>
  <si>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</si>
  <si>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</si>
  <si>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</si>
  <si>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</si>
  <si>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</si>
  <si>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</si>
  <si>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</si>
  <si>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</si>
  <si>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</si>
  <si>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</si>
  <si>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</si>
  <si>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</si>
  <si>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</si>
  <si>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</si>
  <si>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</si>
  <si>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</si>
  <si>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</si>
  <si>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</si>
  <si>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</si>
  <si>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</si>
  <si>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</si>
  <si>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</si>
  <si>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</si>
  <si>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</si>
  <si>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</si>
  <si>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</si>
  <si>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</si>
  <si>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</si>
  <si>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</si>
  <si>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</si>
  <si>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</si>
  <si>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</si>
  <si>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</si>
  <si>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</si>
  <si>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</si>
  <si>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</si>
  <si>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</si>
  <si>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</si>
  <si>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</si>
  <si>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</si>
  <si>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</si>
  <si>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</si>
  <si>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</si>
  <si>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</si>
  <si>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</si>
  <si>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</si>
  <si>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</si>
  <si>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</si>
  <si>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</si>
  <si>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</si>
  <si>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</si>
  <si>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</si>
  <si>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</si>
  <si>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</si>
  <si>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</si>
  <si>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</si>
  <si>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</si>
  <si>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</si>
  <si>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</si>
  <si>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</si>
  <si>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</si>
  <si>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</si>
  <si>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</si>
  <si>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</si>
  <si>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</si>
  <si>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</si>
  <si>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</si>
  <si>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</si>
  <si>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</si>
  <si>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</si>
  <si>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</si>
  <si>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</si>
  <si>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</si>
  <si>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</si>
  <si>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</si>
  <si>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</si>
  <si>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</si>
  <si>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</si>
  <si>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</si>
  <si>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</si>
  <si>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</si>
  <si>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</si>
  <si>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</si>
  <si>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</si>
  <si>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</si>
  <si>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</si>
  <si>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</si>
  <si>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</si>
  <si>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</si>
  <si>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</si>
  <si>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</si>
  <si>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</si>
  <si>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</si>
  <si>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</si>
  <si>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</si>
  <si>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</si>
  <si>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</si>
  <si>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</si>
  <si>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</si>
  <si>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</si>
  <si>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</si>
  <si>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</si>
  <si>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</si>
  <si>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</si>
  <si>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</si>
  <si>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</si>
  <si>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</si>
  <si>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</si>
  <si>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</si>
  <si>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</si>
  <si>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</si>
  <si>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</si>
  <si>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</si>
  <si>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</si>
  <si>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</si>
  <si>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</si>
  <si>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</si>
  <si>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</si>
  <si>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</si>
  <si>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</si>
  <si>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</si>
  <si>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</si>
  <si>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</si>
  <si>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</si>
  <si>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</si>
  <si>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</si>
  <si>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</si>
  <si>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</si>
  <si>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</si>
  <si>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</si>
  <si>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</si>
  <si>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</si>
  <si>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</si>
  <si>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</si>
  <si>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</si>
  <si>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</si>
  <si>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</si>
  <si>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</si>
  <si>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</si>
  <si>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</si>
  <si>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</si>
  <si>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</si>
  <si>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</si>
  <si>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</si>
  <si>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</si>
  <si>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</si>
  <si>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</si>
  <si>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</si>
  <si>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</si>
  <si>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</si>
  <si>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</si>
  <si>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</si>
  <si>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</si>
  <si>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</si>
  <si>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</si>
  <si>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</si>
  <si>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</si>
  <si>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</si>
  <si>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</si>
  <si>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</si>
  <si>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</si>
  <si>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</si>
  <si>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</si>
  <si>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</si>
  <si>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</si>
  <si>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</si>
  <si>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</si>
  <si>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</si>
  <si>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</si>
  <si>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</si>
  <si>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</si>
  <si>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</si>
  <si>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</si>
  <si>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</si>
  <si>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</si>
  <si>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</si>
  <si>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</si>
  <si>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</si>
  <si>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</si>
  <si>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</si>
  <si>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</si>
  <si>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</si>
  <si>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</si>
  <si>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</si>
  <si>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</si>
  <si>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</si>
  <si>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</si>
  <si>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</si>
  <si>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</si>
  <si>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</si>
  <si>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</si>
  <si>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</si>
  <si>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</si>
  <si>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</si>
  <si>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</si>
  <si>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</si>
  <si>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</si>
  <si>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</si>
  <si>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</si>
  <si>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</si>
  <si>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</si>
  <si>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</si>
  <si>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</si>
  <si>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</si>
  <si>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</si>
  <si>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</si>
  <si>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</si>
  <si>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</si>
  <si>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</si>
  <si>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</si>
  <si>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</si>
  <si>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</si>
  <si>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</si>
  <si>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</si>
  <si>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</si>
  <si>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</si>
  <si>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</si>
  <si>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</si>
  <si>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</si>
  <si>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</si>
  <si>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</si>
  <si>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</si>
  <si>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</si>
  <si>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</si>
  <si>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</si>
  <si>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</si>
  <si>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</si>
  <si>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</si>
  <si>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</si>
  <si>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</si>
  <si>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</si>
  <si>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</si>
  <si>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</si>
  <si>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</si>
  <si>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</si>
  <si>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</si>
  <si>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</si>
  <si>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</si>
  <si>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</si>
  <si>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</si>
  <si>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</si>
  <si>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</si>
  <si>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</si>
  <si>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</si>
  <si>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</si>
  <si>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</si>
  <si>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</si>
  <si>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</si>
  <si>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</si>
  <si>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</si>
  <si>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</si>
  <si>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</si>
  <si>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</si>
  <si>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</si>
  <si>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</si>
  <si>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</si>
  <si>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</si>
  <si>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</si>
  <si>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</si>
  <si>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</si>
  <si>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</si>
  <si>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</si>
  <si>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</si>
  <si>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</si>
  <si>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</si>
  <si>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</si>
  <si>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</si>
  <si>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</si>
  <si>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</si>
  <si>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</si>
  <si>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</si>
  <si>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</si>
  <si>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</si>
  <si>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</si>
  <si>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</si>
  <si>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</si>
  <si>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</si>
  <si>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</si>
  <si>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</si>
  <si>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</si>
  <si>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</si>
  <si>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</si>
  <si>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</si>
  <si>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</si>
  <si>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</si>
  <si>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</si>
  <si>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</si>
  <si>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</si>
  <si>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</si>
  <si>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</si>
  <si>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</si>
  <si>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</si>
  <si>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</si>
  <si>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</si>
  <si>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</si>
  <si>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</si>
  <si>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</si>
  <si>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</si>
  <si>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</si>
  <si>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</si>
  <si>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</si>
  <si>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</si>
  <si>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</si>
  <si>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</si>
  <si>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</si>
  <si>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</si>
  <si>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</si>
  <si>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</si>
  <si>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</si>
  <si>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</si>
  <si>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</si>
  <si>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</si>
  <si>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</si>
  <si>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</si>
  <si>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</si>
  <si>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</si>
  <si>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</si>
  <si>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</si>
  <si>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</si>
  <si>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</si>
  <si>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</si>
  <si>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</si>
  <si>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</si>
  <si>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</si>
  <si>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</si>
  <si>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</si>
  <si>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</si>
  <si>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</si>
  <si>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</si>
  <si>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</si>
  <si>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</si>
  <si>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</si>
  <si>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</si>
  <si>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</si>
  <si>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</si>
  <si>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</si>
  <si>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</si>
  <si>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</si>
  <si>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</si>
  <si>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</si>
  <si>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</si>
  <si>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</si>
  <si>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</si>
  <si>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</si>
  <si>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</si>
  <si>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</si>
  <si>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</si>
  <si>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</si>
  <si>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</si>
  <si>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</si>
  <si>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</si>
  <si>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</si>
  <si>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</si>
  <si>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</si>
  <si>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</si>
  <si>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</si>
  <si>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</si>
  <si>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</si>
  <si>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</si>
  <si>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</si>
  <si>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</si>
  <si>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</si>
  <si>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</si>
  <si>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</si>
  <si>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</si>
  <si>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</si>
  <si>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</si>
  <si>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</si>
  <si>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</si>
  <si>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</si>
  <si>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</si>
  <si>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</si>
  <si>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</si>
  <si>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</si>
  <si>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</si>
  <si>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</si>
  <si>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</si>
  <si>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</si>
  <si>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</si>
  <si>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</si>
  <si>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</si>
  <si>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</si>
  <si>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</si>
  <si>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</si>
  <si>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</si>
  <si>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</si>
  <si>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</si>
  <si>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</si>
  <si>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</si>
  <si>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</si>
  <si>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</si>
  <si>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</si>
  <si>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</si>
  <si>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</si>
  <si>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</si>
  <si>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</si>
  <si>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</si>
  <si>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</si>
  <si>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</si>
  <si>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</si>
  <si>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</si>
  <si>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</si>
  <si>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</si>
  <si>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</si>
  <si>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</si>
  <si>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</si>
  <si>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</si>
  <si>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</si>
  <si>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</si>
  <si>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</si>
  <si>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</si>
  <si>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</si>
  <si>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</si>
  <si>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</si>
  <si>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</si>
  <si>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</si>
  <si>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</si>
  <si>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</si>
  <si>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</si>
  <si>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</si>
  <si>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</si>
  <si>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</si>
  <si>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</si>
  <si>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</si>
  <si>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</si>
  <si>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</si>
  <si>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</si>
  <si>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</si>
  <si>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</si>
  <si>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</si>
  <si>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</si>
  <si>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</si>
  <si>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</si>
  <si>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</si>
  <si>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</si>
  <si>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</si>
  <si>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</si>
  <si>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</si>
  <si>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</si>
  <si>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</si>
  <si>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</si>
  <si>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</si>
  <si>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</si>
  <si>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</si>
  <si>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</si>
  <si>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</si>
  <si>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</si>
  <si>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</si>
  <si>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</si>
  <si>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</si>
  <si>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</si>
  <si>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</si>
  <si>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</si>
  <si>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</si>
  <si>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</si>
  <si>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</si>
  <si>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</si>
  <si>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</si>
  <si>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</si>
  <si>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</si>
  <si>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</si>
  <si>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</si>
  <si>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</si>
  <si>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</si>
  <si>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</si>
  <si>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</si>
  <si>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</si>
  <si>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</si>
  <si>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</si>
  <si>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</si>
  <si>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</si>
  <si>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</si>
  <si>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</si>
  <si>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</si>
  <si>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</si>
  <si>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</si>
  <si>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</si>
  <si>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</si>
  <si>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</si>
  <si>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</si>
  <si>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</si>
  <si>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</si>
  <si>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</si>
  <si>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</si>
  <si>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</si>
  <si>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</si>
  <si>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</si>
  <si>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</si>
  <si>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</si>
  <si>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</si>
  <si>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</si>
  <si>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</si>
  <si>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</si>
  <si>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</si>
  <si>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</si>
  <si>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</si>
  <si>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</si>
  <si>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</si>
  <si>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</si>
  <si>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</si>
  <si>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</si>
  <si>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</si>
  <si>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</si>
  <si>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</si>
  <si>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</si>
  <si>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</si>
  <si>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</si>
  <si>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</si>
  <si>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</si>
  <si>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</si>
  <si>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</si>
  <si>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</si>
  <si>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</si>
  <si>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</si>
  <si>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</si>
  <si>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</si>
  <si>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</si>
  <si>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</si>
  <si>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</si>
  <si>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</si>
  <si>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</si>
  <si>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</si>
  <si>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</si>
  <si>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</si>
  <si>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</si>
  <si>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</si>
  <si>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</si>
  <si>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</si>
  <si>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</si>
  <si>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</si>
  <si>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</si>
  <si>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</si>
  <si>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</si>
  <si>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</si>
  <si>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</si>
  <si>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</si>
  <si>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</si>
  <si>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</si>
  <si>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</si>
  <si>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</si>
  <si>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</si>
  <si>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</si>
  <si>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</si>
  <si>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</si>
  <si>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</si>
  <si>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</si>
  <si>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</si>
  <si>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</si>
  <si>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</si>
  <si>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</si>
  <si>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</si>
  <si>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</si>
  <si>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</si>
  <si>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</si>
  <si>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</si>
  <si>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</si>
  <si>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</si>
  <si>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</si>
  <si>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</si>
  <si>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</si>
  <si>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</si>
  <si>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</si>
  <si>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</si>
  <si>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</si>
  <si>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</si>
  <si>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</si>
  <si>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</si>
  <si>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</si>
  <si>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</si>
  <si>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</si>
  <si>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</si>
  <si>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</si>
  <si>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</si>
  <si>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</si>
  <si>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</si>
  <si>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</si>
  <si>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</si>
  <si>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</si>
  <si>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</si>
  <si>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</si>
  <si>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</si>
  <si>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</si>
  <si>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</si>
  <si>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</si>
  <si>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</si>
  <si>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</si>
  <si>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</si>
  <si>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</si>
  <si>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</si>
  <si>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</si>
  <si>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</si>
  <si>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</si>
  <si>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</si>
  <si>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</si>
  <si>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</si>
  <si>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</si>
  <si>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</si>
  <si>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</si>
  <si>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</si>
  <si>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</si>
  <si>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</si>
  <si>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</si>
  <si>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</si>
  <si>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</si>
  <si>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</si>
  <si>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</si>
  <si>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</si>
  <si>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</si>
  <si>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</si>
  <si>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</si>
  <si>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</si>
  <si>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</si>
  <si>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</si>
  <si>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</si>
  <si>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</si>
  <si>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</si>
  <si>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</si>
  <si>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</si>
  <si>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</si>
  <si>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</si>
  <si>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</si>
  <si>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</si>
  <si>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</si>
  <si>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</si>
  <si>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</si>
  <si>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</si>
  <si>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</si>
  <si>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</si>
  <si>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</si>
  <si>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</si>
  <si>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</si>
  <si>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</si>
  <si>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</si>
  <si>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</si>
  <si>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</si>
  <si>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</si>
  <si>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</si>
  <si>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</si>
  <si>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</si>
  <si>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</si>
  <si>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</si>
  <si>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</si>
  <si>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</si>
  <si>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</si>
  <si>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</si>
  <si>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</si>
  <si>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</si>
  <si>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</si>
  <si>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</si>
  <si>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</si>
  <si>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</si>
  <si>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</si>
  <si>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</si>
  <si>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</si>
  <si>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</si>
  <si>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</si>
  <si>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</si>
  <si>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</si>
  <si>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</si>
  <si>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</si>
  <si>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</si>
  <si>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</si>
  <si>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</si>
  <si>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</si>
  <si>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</si>
  <si>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</si>
  <si>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</si>
  <si>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</si>
  <si>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</si>
  <si>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</si>
  <si>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</si>
  <si>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</si>
  <si>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</si>
  <si>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</si>
  <si>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</si>
  <si>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</si>
  <si>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</si>
  <si>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</si>
  <si>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</si>
  <si>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</si>
  <si>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</si>
  <si>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</si>
  <si>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</si>
  <si>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</si>
  <si>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</si>
  <si>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</si>
  <si>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</si>
  <si>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</si>
  <si>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</si>
  <si>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</si>
  <si>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</si>
  <si>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</si>
  <si>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</si>
  <si>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</si>
  <si>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</si>
  <si>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</si>
  <si>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</si>
  <si>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</si>
  <si>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</si>
  <si>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</si>
  <si>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</si>
  <si>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</si>
  <si>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</si>
  <si>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</si>
  <si>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</si>
  <si>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</si>
  <si>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</si>
  <si>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</si>
  <si>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</si>
  <si>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</si>
  <si>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</si>
  <si>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</si>
  <si>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</si>
  <si>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</si>
  <si>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</si>
  <si>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</si>
  <si>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</si>
  <si>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</si>
  <si>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</si>
  <si>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</si>
  <si>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</si>
  <si>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</si>
  <si>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</si>
  <si>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</si>
  <si>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</si>
  <si>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</si>
  <si>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</si>
  <si>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</si>
  <si>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</si>
  <si>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</si>
  <si>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</si>
  <si>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</si>
  <si>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</si>
  <si>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</si>
  <si>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</si>
  <si>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</si>
  <si>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</si>
  <si>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</si>
  <si>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</si>
  <si>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</si>
  <si>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</si>
  <si>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</si>
  <si>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</si>
  <si>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</si>
  <si>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</si>
  <si>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</si>
  <si>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</si>
  <si>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</si>
  <si>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</si>
  <si>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</si>
  <si>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</si>
  <si>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</si>
  <si>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</si>
  <si>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</si>
  <si>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</si>
  <si>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</si>
  <si>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</si>
  <si>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</si>
  <si>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</si>
  <si>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</si>
  <si>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</si>
  <si>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</si>
  <si>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</si>
  <si>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</si>
  <si>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</si>
  <si>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</si>
  <si>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</si>
  <si>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</si>
  <si>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</si>
  <si>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</si>
  <si>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</si>
  <si>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</si>
  <si>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</si>
  <si>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</si>
  <si>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</si>
  <si>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</si>
  <si>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</si>
  <si>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</si>
  <si>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</si>
  <si>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</si>
  <si>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</si>
  <si>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</si>
  <si>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</si>
  <si>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</si>
  <si>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</si>
  <si>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</si>
  <si>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</si>
  <si>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</si>
  <si>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</si>
  <si>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</si>
  <si>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</si>
  <si>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</si>
  <si>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</si>
  <si>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</si>
  <si>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</si>
  <si>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</si>
  <si>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</si>
  <si>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</si>
  <si>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</si>
  <si>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</si>
  <si>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</si>
  <si>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</si>
  <si>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</si>
  <si>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</si>
  <si>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</si>
  <si>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</si>
  <si>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</si>
  <si>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</si>
  <si>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</si>
  <si>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</si>
  <si>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</si>
  <si>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</si>
  <si>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</si>
  <si>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</si>
  <si>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</si>
  <si>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</si>
  <si>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</si>
  <si>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</si>
  <si>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</si>
  <si>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</si>
  <si>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</si>
  <si>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</si>
  <si>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</si>
  <si>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</si>
  <si>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</si>
  <si>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</si>
  <si>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</si>
  <si>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</si>
  <si>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</si>
  <si>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</si>
  <si>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</si>
  <si>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</si>
  <si>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</si>
  <si>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</si>
  <si>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</si>
  <si>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</si>
  <si>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</si>
  <si>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</si>
  <si>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</si>
  <si>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</si>
  <si>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</si>
  <si>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</si>
  <si>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</si>
  <si>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</si>
  <si>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</si>
  <si>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</si>
  <si>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</si>
  <si>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</si>
  <si>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</si>
  <si>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</si>
  <si>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</si>
  <si>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</si>
  <si>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</si>
  <si>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</si>
  <si>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</si>
  <si>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</si>
  <si>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</si>
  <si>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</si>
  <si>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</si>
  <si>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</si>
  <si>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</si>
  <si>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</si>
  <si>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</si>
  <si>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</si>
  <si>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</si>
  <si>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</si>
  <si>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</si>
  <si>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</si>
  <si>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</si>
  <si>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</si>
  <si>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</si>
  <si>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</si>
  <si>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</si>
  <si>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</si>
  <si>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</si>
  <si>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</si>
  <si>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</si>
  <si>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</si>
  <si>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</si>
  <si>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</si>
  <si>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</si>
  <si>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</si>
  <si>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</si>
  <si>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</si>
  <si>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</si>
  <si>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</si>
  <si>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</si>
  <si>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</si>
  <si>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</si>
  <si>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</si>
  <si>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</si>
  <si>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</si>
  <si>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</si>
  <si>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</si>
  <si>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</si>
  <si>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</si>
  <si>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</si>
  <si>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</si>
  <si>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</si>
  <si>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</si>
  <si>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</si>
  <si>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</si>
  <si>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</si>
  <si>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</si>
  <si>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</si>
  <si>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</si>
  <si>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</si>
  <si>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</si>
  <si>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</si>
  <si>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</si>
  <si>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</si>
  <si>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</si>
  <si>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</si>
  <si>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</si>
  <si>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</si>
  <si>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</si>
  <si>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</si>
  <si>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</si>
  <si>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</si>
  <si>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</si>
  <si>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</si>
  <si>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</si>
  <si>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</si>
  <si>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</si>
  <si>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</si>
  <si>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</si>
  <si>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</si>
  <si>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</si>
  <si>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</si>
  <si>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</si>
  <si>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</si>
  <si>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</si>
  <si>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</si>
  <si>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</si>
  <si>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</si>
  <si>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</si>
  <si>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</si>
  <si>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</si>
  <si>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</si>
  <si>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</si>
  <si>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</si>
  <si>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</si>
  <si>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</si>
  <si>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</si>
  <si>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</si>
  <si>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</si>
  <si>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</si>
  <si>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</si>
  <si>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</si>
  <si>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</si>
  <si>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</si>
  <si>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</si>
  <si>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</si>
  <si>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</si>
  <si>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</si>
  <si>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</si>
  <si>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</si>
  <si>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</si>
  <si>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</si>
  <si>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</si>
  <si>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</si>
  <si>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</si>
  <si>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</si>
  <si>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</si>
  <si>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</si>
  <si>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</si>
  <si>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</si>
  <si>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</si>
  <si>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</si>
  <si>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</si>
  <si>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</si>
  <si>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</si>
  <si>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</si>
  <si>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</si>
  <si>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</si>
  <si>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</si>
  <si>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</si>
  <si>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</si>
  <si>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</si>
  <si>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</si>
  <si>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</si>
  <si>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</si>
  <si>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</si>
  <si>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</si>
  <si>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</si>
  <si>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</si>
  <si>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</si>
  <si>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</si>
  <si>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</si>
  <si>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</si>
  <si>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</si>
  <si>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</si>
  <si>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</si>
  <si>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</si>
  <si>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</si>
  <si>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</si>
  <si>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</si>
  <si>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</si>
  <si>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</si>
  <si>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</si>
  <si>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</si>
  <si>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</si>
  <si>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</si>
  <si>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</si>
  <si>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</si>
  <si>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</si>
  <si>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</si>
  <si>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</si>
  <si>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</si>
  <si>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</si>
  <si>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</si>
  <si>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</si>
  <si>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</si>
  <si>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</si>
  <si>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</si>
  <si>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</si>
  <si>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</si>
  <si>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</si>
  <si>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</si>
  <si>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</si>
  <si>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</si>
  <si>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</si>
  <si>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</si>
  <si>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</si>
  <si>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</si>
  <si>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</si>
  <si>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</si>
  <si>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</si>
  <si>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</si>
  <si>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</si>
  <si>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</si>
  <si>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</si>
  <si>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</si>
  <si>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</si>
  <si>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</si>
  <si>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</si>
  <si>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</si>
  <si>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</si>
  <si>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</si>
  <si>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</si>
  <si>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</si>
  <si>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</si>
  <si>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</si>
  <si>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</si>
  <si>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</si>
  <si>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</si>
  <si>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</si>
  <si>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</si>
  <si>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</si>
  <si>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</si>
  <si>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</si>
  <si>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</si>
  <si>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</si>
  <si>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</si>
  <si>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</si>
  <si>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</si>
  <si>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</si>
  <si>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</si>
  <si>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</si>
  <si>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</si>
  <si>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</si>
  <si>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</si>
  <si>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</si>
  <si>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</si>
  <si>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</si>
  <si>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</si>
  <si>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</si>
  <si>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</si>
  <si>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</si>
  <si>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</si>
  <si>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</si>
  <si>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</si>
  <si>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</si>
  <si>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</si>
  <si>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</si>
  <si>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</si>
  <si>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</si>
  <si>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</si>
  <si>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</si>
  <si>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</si>
  <si>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</si>
  <si>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</si>
  <si>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</si>
  <si>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</si>
  <si>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</si>
  <si>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</si>
  <si>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</si>
  <si>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</si>
  <si>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</si>
  <si>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</si>
  <si>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</si>
  <si>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</si>
  <si>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</si>
  <si>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</si>
  <si>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</si>
  <si>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</si>
  <si>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</si>
  <si>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</si>
  <si>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</si>
  <si>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</si>
  <si>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</si>
  <si>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</si>
  <si>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</si>
  <si>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</si>
  <si>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</si>
  <si>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</si>
  <si>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</si>
  <si>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</si>
  <si>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</si>
  <si>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</si>
  <si>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</si>
  <si>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</si>
  <si>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</si>
  <si>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</si>
  <si>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</si>
  <si>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</si>
  <si>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</si>
  <si>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</si>
  <si>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</si>
  <si>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</si>
  <si>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</si>
  <si>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</si>
  <si>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</si>
  <si>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</si>
  <si>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</si>
  <si>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</si>
  <si>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</si>
  <si>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</si>
  <si>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</si>
  <si>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</si>
  <si>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</si>
  <si>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</si>
  <si>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</si>
  <si>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</si>
  <si>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</si>
  <si>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</si>
  <si>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</si>
  <si>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</si>
  <si>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</si>
  <si>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</si>
  <si>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</si>
  <si>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</si>
  <si>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</si>
  <si>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</si>
  <si>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</si>
  <si>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</si>
  <si>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</si>
  <si>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</si>
  <si>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</si>
  <si>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</si>
  <si>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</si>
  <si>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</si>
  <si>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</si>
  <si>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</si>
  <si>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</si>
  <si>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</si>
  <si>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</si>
  <si>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</si>
  <si>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</si>
  <si>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</si>
  <si>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</si>
  <si>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</si>
  <si>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</si>
  <si>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</si>
  <si>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</si>
  <si>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</si>
  <si>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</si>
  <si>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</si>
  <si>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</si>
  <si>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</si>
  <si>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</si>
  <si>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</si>
  <si>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</si>
  <si>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</si>
  <si>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</si>
  <si>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</si>
  <si>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</si>
  <si>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</si>
  <si>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</si>
  <si>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</si>
  <si>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</si>
  <si>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</si>
  <si>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</si>
  <si>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</si>
  <si>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</si>
  <si>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</si>
  <si>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</si>
  <si>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</si>
  <si>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</si>
  <si>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</si>
  <si>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</si>
  <si>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</si>
  <si>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</si>
  <si>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</si>
  <si>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</si>
  <si>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</si>
  <si>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</si>
  <si>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</si>
  <si>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</si>
  <si>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</si>
  <si>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</si>
  <si>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</si>
  <si>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</si>
  <si>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</si>
  <si>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</si>
  <si>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</si>
  <si>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</si>
  <si>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</si>
  <si>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</si>
  <si>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</si>
  <si>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</si>
  <si>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</si>
  <si>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</si>
  <si>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</si>
  <si>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</si>
  <si>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</si>
  <si>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</si>
  <si>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</si>
  <si>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</si>
  <si>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</si>
  <si>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</si>
  <si>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</si>
  <si>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</si>
  <si>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</si>
  <si>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</si>
  <si>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</si>
  <si>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</si>
  <si>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</si>
  <si>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</si>
  <si>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</si>
  <si>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</si>
  <si>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</si>
  <si>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</si>
  <si>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</si>
  <si>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</si>
  <si>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</si>
  <si>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</si>
  <si>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</si>
  <si>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</si>
  <si>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</si>
  <si>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</si>
  <si>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</si>
  <si>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</si>
  <si>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</si>
  <si>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</si>
  <si>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</si>
  <si>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</si>
  <si>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</si>
  <si>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</si>
  <si>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</si>
  <si>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</si>
  <si>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</si>
  <si>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</si>
  <si>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</si>
  <si>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</si>
  <si>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</si>
  <si>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</si>
  <si>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</si>
  <si>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</si>
  <si>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</si>
  <si>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</si>
  <si>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</si>
  <si>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</si>
  <si>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</si>
  <si>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</si>
  <si>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</si>
  <si>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</si>
  <si>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</si>
  <si>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</si>
  <si>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</si>
  <si>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</si>
  <si>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</si>
  <si>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</si>
  <si>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</si>
  <si>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</si>
  <si>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</si>
  <si>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</si>
  <si>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</si>
  <si>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</si>
  <si>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</si>
  <si>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</si>
  <si>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</si>
  <si>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</si>
  <si>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</si>
  <si>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</si>
  <si>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</si>
  <si>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</si>
  <si>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</si>
  <si>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</si>
  <si>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</si>
  <si>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</si>
  <si>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</si>
  <si>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</si>
  <si>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</si>
  <si>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</si>
  <si>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</si>
  <si>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</si>
  <si>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</si>
  <si>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</si>
  <si>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</si>
  <si>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</si>
  <si>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</si>
  <si>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</si>
  <si>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</si>
  <si>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</si>
  <si>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</si>
  <si>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</si>
  <si>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</si>
  <si>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</si>
  <si>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</si>
  <si>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</si>
  <si>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</si>
  <si>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</si>
  <si>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</si>
  <si>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</si>
  <si>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</si>
  <si>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</si>
  <si>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</si>
  <si>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</si>
  <si>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</si>
  <si>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</si>
  <si>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</si>
  <si>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</si>
  <si>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</si>
  <si>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</si>
  <si>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</si>
  <si>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</si>
  <si>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</si>
  <si>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</si>
  <si>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</si>
  <si>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</si>
  <si>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</si>
  <si>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</si>
  <si>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</si>
  <si>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</si>
  <si>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</si>
  <si>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</si>
  <si>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</si>
  <si>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</si>
  <si>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</si>
  <si>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</si>
  <si>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</si>
  <si>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</si>
  <si>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</si>
  <si>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</si>
  <si>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</si>
  <si>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</si>
  <si>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</si>
  <si>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</si>
  <si>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</si>
  <si>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</si>
  <si>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</si>
  <si>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</si>
  <si>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</si>
  <si>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</si>
  <si>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</si>
  <si>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</si>
  <si>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</si>
  <si>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</si>
  <si>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</si>
  <si>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</si>
  <si>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</si>
  <si>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</si>
  <si>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</si>
  <si>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</si>
  <si>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</si>
  <si>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</si>
  <si>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</si>
  <si>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</si>
  <si>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</si>
  <si>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</si>
  <si>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</si>
  <si>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</si>
  <si>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</si>
  <si>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</si>
  <si>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</si>
  <si>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</si>
  <si>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</si>
  <si>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</si>
  <si>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</si>
  <si>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</si>
  <si>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</si>
  <si>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</si>
  <si>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</si>
  <si>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</si>
  <si>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</si>
  <si>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</si>
  <si>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</si>
  <si>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</si>
  <si>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</si>
  <si>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</si>
  <si>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</si>
  <si>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</si>
  <si>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</si>
  <si>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</si>
  <si>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</si>
  <si>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</si>
  <si>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</si>
  <si>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</si>
  <si>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</si>
  <si>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</si>
  <si>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</si>
  <si>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</si>
  <si>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</si>
  <si>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</si>
  <si>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</si>
  <si>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</si>
  <si>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</si>
  <si>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</si>
  <si>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</si>
  <si>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</si>
  <si>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</si>
  <si>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</si>
  <si>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</si>
  <si>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</si>
  <si>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</si>
  <si>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</si>
  <si>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</si>
  <si>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</si>
  <si>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</si>
  <si>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</si>
  <si>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</si>
  <si>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</si>
  <si>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</si>
  <si>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</si>
  <si>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</si>
  <si>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</si>
  <si>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</si>
  <si>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</si>
  <si>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</si>
  <si>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</si>
  <si>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</si>
  <si>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</si>
  <si>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</si>
  <si>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</si>
  <si>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</si>
  <si>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</si>
  <si>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</si>
  <si>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</si>
  <si>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</si>
  <si>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</si>
  <si>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</si>
  <si>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</si>
  <si>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</si>
  <si>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</si>
  <si>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</si>
  <si>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</si>
  <si>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</si>
  <si>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</si>
  <si>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</si>
  <si>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</si>
  <si>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</si>
  <si>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</si>
  <si>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</si>
  <si>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</si>
  <si>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</si>
  <si>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</si>
  <si>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</si>
  <si>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</si>
  <si>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</si>
  <si>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</si>
  <si>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</si>
  <si>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</si>
  <si>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</si>
  <si>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</si>
  <si>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</si>
  <si>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</si>
  <si>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</si>
  <si>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</si>
  <si>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</si>
  <si>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</si>
  <si>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</si>
  <si>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</si>
  <si>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</si>
  <si>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</si>
  <si>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</si>
  <si>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</si>
  <si>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</si>
  <si>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</si>
  <si>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</si>
  <si>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</si>
  <si>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</si>
  <si>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</si>
  <si>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</si>
  <si>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</si>
  <si>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</si>
  <si>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</si>
  <si>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</si>
  <si>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</si>
  <si>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</si>
  <si>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</si>
  <si>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</si>
  <si>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</si>
  <si>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</si>
  <si>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</si>
  <si>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</si>
  <si>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</si>
  <si>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</si>
  <si>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</si>
  <si>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</si>
  <si>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</si>
  <si>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</si>
  <si>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</si>
  <si>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</si>
  <si>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</si>
  <si>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</si>
  <si>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</si>
  <si>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</si>
  <si>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</si>
  <si>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</si>
  <si>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</si>
  <si>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</si>
  <si>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</si>
  <si>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</si>
  <si>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</si>
  <si>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</si>
  <si>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</si>
  <si>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</si>
  <si>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</si>
  <si>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</si>
  <si>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</si>
  <si>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</si>
  <si>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</si>
  <si>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</si>
  <si>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</si>
  <si>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</si>
  <si>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</si>
  <si>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</si>
  <si>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</si>
  <si>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</si>
  <si>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</si>
  <si>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</si>
  <si>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</si>
  <si>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</si>
  <si>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</si>
  <si>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</si>
  <si>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</si>
  <si>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</si>
  <si>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</si>
  <si>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</si>
  <si>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</si>
  <si>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</si>
  <si>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</si>
  <si>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</si>
  <si>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</si>
  <si>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</si>
  <si>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</si>
  <si>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</si>
  <si>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</si>
  <si>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</si>
  <si>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</si>
  <si>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</si>
  <si>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</si>
  <si>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</si>
  <si>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</si>
  <si>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</si>
  <si>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</si>
  <si>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</si>
  <si>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</si>
  <si>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</si>
  <si>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</si>
  <si>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</si>
  <si>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</si>
  <si>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</si>
  <si>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</si>
  <si>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</si>
  <si>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</si>
  <si>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</si>
  <si>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</si>
  <si>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</si>
  <si>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</si>
  <si>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</si>
  <si>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</si>
  <si>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</si>
  <si>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</si>
  <si>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</si>
  <si>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</si>
  <si>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</si>
  <si>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</si>
  <si>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</si>
  <si>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</si>
  <si>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</si>
  <si>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</si>
  <si>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</si>
  <si>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</si>
  <si>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</si>
  <si>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</si>
  <si>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</si>
  <si>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</si>
  <si>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</si>
  <si>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</si>
  <si>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</si>
  <si>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</si>
  <si>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</si>
  <si>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</si>
  <si>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</si>
  <si>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</si>
  <si>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</si>
  <si>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</si>
  <si>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</si>
  <si>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</si>
  <si>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</si>
  <si>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</si>
  <si>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</si>
  <si>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</si>
  <si>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</si>
  <si>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</si>
  <si>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</si>
  <si>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</si>
  <si>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</si>
  <si>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</si>
  <si>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</si>
  <si>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</si>
  <si>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</si>
  <si>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</si>
  <si>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</si>
  <si>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</si>
  <si>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</si>
  <si>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</si>
  <si>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</si>
  <si>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</si>
  <si>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</si>
  <si>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</si>
  <si>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</si>
  <si>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</si>
  <si>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</si>
  <si>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</si>
  <si>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</si>
  <si>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</si>
  <si>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</si>
  <si>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</si>
  <si>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</si>
  <si>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</si>
  <si>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</si>
  <si>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</si>
  <si>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</si>
  <si>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</si>
  <si>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</si>
  <si>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</si>
  <si>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</si>
  <si>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</si>
  <si>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</si>
  <si>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</si>
  <si>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</si>
  <si>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</si>
  <si>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</si>
  <si>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</si>
  <si>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</si>
  <si>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</si>
  <si>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</si>
  <si>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</si>
  <si>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</si>
  <si>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</si>
  <si>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</si>
  <si>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</si>
  <si>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</si>
  <si>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</si>
  <si>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</si>
  <si>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</si>
  <si>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</si>
  <si>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</si>
  <si>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</si>
  <si>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</si>
  <si>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</si>
  <si>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</si>
  <si>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</si>
  <si>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</si>
  <si>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</si>
  <si>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</si>
  <si>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</si>
  <si>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</si>
  <si>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</si>
  <si>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</si>
  <si>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</si>
  <si>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</si>
  <si>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</si>
  <si>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</si>
  <si>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</si>
  <si>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</si>
  <si>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</si>
  <si>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</si>
  <si>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</si>
  <si>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</si>
  <si>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</si>
  <si>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</si>
  <si>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</si>
  <si>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</si>
  <si>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</si>
  <si>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</si>
  <si>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</si>
  <si>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</si>
  <si>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</si>
  <si>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</si>
  <si>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</si>
  <si>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</si>
  <si>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</si>
  <si>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</si>
  <si>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</si>
  <si>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</si>
  <si>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</si>
  <si>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</si>
  <si>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</si>
  <si>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</si>
  <si>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</si>
  <si>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</si>
  <si>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</si>
  <si>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</si>
  <si>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</si>
  <si>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</si>
  <si>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</si>
  <si>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</si>
  <si>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</si>
  <si>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</si>
  <si>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</si>
  <si>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</si>
  <si>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</si>
  <si>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</si>
  <si>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</si>
  <si>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</si>
  <si>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</si>
  <si>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</si>
  <si>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</si>
  <si>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</si>
  <si>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</si>
  <si>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</si>
  <si>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</si>
  <si>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</si>
  <si>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</si>
  <si>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</si>
  <si>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</si>
  <si>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</si>
  <si>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</si>
  <si>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</si>
  <si>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</si>
  <si>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</si>
  <si>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</si>
  <si>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</si>
  <si>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</si>
  <si>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</si>
  <si>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</si>
  <si>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</si>
  <si>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</si>
  <si>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</si>
  <si>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</si>
  <si>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</si>
  <si>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</si>
  <si>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</si>
  <si>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</si>
  <si>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</si>
  <si>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</si>
  <si>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</si>
  <si>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</si>
  <si>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</si>
  <si>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</si>
  <si>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</si>
  <si>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</si>
  <si>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</si>
  <si>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</si>
  <si>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</si>
  <si>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</si>
  <si>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</si>
  <si>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</si>
  <si>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</si>
  <si>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</si>
  <si>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</si>
  <si>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</si>
  <si>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</si>
  <si>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</si>
  <si>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</si>
  <si>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</si>
  <si>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</si>
  <si>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</si>
  <si>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</si>
  <si>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</si>
  <si>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</si>
  <si>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</si>
  <si>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</si>
  <si>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</si>
  <si>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</si>
  <si>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</si>
  <si>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</si>
  <si>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</si>
  <si>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</si>
  <si>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</si>
  <si>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</si>
  <si>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</si>
  <si>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</si>
  <si>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</si>
  <si>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</si>
  <si>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</si>
  <si>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</si>
  <si>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</si>
  <si>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</si>
  <si>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</si>
  <si>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</si>
  <si>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</si>
  <si>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</si>
  <si>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</si>
  <si>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</si>
  <si>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</si>
  <si>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</si>
  <si>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</si>
  <si>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</si>
  <si>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</si>
  <si>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</si>
  <si>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</si>
  <si>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</si>
  <si>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</si>
  <si>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</si>
  <si>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</si>
  <si>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</si>
  <si>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</si>
  <si>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</si>
  <si>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</si>
  <si>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</si>
  <si>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</si>
  <si>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</si>
  <si>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</si>
  <si>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</si>
  <si>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</si>
  <si>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</si>
  <si>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</si>
  <si>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</si>
  <si>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</si>
  <si>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</si>
  <si>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</si>
  <si>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</si>
  <si>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</si>
  <si>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</si>
  <si>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</si>
  <si>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</si>
  <si>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</si>
  <si>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</si>
  <si>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</si>
  <si>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</si>
  <si>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</si>
  <si>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</si>
  <si>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</si>
  <si>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</si>
  <si>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</si>
  <si>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</si>
  <si>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</si>
  <si>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</si>
  <si>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</si>
  <si>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</si>
  <si>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</si>
  <si>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</si>
  <si>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</si>
  <si>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</si>
  <si>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</si>
  <si>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</si>
  <si>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</si>
  <si>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</si>
  <si>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</si>
  <si>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</si>
  <si>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</si>
  <si>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</si>
  <si>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</si>
  <si>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</si>
  <si>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</si>
  <si>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</si>
  <si>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</si>
  <si>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</si>
  <si>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</si>
  <si>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</si>
  <si>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</si>
  <si>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</si>
  <si>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</si>
  <si>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</si>
  <si>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</si>
  <si>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</si>
  <si>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</si>
  <si>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</si>
  <si>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</si>
  <si>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</si>
  <si>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</si>
  <si>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</si>
  <si>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</si>
  <si>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</si>
  <si>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</si>
  <si>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</si>
  <si>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</si>
  <si>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</si>
  <si>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</si>
  <si>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</si>
  <si>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</si>
  <si>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</si>
  <si>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</si>
  <si>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</si>
  <si>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</si>
  <si>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</si>
  <si>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</si>
  <si>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</si>
  <si>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</si>
  <si>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</si>
  <si>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</si>
  <si>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</si>
  <si>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</si>
  <si>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</si>
  <si>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</si>
  <si>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</si>
  <si>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</si>
  <si>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</si>
  <si>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</si>
  <si>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</si>
  <si>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</si>
  <si>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</si>
  <si>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</si>
  <si>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</si>
  <si>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</si>
  <si>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</si>
  <si>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</si>
  <si>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</si>
  <si>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</si>
  <si>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</si>
  <si>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</si>
  <si>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</si>
  <si>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</si>
  <si>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</si>
  <si>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</si>
  <si>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</si>
  <si>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</si>
  <si>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</si>
  <si>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</si>
  <si>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</si>
  <si>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</si>
  <si>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</si>
  <si>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</si>
  <si>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</si>
  <si>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</si>
  <si>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</si>
  <si>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</si>
  <si>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</si>
  <si>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</si>
  <si>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</si>
  <si>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</si>
  <si>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</si>
  <si>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</si>
  <si>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</si>
  <si>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</si>
  <si>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</si>
  <si>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</si>
  <si>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</si>
  <si>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</si>
  <si>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</si>
  <si>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</si>
  <si>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</si>
  <si>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</si>
  <si>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</si>
  <si>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</si>
  <si>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</si>
  <si>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</si>
  <si>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</si>
  <si>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</si>
  <si>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</si>
  <si>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</si>
  <si>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</si>
  <si>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</si>
  <si>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</si>
  <si>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</si>
  <si>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</si>
  <si>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</si>
  <si>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</si>
  <si>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</si>
  <si>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</si>
  <si>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</si>
  <si>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</si>
  <si>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</si>
  <si>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</si>
  <si>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</si>
  <si>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</si>
  <si>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</si>
  <si>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</si>
  <si>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</si>
  <si>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</si>
  <si>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</si>
  <si>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</si>
  <si>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</si>
  <si>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</si>
  <si>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</si>
  <si>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</si>
  <si>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</si>
  <si>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</si>
  <si>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</si>
  <si>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</si>
  <si>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</si>
  <si>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</si>
  <si>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</si>
  <si>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</si>
  <si>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</si>
  <si>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</si>
  <si>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</si>
  <si>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</si>
  <si>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</si>
  <si>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</si>
  <si>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</si>
  <si>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</si>
  <si>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</si>
  <si>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</si>
  <si>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</si>
  <si>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</si>
  <si>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</si>
  <si>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</si>
  <si>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</si>
  <si>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</si>
  <si>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</si>
  <si>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</si>
  <si>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</si>
  <si>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</si>
  <si>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</si>
  <si>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</si>
  <si>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</si>
  <si>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</si>
  <si>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</si>
  <si>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</si>
  <si>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</si>
  <si>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</si>
  <si>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</si>
  <si>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</si>
  <si>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</si>
  <si>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</si>
  <si>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</si>
  <si>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</si>
  <si>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</si>
  <si>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</si>
  <si>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</si>
  <si>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</si>
  <si>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</si>
  <si>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</si>
  <si>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</si>
  <si>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</si>
  <si>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</si>
  <si>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</si>
  <si>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</si>
  <si>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</si>
  <si>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</si>
  <si>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</si>
  <si>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</si>
  <si>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</si>
  <si>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</si>
  <si>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</si>
  <si>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</si>
  <si>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</si>
  <si>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</si>
  <si>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</si>
  <si>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</si>
  <si>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</si>
  <si>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</si>
  <si>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</si>
  <si>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</si>
  <si>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</si>
  <si>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</si>
  <si>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</si>
  <si>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</si>
  <si>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</si>
  <si>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</si>
  <si>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</si>
  <si>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</si>
  <si>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</si>
  <si>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</si>
  <si>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</si>
  <si>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</si>
  <si>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</si>
  <si>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</si>
  <si>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</si>
  <si>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</si>
  <si>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</si>
  <si>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</si>
  <si>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</si>
  <si>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</si>
  <si>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</si>
  <si>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</si>
  <si>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</si>
  <si>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</si>
  <si>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</si>
  <si>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</si>
  <si>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</si>
  <si>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</si>
  <si>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</si>
  <si>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</si>
  <si>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</si>
  <si>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</si>
  <si>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</si>
  <si>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</si>
  <si>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</si>
  <si>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</si>
  <si>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</si>
  <si>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</si>
  <si>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</si>
  <si>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</si>
  <si>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</si>
  <si>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</si>
  <si>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</si>
  <si>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</si>
  <si>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</si>
  <si>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</si>
  <si>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</si>
  <si>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</si>
  <si>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</si>
  <si>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</si>
  <si>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</si>
  <si>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</si>
  <si>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</si>
  <si>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</si>
  <si>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</si>
  <si>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</si>
  <si>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</si>
  <si>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</si>
  <si>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</si>
  <si>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</si>
  <si>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</si>
  <si>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</si>
  <si>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</si>
  <si>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</si>
  <si>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</si>
  <si>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</si>
  <si>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</si>
  <si>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</si>
  <si>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</si>
  <si>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</si>
  <si>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</si>
  <si>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</si>
  <si>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</si>
  <si>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</si>
  <si>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</si>
  <si>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</si>
  <si>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</si>
  <si>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</si>
  <si>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</si>
  <si>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</si>
  <si>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</si>
  <si>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</si>
  <si>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</si>
  <si>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</si>
  <si>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</si>
  <si>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</si>
  <si>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</si>
  <si>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</si>
  <si>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</si>
  <si>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</si>
  <si>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</si>
  <si>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</si>
  <si>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</si>
  <si>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</si>
  <si>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</si>
  <si>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</si>
  <si>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</si>
  <si>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</si>
  <si>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</si>
  <si>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</si>
  <si>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</si>
  <si>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</si>
  <si>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</si>
  <si>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</si>
  <si>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</si>
  <si>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</si>
  <si>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</si>
  <si>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</si>
  <si>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</si>
  <si>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</si>
  <si>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</si>
  <si>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</si>
  <si>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</si>
  <si>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</si>
  <si>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</si>
  <si>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</si>
  <si>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</si>
  <si>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</si>
  <si>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</si>
  <si>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</si>
  <si>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</si>
  <si>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</si>
  <si>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</si>
  <si>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</si>
  <si>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</si>
  <si>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</si>
  <si>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</si>
  <si>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</si>
  <si>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</si>
  <si>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</si>
  <si>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</si>
  <si>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</si>
  <si>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</si>
  <si>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</si>
  <si>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</si>
  <si>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</si>
  <si>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</si>
  <si>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</si>
  <si>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</si>
  <si>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</si>
  <si>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</si>
  <si>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</si>
  <si>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</si>
  <si>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</si>
  <si>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</si>
  <si>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</si>
  <si>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</si>
  <si>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</si>
  <si>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</si>
  <si>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</si>
  <si>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</si>
  <si>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</si>
  <si>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</si>
  <si>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</si>
  <si>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</si>
  <si>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</si>
  <si>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</si>
  <si>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</si>
  <si>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</si>
  <si>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</si>
  <si>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</si>
  <si>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</si>
  <si>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</si>
  <si>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</si>
  <si>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</si>
  <si>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</si>
  <si>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</si>
  <si>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</si>
  <si>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</si>
  <si>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</si>
  <si>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</si>
  <si>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</si>
  <si>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</si>
  <si>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</si>
  <si>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</si>
  <si>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</si>
  <si>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</si>
  <si>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</si>
  <si>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</si>
  <si>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</si>
  <si>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</si>
  <si>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</si>
  <si>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</si>
  <si>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</si>
  <si>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</si>
  <si>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</si>
  <si>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</si>
  <si>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</si>
  <si>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</si>
  <si>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</si>
  <si>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</si>
  <si>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</si>
  <si>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</si>
  <si>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</si>
  <si>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</si>
  <si>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</si>
  <si>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</si>
  <si>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</si>
  <si>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</si>
  <si>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</si>
  <si>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</si>
  <si>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</si>
  <si>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</si>
  <si>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</si>
  <si>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</si>
  <si>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</si>
  <si>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</si>
  <si>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</si>
  <si>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</si>
  <si>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</si>
  <si>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</si>
  <si>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</si>
  <si>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</si>
  <si>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</si>
  <si>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</si>
  <si>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</si>
  <si>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</si>
  <si>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</si>
  <si>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</si>
  <si>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</si>
  <si>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</si>
  <si>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</si>
  <si>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</si>
  <si>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</si>
  <si>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</si>
  <si>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</si>
  <si>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</si>
  <si>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</si>
  <si>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</si>
  <si>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</si>
  <si>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</si>
  <si>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</si>
  <si>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</si>
  <si>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</si>
  <si>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</si>
  <si>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</si>
  <si>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</si>
  <si>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</si>
  <si>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</si>
  <si>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</si>
  <si>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</si>
  <si>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</si>
  <si>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</si>
  <si>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</si>
  <si>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</si>
  <si>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</si>
  <si>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</si>
  <si>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</si>
  <si>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</si>
  <si>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</si>
  <si>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</si>
  <si>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</si>
  <si>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</si>
  <si>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</si>
  <si>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</si>
  <si>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</si>
  <si>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</si>
  <si>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</si>
  <si>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</si>
  <si>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</si>
  <si>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</si>
  <si>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</si>
  <si>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</si>
  <si>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</si>
  <si>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</si>
  <si>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</si>
  <si>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</si>
  <si>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</si>
  <si>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</si>
  <si>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</si>
  <si>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</si>
  <si>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</si>
  <si>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</si>
  <si>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</si>
  <si>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</si>
  <si>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</si>
  <si>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</si>
  <si>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</si>
  <si>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</si>
  <si>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</si>
  <si>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</si>
  <si>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</si>
  <si>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</si>
  <si>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</si>
  <si>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</si>
  <si>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</si>
  <si>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</si>
  <si>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</si>
  <si>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</si>
  <si>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</si>
  <si>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</si>
  <si>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</si>
  <si>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</si>
  <si>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</si>
  <si>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</si>
  <si>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</si>
  <si>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</si>
  <si>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</si>
  <si>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</si>
  <si>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</si>
  <si>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</si>
  <si>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</si>
  <si>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</si>
  <si>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</si>
  <si>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</si>
  <si>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</si>
  <si>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</si>
  <si>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</si>
  <si>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</si>
  <si>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</si>
  <si>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</si>
  <si>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</si>
  <si>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</si>
  <si>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</si>
  <si>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</si>
  <si>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</si>
  <si>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</si>
  <si>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</si>
  <si>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</si>
  <si>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</si>
  <si>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</si>
  <si>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</si>
  <si>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</si>
  <si>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</si>
  <si>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</si>
  <si>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</si>
  <si>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</si>
  <si>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</si>
  <si>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</si>
  <si>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</si>
  <si>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</si>
  <si>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</si>
  <si>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</si>
  <si>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</si>
  <si>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</si>
  <si>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</si>
  <si>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</si>
  <si>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</si>
  <si>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</si>
  <si>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</si>
  <si>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</si>
  <si>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</si>
  <si>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</si>
  <si>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</si>
  <si>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</si>
  <si>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</si>
  <si>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</si>
  <si>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</si>
  <si>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</si>
  <si>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</si>
  <si>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</si>
  <si>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</si>
  <si>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</si>
  <si>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</si>
  <si>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</si>
  <si>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</si>
  <si>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</si>
  <si>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</si>
  <si>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</si>
  <si>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</si>
  <si>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</si>
  <si>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</si>
  <si>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</si>
  <si>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</si>
  <si>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</si>
  <si>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</si>
  <si>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</si>
  <si>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</si>
  <si>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</si>
  <si>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</si>
  <si>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</si>
  <si>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</si>
  <si>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</si>
  <si>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</si>
  <si>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</si>
  <si>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</si>
  <si>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</si>
  <si>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</si>
  <si>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</si>
  <si>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</si>
  <si>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</si>
  <si>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</si>
  <si>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</si>
  <si>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</si>
  <si>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</si>
  <si>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</si>
  <si>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</si>
  <si>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</si>
  <si>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</si>
  <si>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</si>
  <si>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</si>
  <si>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</si>
  <si>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</si>
  <si>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</si>
  <si>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</si>
  <si>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</si>
  <si>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</si>
  <si>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</si>
  <si>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</si>
  <si>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</si>
  <si>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</si>
  <si>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</si>
  <si>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</si>
  <si>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</si>
  <si>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</si>
  <si>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</si>
  <si>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</si>
  <si>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</si>
  <si>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</si>
  <si>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</si>
  <si>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</si>
  <si>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</si>
  <si>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</si>
  <si>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</si>
  <si>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</si>
  <si>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</si>
  <si>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</si>
  <si>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</si>
  <si>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</si>
  <si>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</si>
  <si>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</si>
  <si>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</si>
  <si>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</si>
  <si>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</si>
  <si>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</si>
  <si>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</si>
  <si>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</si>
  <si>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</si>
  <si>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</si>
  <si>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</si>
  <si>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</si>
  <si>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</si>
  <si>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</si>
  <si>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</si>
  <si>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</si>
  <si>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</si>
  <si>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</si>
  <si>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</si>
  <si>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</si>
  <si>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</si>
  <si>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</si>
  <si>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</si>
  <si>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</si>
  <si>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</si>
  <si>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</si>
  <si>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</si>
  <si>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</si>
  <si>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</si>
  <si>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</si>
  <si>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</si>
  <si>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</si>
  <si>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</si>
  <si>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</si>
  <si>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</si>
  <si>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</si>
  <si>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</si>
  <si>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</si>
  <si>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</si>
  <si>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</si>
  <si>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</si>
  <si>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</si>
  <si>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</si>
  <si>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</si>
  <si>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</si>
  <si>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</si>
  <si>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</si>
  <si>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</si>
  <si>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</si>
  <si>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</si>
  <si>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</si>
  <si>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</si>
  <si>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</si>
  <si>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</si>
  <si>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</si>
  <si>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</si>
  <si>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</si>
  <si>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</si>
  <si>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</si>
  <si>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</si>
  <si>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</si>
  <si>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</si>
  <si>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</si>
  <si>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</si>
  <si>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</si>
  <si>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</si>
  <si>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</si>
  <si>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</si>
  <si>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</si>
  <si>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</si>
  <si>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</si>
  <si>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</si>
  <si>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</si>
  <si>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</si>
  <si>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</si>
  <si>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</si>
  <si>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</si>
  <si>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</si>
  <si>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</si>
  <si>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</si>
  <si>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</si>
  <si>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</si>
  <si>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</si>
  <si>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</si>
  <si>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</si>
  <si>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</si>
  <si>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</si>
  <si>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</si>
  <si>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</si>
  <si>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</si>
  <si>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</si>
  <si>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</si>
  <si>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</si>
  <si>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</si>
  <si>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</si>
  <si>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</si>
  <si>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</si>
  <si>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</si>
  <si>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</si>
  <si>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</si>
  <si>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</si>
  <si>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</si>
  <si>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</si>
  <si>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</si>
  <si>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</si>
  <si>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</si>
  <si>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</si>
  <si>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</si>
  <si>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</si>
  <si>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</si>
  <si>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</si>
  <si>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</si>
  <si>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</si>
  <si>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</si>
  <si>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</si>
  <si>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</si>
  <si>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</si>
  <si>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</si>
  <si>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</si>
  <si>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</si>
  <si>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</si>
  <si>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</si>
  <si>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</si>
  <si>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</si>
  <si>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</si>
  <si>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</si>
  <si>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</si>
  <si>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</si>
  <si>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</si>
  <si>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</si>
  <si>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</si>
  <si>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</si>
  <si>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</si>
  <si>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</si>
  <si>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</si>
  <si>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</si>
  <si>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</si>
  <si>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</si>
  <si>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</si>
  <si>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</si>
  <si>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</si>
  <si>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</si>
  <si>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</si>
  <si>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</si>
  <si>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</si>
  <si>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</si>
  <si>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</si>
  <si>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</si>
  <si>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</si>
  <si>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</si>
  <si>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</si>
  <si>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</si>
  <si>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</si>
  <si>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</si>
  <si>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</si>
  <si>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</si>
  <si>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</si>
  <si>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</si>
  <si>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</si>
  <si>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</si>
  <si>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</si>
  <si>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</si>
  <si>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</si>
  <si>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</si>
  <si>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</si>
  <si>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</si>
  <si>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</si>
  <si>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</si>
  <si>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</si>
  <si>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</si>
  <si>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</si>
  <si>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</si>
  <si>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</si>
  <si>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</si>
  <si>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</si>
  <si>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</si>
  <si>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</si>
  <si>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</si>
  <si>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</si>
  <si>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</si>
  <si>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</si>
  <si>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</si>
  <si>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</si>
  <si>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</si>
  <si>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</si>
  <si>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</si>
  <si>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</si>
  <si>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</si>
  <si>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</si>
  <si>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</si>
  <si>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</si>
  <si>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</si>
  <si>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</si>
  <si>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</si>
  <si>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</si>
  <si>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</si>
  <si>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</si>
  <si>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</si>
  <si>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</si>
  <si>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</si>
  <si>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</si>
  <si>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</si>
  <si>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</si>
  <si>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</si>
  <si>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</si>
  <si>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</si>
  <si>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</si>
  <si>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</si>
  <si>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</si>
  <si>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</si>
  <si>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</si>
  <si>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</si>
  <si>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</si>
  <si>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</si>
  <si>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</si>
  <si>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</si>
  <si>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</si>
  <si>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</si>
  <si>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</si>
  <si>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</si>
  <si>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</si>
  <si>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</si>
  <si>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</si>
  <si>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</si>
  <si>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</si>
  <si>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</si>
  <si>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</si>
  <si>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</si>
  <si>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</si>
  <si>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</si>
  <si>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</si>
  <si>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</si>
  <si>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</si>
  <si>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</si>
  <si>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</si>
  <si>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</si>
  <si>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</si>
  <si>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</si>
  <si>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</si>
  <si>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</si>
  <si>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</si>
  <si>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</si>
  <si>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</si>
  <si>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</si>
  <si>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</si>
  <si>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</si>
  <si>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</si>
  <si>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</si>
  <si>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</si>
  <si>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</si>
  <si>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</si>
  <si>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</si>
  <si>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</si>
  <si>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</si>
  <si>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</si>
  <si>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</si>
  <si>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</si>
  <si>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</si>
  <si>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</si>
  <si>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</si>
  <si>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</si>
  <si>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</si>
  <si>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</si>
  <si>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</si>
  <si>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</si>
  <si>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</si>
  <si>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</si>
  <si>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</si>
  <si>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</si>
  <si>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</si>
  <si>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</si>
  <si>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</si>
  <si>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</si>
  <si>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</si>
  <si>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</si>
  <si>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</si>
  <si>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</si>
  <si>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</si>
  <si>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</si>
  <si>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</si>
  <si>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</si>
  <si>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</si>
  <si>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</si>
  <si>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</si>
  <si>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</si>
  <si>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</si>
  <si>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</si>
  <si>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</si>
  <si>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</si>
  <si>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</si>
  <si>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</si>
  <si>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</si>
  <si>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</si>
  <si>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</si>
  <si>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</si>
  <si>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</si>
  <si>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</si>
  <si>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</si>
  <si>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</si>
  <si>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</si>
  <si>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</si>
  <si>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</si>
  <si>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</si>
  <si>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</si>
  <si>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</si>
  <si>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</si>
  <si>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</si>
  <si>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</si>
  <si>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</si>
  <si>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</si>
  <si>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</si>
  <si>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</si>
  <si>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</si>
  <si>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</si>
  <si>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</si>
  <si>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</si>
  <si>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</si>
  <si>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</si>
  <si>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</si>
  <si>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</si>
  <si>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</si>
  <si>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</si>
  <si>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</si>
  <si>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</si>
  <si>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</si>
  <si>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</si>
  <si>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</si>
  <si>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</si>
  <si>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</si>
  <si>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</si>
  <si>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</si>
  <si>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</si>
  <si>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</si>
  <si>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</si>
  <si>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</si>
  <si>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</si>
  <si>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</si>
  <si>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</si>
  <si>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</si>
  <si>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</si>
  <si>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</si>
  <si>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</si>
  <si>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</si>
  <si>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</si>
  <si>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</si>
  <si>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</si>
  <si>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</si>
  <si>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</si>
  <si>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</si>
  <si>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</si>
  <si>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</si>
  <si>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</si>
  <si>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</si>
  <si>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</si>
  <si>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</si>
  <si>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</si>
  <si>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</si>
  <si>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</si>
  <si>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</si>
  <si>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</si>
  <si>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</si>
  <si>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</si>
  <si>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</si>
  <si>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</si>
  <si>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</si>
  <si>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</si>
  <si>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</si>
  <si>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</si>
  <si>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</si>
  <si>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</si>
  <si>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</si>
  <si>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</si>
  <si>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</si>
  <si>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</si>
  <si>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</si>
  <si>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</si>
  <si>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</si>
  <si>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</si>
  <si>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</si>
  <si>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</si>
  <si>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</si>
  <si>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</si>
  <si>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</si>
  <si>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</si>
  <si>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</si>
  <si>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</si>
  <si>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</si>
  <si>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</si>
  <si>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</si>
  <si>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</si>
  <si>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</si>
  <si>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</si>
  <si>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</si>
  <si>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</si>
  <si>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</si>
  <si>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</si>
  <si>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</si>
  <si>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</si>
  <si>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</si>
  <si>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</si>
  <si>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</si>
  <si>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</si>
  <si>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</si>
  <si>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</si>
  <si>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</si>
  <si>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</si>
  <si>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</si>
  <si>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</si>
  <si>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</si>
  <si>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</si>
  <si>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</si>
  <si>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</si>
  <si>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</si>
  <si>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</si>
  <si>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</si>
  <si>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</si>
  <si>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</si>
  <si>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</si>
  <si>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</si>
  <si>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</si>
  <si>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</si>
  <si>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</si>
  <si>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</si>
  <si>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</si>
  <si>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</si>
  <si>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</si>
  <si>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</si>
  <si>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</si>
  <si>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</si>
  <si>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</si>
  <si>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</si>
  <si>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</si>
  <si>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</si>
  <si>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</si>
  <si>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</si>
  <si>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</si>
  <si>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</si>
  <si>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</si>
  <si>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</si>
  <si>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</si>
  <si>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</si>
  <si>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</si>
  <si>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</si>
  <si>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</si>
  <si>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</si>
  <si>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</si>
  <si>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</si>
  <si>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</si>
  <si>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</si>
  <si>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</si>
  <si>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</si>
  <si>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</si>
  <si>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</si>
  <si>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</si>
  <si>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</si>
  <si>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</si>
  <si>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</si>
  <si>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</si>
  <si>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</si>
  <si>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</si>
  <si>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</si>
  <si>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</si>
  <si>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</si>
  <si>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</si>
  <si>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</si>
  <si>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</si>
  <si>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</si>
  <si>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</si>
  <si>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</si>
  <si>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</si>
  <si>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</si>
  <si>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</si>
  <si>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</si>
  <si>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</si>
  <si>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</si>
  <si>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</si>
  <si>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</si>
  <si>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</si>
  <si>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</si>
  <si>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</si>
  <si>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</si>
  <si>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</si>
  <si>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</si>
  <si>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</si>
  <si>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</si>
  <si>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</si>
  <si>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</si>
  <si>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</si>
  <si>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</si>
  <si>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</si>
  <si>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</si>
  <si>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</si>
  <si>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</si>
  <si>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</si>
  <si>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</si>
  <si>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</si>
  <si>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</si>
  <si>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</si>
  <si>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</si>
  <si>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</si>
  <si>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</si>
  <si>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</si>
  <si>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</si>
  <si>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</si>
  <si>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</si>
  <si>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</si>
  <si>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</si>
  <si>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</si>
  <si>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</si>
  <si>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</si>
  <si>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</si>
  <si>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</si>
  <si>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</si>
  <si>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</si>
  <si>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</si>
  <si>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</si>
  <si>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</si>
  <si>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</si>
  <si>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</si>
  <si>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</si>
  <si>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</si>
  <si>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</si>
  <si>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</si>
  <si>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</si>
  <si>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</si>
  <si>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</si>
  <si>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</si>
  <si>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</si>
  <si>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</si>
  <si>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</si>
  <si>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</si>
  <si>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</si>
  <si>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</si>
  <si>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</si>
  <si>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</si>
  <si>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</si>
  <si>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</si>
  <si>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</si>
  <si>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</si>
  <si>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</si>
  <si>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</si>
  <si>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</si>
  <si>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</si>
  <si>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</si>
  <si>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</si>
  <si>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</si>
  <si>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</si>
  <si>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</si>
  <si>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</si>
  <si>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</si>
  <si>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</si>
  <si>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</si>
  <si>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</si>
  <si>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</si>
  <si>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</si>
  <si>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</si>
  <si>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</si>
  <si>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</si>
  <si>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</si>
  <si>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</si>
  <si>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</si>
  <si>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</si>
  <si>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</si>
  <si>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</si>
  <si>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</si>
  <si>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</si>
  <si>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</si>
  <si>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</si>
  <si>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</si>
  <si>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</si>
  <si>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</si>
  <si>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</si>
  <si>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</si>
  <si>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</si>
  <si>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</si>
  <si>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</si>
  <si>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</si>
  <si>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</si>
  <si>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</si>
  <si>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</si>
  <si>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</si>
  <si>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</si>
  <si>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</si>
  <si>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</si>
  <si>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</si>
  <si>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</si>
  <si>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</si>
  <si>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</si>
  <si>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</si>
  <si>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</si>
  <si>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</si>
  <si>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</si>
  <si>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</si>
  <si>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</si>
  <si>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</si>
  <si>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</si>
  <si>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</si>
  <si>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</si>
  <si>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</si>
  <si>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</si>
  <si>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</si>
  <si>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</si>
  <si>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</si>
  <si>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</si>
  <si>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</si>
  <si>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</si>
  <si>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</si>
  <si>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</si>
  <si>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</si>
  <si>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</si>
  <si>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</si>
  <si>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</si>
  <si>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</si>
  <si>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</si>
  <si>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</si>
  <si>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</si>
  <si>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</si>
  <si>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</si>
  <si>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</si>
  <si>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</si>
  <si>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</si>
  <si>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</si>
  <si>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</si>
  <si>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</si>
  <si>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</si>
  <si>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</si>
  <si>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</si>
  <si>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</si>
  <si>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</si>
  <si>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</si>
  <si>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</si>
  <si>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</si>
  <si>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</si>
  <si>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</si>
  <si>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</si>
  <si>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</si>
  <si>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</si>
  <si>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</si>
  <si>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</si>
  <si>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</si>
  <si>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</si>
  <si>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</si>
  <si>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</si>
  <si>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</si>
  <si>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</si>
  <si>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</si>
  <si>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</si>
  <si>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</si>
  <si>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</si>
  <si>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</si>
  <si>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</si>
  <si>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</si>
  <si>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</si>
  <si>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</si>
  <si>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</si>
  <si>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</si>
  <si>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</si>
  <si>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</si>
  <si>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</si>
  <si>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</si>
  <si>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</si>
  <si>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</si>
  <si>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</si>
  <si>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</si>
  <si>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</si>
  <si>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</si>
  <si>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</si>
  <si>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</si>
  <si>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</si>
  <si>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</si>
  <si>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</si>
  <si>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</si>
  <si>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</si>
  <si>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</si>
  <si>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</si>
  <si>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</si>
  <si>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</si>
  <si>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</si>
  <si>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</si>
  <si>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</si>
  <si>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</si>
  <si>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</si>
  <si>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</si>
  <si>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</si>
  <si>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</si>
  <si>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</si>
  <si>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</si>
  <si>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</si>
  <si>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</si>
  <si>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</si>
  <si>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</si>
  <si>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</si>
  <si>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</si>
  <si>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</si>
  <si>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</si>
  <si>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</si>
  <si>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</si>
  <si>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</si>
  <si>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</si>
  <si>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</si>
  <si>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</si>
  <si>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</si>
  <si>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</si>
  <si>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</si>
  <si>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</si>
  <si>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</si>
  <si>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</si>
  <si>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</si>
  <si>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</si>
  <si>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</si>
  <si>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</si>
  <si>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</si>
  <si>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</si>
  <si>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</si>
  <si>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</si>
  <si>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</si>
  <si>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</si>
  <si>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</si>
  <si>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</si>
  <si>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</si>
  <si>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</si>
  <si>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</si>
  <si>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</si>
  <si>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</si>
  <si>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</si>
  <si>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</si>
  <si>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</si>
  <si>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</si>
  <si>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</si>
  <si>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</si>
  <si>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</si>
  <si>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</si>
  <si>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</si>
  <si>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</si>
  <si>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</si>
  <si>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</si>
  <si>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</si>
  <si>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</si>
  <si>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</si>
  <si>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</si>
  <si>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</si>
  <si>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</si>
  <si>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</si>
  <si>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</si>
  <si>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</si>
  <si>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</si>
  <si>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</si>
  <si>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</si>
  <si>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</si>
  <si>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</si>
  <si>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</si>
  <si>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</si>
  <si>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</si>
  <si>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</si>
  <si>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</si>
  <si>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</si>
  <si>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</si>
  <si>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</si>
  <si>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</si>
  <si>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</si>
  <si>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</si>
  <si>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</si>
  <si>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</si>
  <si>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</si>
  <si>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</si>
  <si>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</si>
  <si>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</si>
  <si>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</si>
  <si>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</si>
  <si>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</si>
  <si>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</si>
  <si>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</si>
  <si>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</si>
  <si>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</si>
  <si>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</si>
  <si>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</si>
  <si>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</si>
  <si>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</si>
  <si>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</si>
  <si>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</si>
  <si>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</si>
  <si>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</si>
  <si>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</si>
  <si>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</si>
  <si>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</si>
  <si>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</si>
  <si>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</si>
  <si>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</si>
  <si>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</si>
  <si>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</si>
  <si>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</si>
  <si>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</si>
  <si>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</si>
  <si>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</si>
  <si>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</si>
  <si>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</si>
  <si>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</si>
  <si>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</si>
  <si>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</si>
  <si>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</si>
  <si>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</si>
  <si>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</si>
  <si>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</si>
  <si>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</si>
  <si>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</si>
  <si>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</si>
  <si>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</si>
  <si>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</si>
  <si>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</si>
  <si>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</si>
  <si>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</si>
  <si>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</si>
  <si>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</si>
  <si>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</si>
  <si>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</si>
  <si>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</si>
  <si>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</si>
  <si>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</si>
  <si>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</si>
  <si>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</si>
  <si>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</si>
  <si>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</si>
  <si>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</si>
  <si>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</si>
  <si>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</si>
  <si>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</si>
  <si>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</si>
  <si>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</si>
  <si>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</si>
  <si>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</si>
  <si>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</si>
  <si>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</si>
  <si>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</si>
  <si>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</si>
  <si>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</si>
  <si>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</si>
  <si>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</si>
  <si>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</si>
  <si>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</si>
  <si>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</si>
  <si>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</si>
  <si>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</si>
  <si>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</si>
  <si>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</si>
  <si>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</si>
  <si>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</si>
  <si>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</si>
  <si>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</si>
  <si>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</si>
  <si>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</si>
  <si>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</si>
  <si>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</si>
  <si>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</si>
  <si>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</si>
  <si>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</si>
  <si>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</si>
  <si>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</si>
  <si>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</si>
  <si>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</si>
  <si>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</si>
  <si>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</si>
  <si>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</si>
  <si>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</si>
  <si>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</si>
  <si>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</si>
  <si>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</si>
  <si>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</si>
  <si>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</si>
  <si>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</si>
  <si>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</si>
  <si>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</si>
  <si>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</si>
  <si>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</si>
  <si>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</si>
  <si>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</si>
  <si>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</si>
  <si>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</si>
  <si>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</si>
  <si>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</si>
  <si>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</si>
  <si>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</si>
  <si>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</si>
  <si>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</si>
  <si>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</si>
  <si>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</si>
  <si>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</si>
  <si>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</si>
  <si>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</si>
  <si>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</si>
  <si>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</si>
  <si>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</si>
  <si>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</si>
  <si>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</si>
  <si>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</si>
  <si>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</si>
  <si>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</si>
  <si>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</si>
  <si>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</si>
  <si>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</si>
  <si>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</si>
  <si>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</si>
  <si>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</si>
  <si>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</si>
  <si>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</si>
  <si>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</si>
  <si>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</si>
  <si>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</si>
  <si>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</si>
  <si>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</si>
  <si>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</si>
  <si>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</si>
  <si>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</si>
  <si>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</si>
  <si>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</si>
  <si>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</si>
  <si>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</si>
  <si>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</si>
  <si>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</si>
  <si>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</si>
  <si>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</si>
  <si>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</si>
  <si>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</si>
  <si>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</si>
  <si>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</si>
  <si>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</si>
  <si>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</si>
  <si>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</si>
  <si>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</si>
  <si>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</si>
  <si>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</si>
  <si>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</si>
  <si>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</si>
  <si>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</si>
  <si>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</si>
  <si>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</si>
  <si>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</si>
  <si>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</si>
  <si>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</si>
  <si>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</si>
  <si>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</si>
  <si>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</si>
  <si>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</si>
  <si>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</si>
  <si>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</si>
  <si>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</si>
  <si>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</si>
  <si>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</si>
  <si>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</si>
  <si>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</si>
  <si>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</si>
  <si>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</si>
  <si>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</si>
  <si>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</si>
  <si>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</si>
  <si>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</si>
  <si>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</si>
  <si>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</si>
  <si>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</si>
  <si>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</si>
  <si>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</si>
  <si>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</si>
  <si>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</si>
  <si>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</si>
  <si>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</si>
  <si>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</si>
  <si>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</si>
  <si>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</si>
  <si>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</si>
  <si>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</si>
  <si>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</si>
  <si>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</si>
  <si>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</si>
  <si>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</si>
  <si>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</si>
  <si>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</si>
  <si>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</si>
  <si>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</si>
  <si>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</si>
  <si>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</si>
  <si>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</si>
  <si>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</si>
  <si>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</si>
  <si>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</si>
  <si>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</si>
  <si>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</si>
  <si>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</si>
  <si>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</si>
  <si>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</si>
  <si>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</si>
  <si>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</si>
  <si>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</si>
  <si>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</si>
  <si>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</si>
  <si>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</si>
  <si>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</si>
  <si>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</si>
  <si>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</si>
  <si>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</si>
  <si>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</si>
  <si>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</si>
  <si>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</si>
  <si>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</si>
  <si>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</si>
  <si>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</si>
  <si>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</si>
  <si>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</si>
  <si>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</si>
  <si>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</si>
  <si>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</si>
  <si>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</si>
  <si>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</si>
  <si>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</si>
  <si>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</si>
  <si>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</si>
  <si>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</si>
  <si>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</si>
  <si>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</si>
  <si>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</si>
  <si>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</si>
  <si>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</si>
  <si>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</si>
  <si>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</si>
  <si>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</si>
  <si>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</si>
  <si>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</si>
  <si>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</si>
  <si>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</si>
  <si>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</si>
  <si>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</si>
  <si>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</si>
  <si>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</si>
  <si>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</si>
  <si>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</si>
  <si>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</si>
  <si>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</si>
  <si>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</si>
  <si>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</si>
  <si>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</si>
  <si>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</si>
  <si>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</si>
  <si>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</si>
  <si>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</si>
  <si>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</si>
  <si>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</si>
  <si>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</si>
  <si>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</si>
  <si>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</si>
  <si>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</si>
  <si>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</si>
  <si>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</si>
  <si>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</si>
  <si>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</si>
  <si>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</si>
  <si>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</si>
  <si>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</si>
  <si>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</si>
  <si>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</si>
  <si>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</si>
  <si>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</si>
  <si>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</si>
  <si>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</si>
  <si>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</si>
  <si>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</si>
  <si>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</si>
  <si>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</si>
  <si>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</si>
  <si>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</si>
  <si>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</si>
  <si>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</si>
  <si>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</si>
  <si>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</si>
  <si>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</si>
  <si>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</si>
  <si>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</si>
  <si>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</si>
  <si>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</si>
  <si>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</si>
  <si>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</si>
  <si>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</si>
  <si>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</si>
  <si>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</si>
  <si>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</si>
  <si>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</si>
  <si>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</si>
  <si>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</si>
  <si>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</si>
  <si>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</si>
  <si>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</si>
  <si>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</si>
  <si>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</si>
  <si>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</si>
  <si>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</si>
  <si>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</si>
  <si>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</si>
  <si>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</si>
  <si>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</si>
  <si>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</si>
  <si>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</si>
  <si>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</si>
  <si>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</si>
  <si>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</si>
  <si>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</si>
  <si>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</si>
  <si>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</si>
  <si>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</si>
  <si>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</si>
  <si>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</si>
  <si>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</si>
  <si>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</si>
  <si>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</si>
  <si>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</si>
  <si>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</si>
  <si>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</si>
  <si>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</si>
  <si>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</si>
  <si>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</si>
  <si>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</si>
  <si>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</si>
  <si>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</si>
  <si>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</si>
  <si>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</si>
  <si>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</si>
  <si>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</si>
  <si>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</si>
  <si>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</si>
  <si>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</si>
  <si>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</si>
  <si>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</si>
  <si>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</si>
  <si>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</si>
  <si>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</si>
  <si>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</si>
  <si>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</si>
  <si>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</si>
  <si>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</si>
  <si>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</si>
  <si>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</si>
  <si>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</si>
  <si>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</si>
  <si>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</si>
  <si>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</si>
  <si>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</si>
  <si>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</si>
  <si>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</si>
  <si>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</si>
  <si>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</si>
  <si>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</si>
  <si>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</si>
  <si>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</si>
  <si>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</si>
  <si>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</si>
  <si>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</si>
  <si>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</si>
  <si>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</si>
  <si>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</si>
  <si>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</si>
  <si>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</si>
  <si>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</si>
  <si>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</si>
  <si>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</si>
  <si>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</si>
  <si>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</si>
  <si>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</si>
  <si>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</si>
  <si>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</si>
  <si>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</si>
  <si>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</si>
  <si>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</si>
  <si>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</si>
  <si>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</si>
  <si>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</si>
  <si>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</si>
  <si>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</si>
  <si>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</si>
  <si>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</si>
  <si>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</si>
  <si>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</si>
  <si>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</si>
  <si>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</si>
  <si>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</si>
  <si>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</si>
  <si>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</si>
  <si>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</si>
  <si>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</si>
  <si>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</si>
  <si>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</si>
  <si>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</si>
  <si>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</si>
  <si>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</si>
  <si>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</si>
  <si>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</si>
  <si>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</si>
  <si>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</si>
  <si>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</si>
  <si>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</si>
  <si>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</si>
  <si>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</si>
  <si>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</si>
  <si>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</si>
  <si>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</si>
  <si>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</si>
  <si>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</si>
  <si>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</si>
  <si>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</si>
  <si>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</si>
  <si>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</si>
  <si>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</si>
  <si>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</si>
  <si>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</si>
  <si>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</si>
  <si>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</si>
  <si>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</si>
  <si>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</si>
  <si>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</si>
  <si>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</si>
  <si>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</si>
  <si>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</si>
  <si>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</si>
  <si>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</si>
  <si>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</si>
  <si>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</si>
  <si>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</si>
  <si>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</si>
  <si>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</si>
  <si>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</si>
  <si>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</si>
  <si>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</si>
  <si>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</si>
  <si>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</si>
  <si>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</si>
  <si>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</si>
  <si>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</si>
  <si>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</si>
  <si>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</si>
  <si>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</si>
  <si>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</si>
  <si>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</si>
  <si>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</si>
  <si>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</si>
  <si>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</si>
  <si>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</si>
  <si>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</si>
  <si>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</si>
  <si>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</si>
  <si>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</si>
  <si>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</si>
  <si>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</si>
  <si>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</si>
  <si>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</si>
  <si>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</si>
  <si>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</si>
  <si>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</si>
  <si>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</si>
  <si>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</si>
  <si>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</si>
  <si>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</si>
  <si>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</si>
  <si>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</si>
  <si>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</si>
  <si>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</si>
  <si>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</si>
  <si>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</si>
  <si>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</si>
  <si>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</si>
  <si>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</si>
  <si>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</si>
  <si>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</si>
  <si>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</si>
  <si>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</si>
  <si>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</si>
  <si>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</si>
  <si>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</si>
  <si>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</si>
  <si>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</si>
  <si>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</si>
  <si>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</si>
  <si>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</si>
  <si>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</si>
  <si>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</si>
  <si>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</si>
  <si>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</si>
  <si>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</si>
  <si>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</si>
  <si>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</si>
  <si>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</si>
  <si>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</si>
  <si>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</si>
  <si>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</si>
  <si>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</si>
  <si>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</si>
  <si>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</si>
  <si>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</si>
  <si>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</si>
  <si>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</si>
  <si>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</si>
  <si>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</si>
  <si>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</si>
  <si>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</si>
  <si>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</si>
  <si>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</si>
  <si>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</si>
  <si>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</si>
  <si>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</si>
  <si>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</si>
  <si>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</si>
  <si>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</si>
  <si>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</si>
  <si>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</si>
  <si>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</si>
  <si>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</si>
  <si>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</si>
  <si>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</si>
  <si>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</si>
  <si>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</si>
  <si>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</si>
  <si>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</si>
  <si>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</si>
  <si>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</si>
  <si>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</si>
  <si>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</si>
  <si>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</si>
  <si>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</si>
  <si>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</si>
  <si>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</si>
  <si>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</si>
  <si>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</si>
  <si>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</si>
  <si>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</si>
  <si>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</si>
  <si>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</si>
  <si>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</si>
  <si>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</si>
  <si>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</si>
  <si>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</si>
  <si>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</si>
  <si>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</si>
  <si>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</si>
  <si>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</si>
  <si>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</si>
  <si>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</si>
  <si>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</si>
  <si>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</si>
  <si>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</si>
  <si>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</si>
  <si>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</si>
  <si>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</si>
  <si>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</si>
  <si>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</si>
  <si>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</si>
  <si>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</si>
  <si>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</si>
  <si>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</si>
  <si>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</si>
  <si>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</si>
  <si>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</si>
  <si>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</si>
  <si>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</si>
  <si>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</si>
  <si>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</si>
  <si>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</si>
  <si>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</si>
  <si>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</si>
  <si>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</si>
  <si>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</si>
  <si>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</si>
  <si>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</si>
  <si>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</si>
  <si>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</si>
  <si>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</si>
  <si>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</si>
  <si>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</si>
  <si>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</si>
  <si>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</si>
  <si>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</si>
  <si>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</si>
  <si>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</si>
  <si>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</si>
  <si>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</si>
  <si>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</si>
  <si>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</si>
  <si>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</si>
  <si>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</si>
  <si>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</si>
  <si>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</si>
  <si>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</si>
  <si>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</si>
  <si>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</si>
  <si>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</si>
  <si>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</si>
  <si>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</si>
  <si>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</si>
  <si>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</si>
  <si>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</si>
  <si>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</si>
  <si>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</si>
  <si>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</si>
  <si>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</si>
  <si>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</si>
  <si>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</si>
  <si>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</si>
  <si>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</si>
  <si>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</si>
  <si>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</si>
  <si>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</si>
  <si>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</si>
  <si>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</si>
  <si>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</si>
  <si>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</si>
  <si>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</si>
  <si>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</si>
  <si>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</si>
  <si>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</si>
  <si>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</si>
  <si>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</si>
  <si>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</si>
  <si>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</si>
  <si>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</si>
  <si>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</si>
  <si>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</si>
  <si>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</si>
  <si>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</si>
  <si>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</si>
  <si>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</si>
  <si>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</si>
  <si>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</si>
  <si>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</si>
  <si>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</si>
  <si>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</si>
  <si>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</si>
  <si>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</si>
  <si>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</si>
  <si>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</si>
  <si>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</si>
  <si>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</si>
  <si>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</si>
  <si>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</si>
  <si>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</si>
  <si>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</si>
  <si>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</si>
  <si>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</si>
  <si>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</si>
  <si>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</si>
  <si>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</si>
  <si>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</si>
  <si>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</si>
  <si>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</si>
  <si>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</si>
  <si>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</si>
  <si>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</si>
  <si>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</si>
  <si>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</si>
  <si>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</si>
  <si>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</si>
  <si>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</si>
  <si>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</si>
  <si>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</si>
  <si>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</si>
  <si>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</si>
  <si>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</si>
  <si>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</si>
  <si>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</si>
  <si>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</si>
  <si>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</si>
  <si>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</si>
  <si>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</si>
  <si>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</si>
  <si>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</si>
  <si>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</si>
  <si>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</si>
  <si>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</si>
  <si>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</si>
  <si>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</si>
  <si>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</si>
  <si>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</si>
  <si>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</si>
  <si>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</si>
  <si>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</si>
  <si>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</si>
  <si>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</si>
  <si>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</si>
  <si>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</si>
  <si>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</si>
  <si>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</si>
  <si>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</si>
  <si>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</si>
  <si>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</si>
  <si>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</si>
  <si>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</si>
  <si>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</si>
  <si>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</si>
  <si>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</si>
  <si>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</si>
  <si>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</si>
  <si>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</si>
  <si>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</si>
  <si>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</si>
  <si>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</si>
  <si>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</si>
  <si>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</si>
  <si>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</si>
  <si>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</si>
  <si>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</si>
  <si>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</si>
  <si>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</si>
  <si>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</si>
  <si>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</si>
  <si>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</si>
  <si>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</si>
  <si>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</si>
  <si>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</si>
  <si>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</si>
  <si>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</si>
  <si>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</si>
  <si>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</si>
  <si>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</si>
  <si>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</si>
  <si>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</si>
  <si>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</si>
  <si>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</si>
  <si>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</si>
  <si>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</si>
  <si>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</si>
  <si>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</si>
  <si>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</si>
  <si>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</si>
  <si>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</si>
  <si>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</si>
  <si>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</si>
  <si>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</si>
  <si>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</si>
  <si>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</si>
  <si>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</si>
  <si>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</si>
  <si>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</si>
  <si>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</si>
  <si>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</si>
  <si>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</si>
  <si>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</si>
  <si>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</si>
  <si>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</si>
  <si>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</si>
  <si>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</si>
  <si>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</si>
  <si>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</si>
  <si>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</si>
  <si>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</si>
  <si>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</si>
  <si>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</si>
  <si>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</si>
  <si>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</si>
  <si>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</si>
  <si>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</si>
  <si>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</si>
  <si>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</si>
  <si>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</si>
  <si>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</si>
  <si>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</si>
  <si>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</si>
  <si>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</si>
  <si>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</si>
  <si>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</si>
  <si>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</si>
  <si>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</si>
  <si>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</si>
  <si>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</si>
  <si>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</si>
  <si>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</si>
  <si>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</si>
  <si>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</si>
  <si>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</si>
  <si>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</si>
  <si>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</si>
  <si>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</si>
  <si>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</si>
  <si>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</si>
  <si>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</si>
  <si>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</si>
  <si>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</si>
  <si>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</si>
  <si>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</si>
  <si>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</si>
  <si>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</si>
  <si>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</si>
  <si>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</si>
  <si>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</si>
  <si>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</si>
  <si>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</si>
  <si>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</si>
  <si>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</si>
  <si>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</si>
  <si>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</si>
  <si>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</si>
  <si>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</si>
  <si>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</si>
  <si>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</si>
  <si>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</si>
  <si>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</si>
  <si>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</si>
  <si>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</si>
  <si>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</si>
  <si>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</si>
  <si>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</si>
  <si>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</si>
  <si>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</si>
  <si>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</si>
  <si>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</si>
  <si>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</si>
  <si>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</si>
  <si>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</si>
  <si>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</si>
  <si>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</si>
  <si>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</si>
  <si>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</si>
  <si>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</si>
  <si>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</si>
  <si>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</si>
  <si>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</si>
  <si>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</si>
  <si>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</si>
  <si>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</si>
  <si>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</si>
  <si>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</si>
  <si>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</si>
  <si>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</si>
  <si>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</si>
  <si>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</si>
  <si>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</si>
  <si>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</si>
  <si>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</si>
  <si>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</si>
  <si>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</si>
  <si>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</si>
  <si>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</si>
  <si>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</si>
  <si>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</si>
  <si>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</si>
  <si>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</si>
  <si>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</si>
  <si>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</si>
  <si>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</si>
  <si>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</si>
  <si>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</si>
  <si>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</si>
  <si>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</si>
  <si>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</si>
  <si>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</si>
  <si>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</si>
  <si>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</si>
  <si>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</si>
  <si>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</si>
  <si>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</si>
  <si>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</si>
  <si>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</si>
  <si>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</si>
  <si>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</si>
  <si>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</si>
  <si>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</si>
  <si>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</si>
  <si>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</si>
  <si>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</si>
  <si>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</si>
  <si>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</si>
  <si>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</si>
  <si>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</si>
  <si>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</si>
  <si>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</si>
  <si>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</si>
  <si>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</si>
  <si>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</si>
  <si>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</si>
  <si>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</si>
  <si>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</si>
  <si>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</si>
  <si>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</si>
  <si>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</si>
  <si>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</si>
  <si>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</si>
  <si>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</si>
  <si>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</si>
  <si>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</si>
  <si>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</si>
  <si>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</si>
  <si>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</si>
  <si>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</si>
  <si>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</si>
  <si>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</si>
  <si>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</si>
  <si>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</si>
  <si>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</si>
  <si>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</si>
  <si>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</si>
  <si>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</si>
  <si>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</si>
  <si>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</si>
  <si>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</si>
  <si>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</si>
  <si>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</si>
  <si>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</si>
  <si>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</si>
  <si>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</si>
  <si>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</si>
  <si>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</si>
  <si>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</si>
  <si>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</si>
  <si>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</si>
  <si>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</si>
  <si>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</si>
  <si>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</si>
  <si>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</si>
  <si>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</si>
  <si>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</si>
  <si>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</si>
  <si>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</si>
  <si>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</si>
  <si>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</si>
  <si>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</si>
  <si>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</si>
  <si>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</si>
  <si>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</si>
  <si>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</si>
  <si>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</si>
  <si>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</si>
  <si>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</si>
  <si>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</si>
  <si>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</si>
  <si>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</si>
  <si>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</si>
  <si>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</si>
  <si>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</si>
  <si>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</si>
  <si>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</si>
  <si>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</si>
  <si>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</si>
  <si>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</si>
  <si>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</si>
  <si>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</si>
  <si>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</si>
  <si>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</si>
  <si>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</si>
  <si>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</si>
  <si>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</si>
  <si>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</si>
  <si>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</si>
  <si>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</si>
  <si>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</si>
  <si>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</si>
  <si>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</si>
  <si>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</si>
  <si>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</si>
  <si>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</si>
  <si>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</si>
  <si>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</si>
  <si>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</si>
  <si>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</si>
  <si>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</si>
  <si>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</si>
  <si>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</si>
  <si>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</si>
  <si>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</si>
  <si>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</si>
  <si>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</si>
  <si>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</si>
  <si>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</si>
  <si>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</si>
  <si>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</si>
  <si>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</si>
  <si>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</si>
  <si>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</si>
  <si>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</si>
  <si>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</si>
  <si>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</si>
  <si>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</si>
  <si>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</si>
  <si>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</si>
  <si>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</si>
  <si>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</si>
  <si>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</si>
  <si>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</si>
  <si>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</si>
  <si>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</si>
  <si>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</si>
  <si>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</si>
  <si>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</si>
  <si>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</si>
  <si>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</si>
  <si>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</si>
  <si>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</si>
  <si>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</si>
  <si>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</si>
  <si>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</si>
  <si>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</si>
  <si>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</si>
  <si>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</si>
  <si>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</si>
  <si>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</si>
  <si>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</si>
  <si>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</si>
  <si>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</si>
  <si>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</si>
  <si>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</si>
  <si>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</si>
  <si>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</si>
  <si>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</si>
  <si>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</si>
  <si>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</si>
  <si>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</si>
  <si>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</si>
  <si>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</si>
  <si>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</si>
  <si>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</si>
  <si>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</si>
  <si>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</si>
  <si>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</si>
  <si>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</si>
  <si>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</si>
  <si>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</si>
  <si>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</si>
  <si>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</si>
  <si>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</si>
  <si>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</si>
  <si>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</si>
  <si>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</si>
  <si>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</si>
  <si>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</si>
  <si>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</si>
  <si>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</si>
  <si>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</si>
  <si>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</si>
  <si>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</si>
  <si>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</si>
  <si>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</si>
  <si>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</si>
  <si>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</si>
  <si>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</si>
  <si>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</si>
  <si>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</si>
  <si>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</si>
  <si>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</si>
  <si>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</si>
  <si>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</si>
  <si>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</si>
  <si>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</si>
  <si>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</si>
  <si>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</si>
  <si>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</si>
  <si>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</si>
  <si>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</si>
  <si>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</si>
  <si>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</si>
  <si>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</si>
  <si>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</si>
  <si>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</si>
  <si>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</si>
  <si>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</si>
  <si>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</si>
  <si>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</si>
  <si>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</si>
  <si>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</si>
  <si>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</si>
  <si>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</si>
  <si>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</si>
  <si>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</si>
  <si>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</si>
  <si>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</si>
  <si>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</si>
  <si>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</si>
  <si>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</si>
  <si>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</si>
  <si>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</si>
  <si>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</si>
  <si>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</si>
  <si>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</si>
  <si>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</si>
  <si>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</si>
  <si>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</si>
  <si>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</si>
  <si>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</si>
  <si>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</si>
  <si>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</si>
  <si>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</si>
  <si>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</si>
  <si>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</si>
  <si>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</si>
  <si>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</si>
  <si>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</si>
  <si>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</si>
  <si>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</si>
  <si>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</si>
  <si>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</si>
  <si>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</si>
  <si>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</si>
  <si>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</si>
  <si>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</si>
  <si>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</si>
  <si>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</si>
  <si>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</si>
  <si>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</si>
  <si>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</si>
  <si>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</si>
  <si>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</si>
  <si>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</si>
  <si>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</si>
  <si>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</si>
  <si>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</si>
  <si>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</si>
  <si>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</si>
  <si>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</si>
  <si>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</si>
  <si>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</si>
  <si>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</si>
  <si>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</si>
  <si>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</si>
  <si>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</si>
  <si>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</si>
  <si>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</si>
  <si>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</si>
  <si>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</si>
  <si>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</si>
  <si>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</si>
  <si>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</si>
  <si>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</si>
  <si>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</si>
  <si>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</si>
  <si>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</si>
  <si>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</si>
  <si>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</si>
  <si>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</si>
  <si>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</si>
  <si>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</si>
  <si>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</si>
  <si>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</si>
  <si>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</si>
  <si>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</si>
  <si>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</si>
  <si>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</si>
  <si>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</si>
  <si>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</si>
  <si>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</si>
  <si>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</si>
  <si>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</si>
  <si>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</si>
  <si>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</si>
  <si>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</si>
  <si>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</si>
  <si>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</si>
  <si>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</si>
  <si>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</si>
  <si>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</si>
  <si>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</si>
  <si>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</si>
  <si>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</si>
  <si>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</si>
  <si>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</si>
  <si>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</si>
  <si>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</si>
  <si>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</si>
  <si>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</si>
  <si>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</si>
  <si>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</si>
  <si>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</si>
  <si>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</si>
  <si>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</si>
  <si>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</si>
  <si>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</si>
  <si>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</si>
  <si>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</si>
  <si>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</si>
  <si>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</si>
  <si>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</si>
  <si>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</si>
  <si>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</si>
  <si>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</si>
  <si>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</si>
  <si>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</si>
  <si>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</si>
  <si>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</si>
  <si>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</si>
  <si>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</si>
  <si>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</si>
  <si>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</si>
  <si>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</si>
  <si>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</si>
  <si>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</si>
  <si>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</si>
  <si>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</si>
  <si>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</si>
  <si>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</si>
  <si>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</si>
  <si>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</si>
  <si>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</si>
  <si>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</si>
  <si>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</si>
  <si>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</si>
  <si>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</si>
  <si>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</si>
  <si>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</si>
  <si>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</si>
  <si>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</si>
  <si>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</si>
  <si>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</si>
  <si>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</si>
  <si>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</si>
  <si>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</si>
  <si>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</si>
  <si>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</si>
  <si>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</si>
  <si>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</si>
  <si>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</si>
  <si>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</si>
  <si>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</si>
  <si>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</si>
  <si>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</si>
  <si>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</si>
  <si>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</si>
  <si>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</si>
  <si>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</si>
  <si>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</si>
  <si>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</si>
  <si>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</si>
  <si>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</si>
  <si>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</si>
  <si>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</si>
  <si>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</si>
  <si>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</si>
  <si>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</si>
  <si>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</si>
  <si>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</si>
  <si>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</si>
  <si>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</si>
  <si>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</si>
  <si>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</si>
  <si>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</si>
  <si>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</si>
  <si>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</si>
  <si>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</si>
  <si>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</si>
  <si>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</si>
  <si>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</si>
  <si>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</si>
  <si>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</si>
  <si>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</si>
  <si>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</si>
  <si>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</si>
  <si>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</si>
  <si>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</si>
  <si>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</si>
  <si>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</si>
  <si>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</si>
  <si>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</si>
  <si>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</si>
  <si>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</si>
  <si>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</si>
  <si>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</si>
  <si>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</si>
  <si>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</si>
  <si>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</si>
  <si>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</si>
  <si>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</si>
  <si>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</si>
  <si>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</si>
  <si>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</si>
  <si>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</si>
  <si>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</si>
  <si>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</si>
  <si>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</si>
  <si>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</si>
  <si>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</si>
  <si>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</si>
  <si>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</si>
  <si>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</si>
  <si>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</si>
  <si>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</si>
  <si>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</si>
  <si>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</si>
  <si>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</si>
  <si>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</si>
  <si>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</si>
  <si>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</si>
  <si>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</si>
  <si>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</si>
  <si>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</si>
  <si>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</si>
  <si>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</si>
  <si>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</si>
  <si>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</si>
  <si>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</si>
  <si>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</si>
  <si>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</si>
  <si>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</si>
  <si>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</si>
  <si>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</si>
  <si>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</si>
  <si>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</si>
  <si>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</si>
  <si>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</si>
  <si>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</si>
  <si>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</si>
  <si>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</si>
  <si>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</si>
  <si>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</si>
  <si>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</si>
  <si>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</si>
  <si>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</si>
  <si>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</si>
  <si>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</si>
  <si>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</si>
  <si>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</si>
  <si>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</si>
  <si>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</si>
  <si>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</si>
  <si>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</si>
  <si>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</si>
  <si>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</si>
  <si>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</si>
  <si>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</si>
  <si>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</si>
  <si>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</si>
  <si>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</si>
  <si>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</si>
  <si>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</si>
  <si>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</si>
  <si>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</si>
  <si>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</si>
  <si>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</si>
  <si>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</si>
  <si>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</si>
  <si>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</si>
  <si>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</si>
  <si>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</si>
  <si>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</si>
  <si>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</si>
  <si>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</si>
  <si>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</si>
  <si>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</si>
  <si>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</si>
  <si>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</si>
  <si>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</si>
  <si>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</si>
  <si>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</si>
  <si>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</si>
  <si>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</si>
  <si>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</si>
  <si>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</si>
  <si>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</si>
  <si>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</si>
  <si>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</si>
  <si>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</si>
  <si>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</si>
  <si>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</si>
  <si>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</si>
  <si>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</si>
  <si>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</si>
  <si>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</si>
  <si>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</si>
  <si>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</si>
  <si>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</si>
  <si>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</si>
  <si>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</si>
  <si>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</si>
  <si>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</si>
  <si>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</si>
  <si>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</si>
  <si>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</si>
  <si>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</si>
  <si>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</si>
  <si>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</si>
  <si>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</si>
  <si>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</si>
  <si>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</si>
  <si>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</si>
  <si>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</si>
  <si>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</si>
  <si>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</si>
  <si>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</si>
  <si>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</si>
  <si>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</si>
  <si>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</si>
  <si>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</si>
  <si>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</si>
  <si>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</si>
  <si>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</si>
  <si>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</si>
  <si>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</si>
  <si>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</si>
  <si>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</si>
  <si>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</si>
  <si>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</si>
  <si>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</si>
  <si>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</si>
  <si>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</si>
  <si>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</si>
  <si>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</si>
  <si>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</si>
  <si>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</si>
  <si>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</si>
  <si>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</si>
  <si>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</si>
  <si>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</si>
  <si>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</si>
  <si>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</si>
  <si>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</si>
  <si>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</si>
  <si>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</si>
  <si>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</si>
  <si>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</si>
  <si>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</si>
  <si>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</si>
  <si>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</si>
  <si>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</si>
  <si>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</si>
  <si>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</si>
  <si>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</si>
  <si>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</si>
  <si>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</si>
  <si>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</si>
  <si>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</si>
  <si>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</si>
  <si>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</si>
  <si>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</si>
  <si>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</si>
  <si>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</si>
  <si>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</si>
  <si>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</si>
  <si>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</si>
  <si>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</si>
  <si>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</si>
  <si>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</si>
  <si>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</si>
  <si>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</si>
  <si>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</si>
  <si>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</si>
  <si>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</si>
  <si>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</si>
  <si>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</si>
  <si>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</si>
  <si>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</si>
  <si>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</si>
  <si>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</si>
  <si>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</si>
  <si>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</si>
  <si>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</si>
  <si>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</si>
  <si>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</si>
  <si>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</si>
  <si>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</si>
  <si>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</si>
  <si>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</si>
  <si>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</si>
  <si>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</si>
  <si>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</si>
  <si>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</si>
  <si>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</si>
  <si>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</si>
  <si>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</si>
  <si>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</si>
  <si>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</si>
  <si>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</si>
  <si>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</si>
  <si>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</si>
  <si>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</si>
  <si>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</si>
  <si>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</si>
  <si>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</si>
  <si>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</si>
  <si>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</si>
  <si>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</si>
  <si>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</si>
  <si>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</si>
  <si>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</si>
  <si>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</si>
  <si>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</si>
  <si>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</si>
  <si>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</si>
  <si>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</si>
  <si>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</si>
  <si>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</si>
  <si>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</si>
  <si>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</si>
  <si>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</si>
  <si>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</si>
  <si>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</si>
  <si>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</si>
  <si>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</si>
  <si>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</si>
  <si>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</si>
  <si>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</si>
  <si>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</si>
  <si>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</si>
  <si>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</si>
  <si>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</si>
  <si>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</si>
  <si>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</si>
  <si>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</si>
  <si>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</si>
  <si>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</si>
  <si>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</si>
  <si>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</si>
  <si>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</si>
  <si>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</si>
  <si>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</si>
  <si>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</si>
  <si>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</si>
  <si>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</si>
  <si>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</si>
  <si>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</si>
  <si>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</si>
  <si>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</si>
  <si>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</si>
  <si>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</si>
  <si>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</si>
  <si>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</si>
  <si>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</si>
  <si>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</si>
  <si>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</si>
  <si>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</si>
  <si>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</si>
  <si>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</si>
  <si>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</si>
  <si>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</si>
  <si>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</si>
  <si>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</si>
  <si>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</si>
  <si>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</si>
  <si>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</si>
  <si>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</si>
  <si>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</si>
  <si>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</si>
  <si>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</si>
  <si>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</si>
  <si>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</si>
  <si>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</si>
  <si>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</si>
  <si>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</si>
  <si>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</si>
  <si>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</si>
  <si>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</si>
  <si>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</si>
  <si>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</si>
  <si>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</si>
  <si>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</si>
  <si>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</si>
  <si>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</si>
  <si>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</si>
  <si>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</si>
  <si>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</si>
  <si>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</si>
  <si>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</si>
  <si>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</si>
  <si>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</si>
  <si>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</si>
  <si>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</si>
  <si>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</si>
  <si>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</si>
  <si>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</si>
  <si>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</si>
  <si>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</si>
  <si>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</si>
  <si>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</si>
  <si>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</si>
  <si>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</si>
  <si>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</si>
  <si>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</si>
  <si>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</si>
  <si>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</si>
  <si>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</si>
  <si>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</si>
  <si>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</si>
  <si>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</si>
  <si>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</si>
  <si>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</si>
  <si>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</si>
  <si>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</si>
  <si>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</si>
  <si>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</si>
  <si>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</si>
  <si>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</si>
  <si>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</si>
  <si>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</si>
  <si>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</si>
  <si>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</si>
  <si>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</si>
  <si>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</si>
  <si>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</si>
  <si>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</si>
  <si>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</si>
  <si>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</si>
  <si>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</si>
  <si>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</si>
  <si>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</si>
  <si>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</si>
  <si>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</si>
  <si>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</si>
  <si>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</si>
  <si>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</si>
  <si>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</si>
  <si>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</si>
  <si>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</si>
  <si>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</si>
  <si>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</si>
  <si>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</si>
  <si>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</si>
  <si>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</si>
  <si>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</si>
  <si>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</si>
  <si>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</si>
  <si>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</si>
  <si>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</si>
  <si>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</si>
  <si>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</si>
  <si>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</si>
  <si>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</si>
  <si>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</si>
  <si>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</si>
  <si>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</si>
  <si>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</si>
  <si>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</si>
  <si>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</si>
  <si>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</si>
  <si>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</si>
  <si>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</si>
  <si>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</si>
  <si>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</si>
  <si>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</si>
  <si>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</si>
  <si>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</si>
  <si>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</si>
  <si>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</si>
  <si>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</si>
  <si>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</si>
  <si>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</si>
  <si>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</si>
  <si>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</si>
  <si>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</si>
  <si>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</si>
  <si>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</si>
  <si>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</si>
  <si>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</si>
  <si>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</si>
  <si>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</si>
  <si>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</si>
  <si>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</si>
  <si>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</si>
  <si>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</si>
  <si>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</si>
  <si>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</si>
  <si>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</si>
  <si>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</si>
  <si>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</si>
  <si>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</si>
  <si>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</si>
  <si>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</si>
  <si>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</si>
  <si>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</si>
  <si>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</si>
  <si>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</si>
  <si>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</si>
  <si>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</si>
  <si>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</si>
  <si>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</si>
  <si>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</si>
  <si>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</si>
  <si>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</si>
  <si>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</si>
  <si>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</si>
  <si>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</si>
  <si>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</si>
  <si>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</si>
  <si>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</si>
  <si>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</si>
  <si>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</si>
  <si>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</si>
  <si>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</si>
  <si>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</si>
  <si>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</si>
  <si>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</si>
  <si>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</si>
  <si>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</si>
  <si>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</si>
  <si>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</si>
  <si>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</si>
  <si>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</si>
  <si>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</si>
  <si>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</si>
  <si>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</si>
  <si>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</si>
  <si>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</si>
  <si>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</si>
  <si>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</si>
  <si>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</si>
  <si>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</si>
  <si>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</si>
  <si>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</si>
  <si>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</si>
  <si>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</si>
  <si>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</si>
  <si>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</si>
  <si>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</si>
  <si>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</si>
  <si>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</si>
  <si>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</si>
  <si>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</si>
  <si>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</si>
  <si>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</si>
  <si>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</si>
  <si>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</si>
  <si>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</si>
  <si>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</si>
  <si>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</si>
  <si>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</si>
  <si>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</si>
  <si>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</si>
  <si>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</si>
  <si>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</si>
  <si>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</si>
  <si>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</si>
  <si>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</si>
  <si>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</si>
  <si>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</si>
  <si>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</si>
  <si>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</si>
  <si>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</si>
  <si>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</si>
  <si>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</si>
  <si>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</si>
  <si>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</si>
  <si>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</si>
  <si>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</si>
  <si>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</si>
  <si>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</si>
  <si>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</si>
  <si>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</si>
  <si>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</si>
  <si>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</si>
  <si>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</si>
  <si>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</si>
  <si>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</si>
  <si>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</si>
  <si>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</si>
  <si>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</si>
  <si>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</si>
  <si>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</si>
  <si>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</si>
  <si>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</si>
  <si>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</si>
  <si>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</si>
  <si>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</si>
  <si>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</si>
  <si>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</si>
  <si>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</si>
  <si>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</si>
  <si>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</si>
  <si>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</si>
  <si>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</si>
  <si>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</si>
  <si>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</si>
  <si>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</si>
  <si>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</si>
  <si>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</si>
  <si>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</si>
  <si>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</si>
  <si>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</si>
  <si>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</si>
  <si>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</si>
  <si>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</si>
  <si>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</si>
  <si>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</si>
  <si>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</si>
  <si>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</si>
  <si>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</si>
  <si>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</si>
  <si>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</si>
  <si>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</si>
  <si>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</si>
  <si>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</si>
  <si>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</si>
  <si>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</si>
  <si>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</si>
  <si>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</si>
  <si>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</si>
  <si>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</si>
  <si>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</si>
  <si>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</si>
  <si>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</si>
  <si>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</si>
  <si>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</si>
  <si>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</si>
  <si>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</si>
  <si>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</si>
  <si>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</si>
  <si>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</si>
  <si>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</si>
  <si>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</si>
  <si>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</si>
  <si>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</si>
  <si>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</si>
  <si>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</si>
  <si>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</si>
  <si>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</si>
  <si>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</si>
  <si>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</si>
  <si>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</si>
  <si>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</si>
  <si>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</si>
  <si>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</si>
  <si>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</si>
  <si>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</si>
  <si>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</si>
  <si>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</si>
  <si>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</si>
  <si>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</si>
  <si>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</si>
  <si>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</si>
  <si>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</si>
  <si>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</si>
  <si>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</si>
  <si>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</si>
  <si>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</si>
  <si>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</si>
  <si>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</si>
  <si>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</si>
  <si>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</si>
  <si>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</si>
  <si>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</si>
  <si>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</si>
  <si>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</si>
  <si>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</si>
  <si>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</si>
  <si>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</si>
  <si>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</si>
  <si>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</si>
  <si>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</si>
  <si>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</si>
  <si>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</si>
  <si>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</si>
  <si>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</si>
  <si>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</si>
  <si>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</si>
  <si>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</si>
  <si>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</si>
  <si>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</si>
  <si>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</si>
  <si>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</si>
  <si>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</si>
  <si>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</si>
  <si>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</si>
  <si>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</si>
  <si>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</si>
  <si>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</si>
  <si>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</si>
  <si>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</si>
  <si>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</si>
  <si>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</si>
  <si>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</si>
  <si>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</si>
  <si>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</si>
  <si>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</si>
  <si>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</si>
  <si>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</si>
  <si>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</si>
  <si>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</si>
  <si>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</si>
  <si>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</si>
  <si>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</si>
  <si>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</si>
  <si>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</si>
  <si>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</si>
  <si>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</si>
  <si>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</si>
  <si>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</si>
  <si>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</si>
  <si>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</si>
  <si>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</si>
  <si>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</si>
  <si>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</si>
  <si>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</si>
  <si>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</si>
  <si>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</si>
  <si>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</si>
  <si>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</si>
  <si>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</si>
  <si>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</si>
  <si>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</si>
  <si>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</si>
  <si>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</si>
  <si>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</si>
  <si>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</si>
  <si>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</si>
  <si>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</si>
  <si>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</si>
  <si>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</si>
  <si>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</si>
  <si>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</si>
  <si>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</si>
  <si>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</si>
  <si>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</si>
  <si>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</si>
  <si>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</si>
  <si>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</si>
  <si>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</si>
  <si>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</si>
  <si>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</si>
  <si>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</si>
  <si>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</si>
  <si>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</si>
  <si>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</si>
  <si>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</si>
  <si>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</si>
  <si>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</si>
  <si>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</si>
  <si>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</si>
  <si>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</si>
  <si>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</si>
  <si>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</si>
  <si>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</si>
  <si>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</si>
  <si>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</si>
  <si>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</si>
  <si>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</si>
  <si>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</si>
  <si>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</si>
  <si>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</si>
  <si>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</si>
  <si>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</si>
  <si>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</si>
  <si>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</si>
  <si>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</si>
  <si>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</si>
  <si>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</si>
  <si>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</si>
  <si>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</si>
  <si>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</si>
  <si>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</si>
  <si>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</si>
  <si>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</si>
  <si>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</si>
  <si>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</si>
  <si>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</si>
  <si>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</si>
  <si>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</si>
  <si>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</si>
  <si>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</si>
  <si>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</si>
  <si>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</si>
  <si>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</si>
  <si>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</si>
  <si>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</si>
  <si>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</si>
  <si>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</si>
  <si>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</si>
  <si>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</si>
  <si>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</si>
  <si>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</si>
  <si>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</si>
  <si>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</si>
  <si>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</si>
  <si>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</si>
  <si>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</si>
  <si>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</si>
  <si>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</si>
  <si>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</si>
  <si>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</si>
  <si>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</si>
  <si>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</si>
  <si>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</si>
  <si>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</si>
  <si>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</si>
  <si>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</si>
  <si>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</si>
  <si>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</si>
  <si>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</si>
  <si>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</si>
  <si>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</si>
  <si>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</si>
  <si>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</si>
  <si>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</si>
  <si>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</si>
  <si>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</si>
  <si>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</si>
  <si>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</si>
  <si>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</si>
  <si>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</si>
  <si>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</si>
  <si>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</si>
  <si>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</si>
  <si>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</si>
  <si>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</si>
  <si>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</si>
  <si>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</si>
  <si>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</si>
  <si>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</si>
  <si>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</si>
  <si>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</si>
  <si>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</si>
  <si>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</si>
  <si>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</si>
  <si>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</si>
  <si>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</si>
  <si>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</si>
  <si>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</si>
  <si>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</si>
  <si>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</si>
  <si>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</si>
  <si>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</si>
  <si>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</si>
  <si>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</si>
  <si>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</si>
  <si>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</si>
  <si>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</si>
  <si>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</si>
  <si>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</si>
  <si>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</si>
  <si>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</si>
  <si>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</si>
  <si>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</si>
  <si>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</si>
  <si>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</si>
  <si>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</si>
  <si>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</si>
  <si>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</si>
  <si>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</si>
  <si>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</si>
  <si>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</si>
  <si>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</si>
  <si>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</si>
  <si>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</si>
  <si>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</si>
  <si>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</si>
  <si>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</si>
  <si>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</si>
  <si>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</si>
  <si>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</si>
  <si>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</si>
  <si>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</si>
  <si>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</si>
  <si>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</si>
  <si>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</si>
  <si>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</si>
  <si>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</si>
  <si>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</si>
  <si>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</si>
  <si>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</si>
  <si>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</si>
  <si>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</si>
  <si>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</si>
  <si>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</si>
  <si>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</si>
  <si>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</si>
  <si>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</si>
  <si>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</si>
  <si>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</si>
  <si>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</si>
  <si>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</si>
  <si>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</si>
  <si>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</si>
  <si>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</si>
  <si>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</si>
  <si>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</si>
  <si>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</si>
  <si>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</si>
  <si>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</si>
  <si>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</si>
  <si>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</si>
  <si>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</si>
  <si>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</si>
  <si>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</si>
  <si>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</si>
  <si>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</si>
  <si>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</si>
  <si>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</si>
  <si>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</si>
  <si>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</si>
  <si>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</si>
  <si>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</si>
  <si>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</si>
  <si>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</si>
  <si>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</si>
  <si>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</si>
  <si>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</si>
  <si>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</si>
  <si>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</si>
  <si>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</si>
  <si>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</si>
  <si>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</si>
  <si>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</si>
  <si>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</si>
  <si>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</si>
  <si>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</si>
  <si>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</si>
  <si>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</si>
  <si>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</si>
  <si>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</si>
  <si>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</si>
  <si>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</si>
  <si>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</si>
  <si>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</si>
  <si>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</si>
  <si>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</si>
  <si>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</si>
  <si>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</si>
  <si>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</si>
  <si>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</si>
  <si>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</si>
  <si>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</si>
  <si>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</si>
  <si>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</si>
  <si>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</si>
  <si>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</si>
  <si>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</si>
  <si>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</si>
  <si>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</si>
  <si>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</si>
  <si>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</si>
  <si>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</si>
  <si>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</si>
  <si>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</si>
  <si>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</si>
  <si>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</si>
  <si>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</si>
  <si>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</si>
  <si>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</si>
  <si>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</si>
  <si>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</si>
  <si>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</si>
  <si>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</si>
  <si>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</si>
  <si>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</si>
  <si>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</si>
  <si>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</si>
  <si>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</si>
  <si>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</si>
  <si>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</si>
  <si>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</si>
  <si>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</si>
  <si>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</si>
  <si>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</si>
  <si>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</si>
  <si>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</si>
  <si>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</si>
  <si>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</si>
  <si>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</si>
  <si>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</si>
  <si>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</si>
  <si>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</si>
  <si>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</si>
  <si>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</si>
  <si>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</si>
  <si>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</si>
  <si>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</si>
  <si>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</si>
  <si>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</si>
  <si>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</si>
  <si>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</si>
  <si>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</si>
  <si>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</si>
  <si>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</si>
  <si>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</si>
  <si>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</si>
  <si>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</si>
  <si>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</si>
  <si>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</si>
  <si>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</si>
  <si>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</si>
  <si>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</si>
  <si>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</si>
  <si>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</si>
  <si>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</si>
  <si>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</si>
  <si>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</si>
  <si>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</si>
  <si>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</si>
  <si>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</si>
  <si>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</si>
  <si>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</si>
  <si>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</si>
  <si>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</si>
  <si>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</si>
  <si>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</si>
  <si>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</si>
  <si>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</si>
  <si>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</si>
  <si>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</si>
  <si>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</si>
  <si>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</si>
  <si>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</si>
  <si>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</si>
  <si>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</si>
  <si>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</si>
  <si>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</si>
  <si>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</si>
  <si>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</si>
  <si>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</si>
  <si>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</si>
  <si>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</si>
  <si>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</si>
  <si>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</si>
  <si>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</si>
  <si>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</si>
  <si>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</si>
  <si>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</si>
  <si>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</si>
  <si>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</si>
  <si>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</si>
  <si>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</si>
  <si>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</si>
  <si>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</si>
  <si>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</si>
  <si>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</si>
  <si>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</si>
  <si>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</si>
  <si>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</si>
  <si>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</si>
  <si>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</si>
  <si>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</si>
  <si>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</si>
  <si>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</si>
  <si>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</si>
  <si>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</si>
  <si>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</si>
  <si>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</si>
  <si>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</si>
  <si>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</si>
  <si>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</si>
  <si>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</si>
  <si>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</si>
  <si>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</si>
  <si>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</si>
  <si>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</si>
  <si>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</si>
  <si>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</si>
  <si>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</si>
  <si>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</si>
  <si>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</si>
  <si>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</si>
  <si>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</si>
  <si>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</si>
  <si>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</si>
  <si>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</si>
  <si>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</si>
  <si>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</si>
  <si>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</si>
  <si>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</si>
  <si>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</si>
  <si>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</si>
  <si>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</si>
  <si>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</si>
  <si>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</si>
  <si>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</si>
  <si>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</si>
  <si>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</si>
  <si>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</si>
  <si>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</si>
  <si>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</si>
  <si>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</si>
  <si>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</si>
  <si>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</si>
  <si>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</si>
  <si>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</si>
  <si>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</si>
  <si>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</si>
  <si>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</si>
  <si>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</si>
  <si>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</si>
  <si>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</si>
  <si>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</si>
  <si>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</si>
  <si>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</si>
  <si>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</si>
  <si>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</si>
  <si>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</si>
  <si>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</si>
  <si>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</si>
  <si>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</si>
  <si>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</si>
  <si>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</si>
  <si>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</si>
  <si>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</si>
  <si>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</si>
  <si>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</si>
  <si>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</si>
  <si>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</si>
  <si>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</si>
  <si>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</si>
  <si>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</si>
  <si>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</si>
  <si>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</si>
  <si>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</si>
  <si>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</si>
  <si>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</si>
  <si>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</si>
  <si>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</si>
  <si>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</si>
  <si>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</si>
  <si>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</si>
  <si>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</si>
  <si>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</si>
  <si>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</si>
  <si>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</si>
  <si>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</si>
  <si>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</si>
  <si>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</si>
  <si>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</si>
  <si>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</si>
  <si>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</si>
  <si>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</si>
  <si>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</si>
  <si>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</si>
  <si>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</si>
  <si>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</si>
  <si>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</si>
  <si>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</si>
  <si>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</si>
  <si>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</si>
  <si>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</si>
  <si>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</si>
  <si>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</si>
  <si>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</si>
  <si>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</si>
  <si>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</si>
  <si>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</si>
  <si>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</si>
  <si>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</si>
  <si>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</si>
  <si>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</si>
  <si>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</si>
  <si>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</si>
  <si>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</si>
  <si>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</si>
  <si>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</si>
  <si>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</si>
  <si>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</si>
  <si>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</si>
  <si>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</si>
  <si>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</si>
  <si>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</si>
  <si>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</si>
  <si>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</si>
  <si>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</si>
  <si>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</si>
  <si>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</si>
  <si>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</si>
  <si>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</si>
  <si>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</si>
  <si>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</si>
  <si>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</si>
  <si>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</si>
  <si>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</si>
  <si>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</si>
  <si>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</si>
  <si>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</si>
  <si>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</si>
  <si>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</si>
  <si>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</si>
  <si>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</si>
  <si>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</si>
  <si>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</si>
  <si>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</si>
  <si>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</si>
  <si>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</si>
  <si>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</si>
  <si>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</si>
  <si>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</si>
  <si>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</si>
  <si>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</si>
  <si>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</si>
  <si>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</si>
  <si>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</si>
  <si>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</si>
  <si>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</si>
  <si>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</si>
  <si>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</si>
  <si>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</si>
  <si>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</si>
  <si>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</si>
  <si>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</si>
  <si>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</si>
  <si>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</si>
  <si>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</si>
  <si>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</si>
  <si>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</si>
  <si>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</si>
  <si>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</si>
  <si>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</si>
  <si>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</si>
  <si>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</si>
  <si>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</si>
  <si>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</si>
  <si>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</si>
  <si>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</si>
  <si>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</si>
  <si>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</si>
  <si>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</si>
  <si>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</si>
  <si>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</si>
  <si>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</si>
  <si>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</si>
  <si>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</si>
  <si>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</si>
  <si>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</si>
  <si>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</si>
  <si>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</si>
  <si>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</si>
  <si>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</si>
  <si>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</si>
  <si>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</si>
  <si>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</si>
  <si>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</si>
  <si>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</si>
  <si>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</si>
  <si>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</si>
  <si>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</si>
  <si>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</si>
  <si>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</si>
  <si>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</si>
  <si>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</si>
  <si>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</si>
  <si>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</si>
  <si>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</si>
  <si>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</si>
  <si>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</si>
  <si>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</si>
  <si>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</si>
  <si>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</si>
  <si>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</si>
  <si>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</si>
  <si>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</si>
  <si>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</si>
  <si>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</si>
  <si>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</si>
  <si>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</si>
  <si>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</si>
  <si>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</si>
  <si>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</si>
  <si>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</si>
  <si>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</si>
  <si>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</si>
  <si>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</si>
  <si>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</si>
  <si>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</si>
  <si>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</si>
  <si>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</si>
  <si>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</si>
  <si>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</si>
  <si>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</si>
  <si>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</si>
  <si>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</si>
  <si>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</si>
  <si>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</si>
  <si>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</si>
  <si>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</si>
  <si>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</si>
  <si>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</si>
  <si>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</si>
  <si>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</si>
  <si>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</si>
  <si>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</si>
  <si>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</si>
  <si>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</si>
  <si>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</si>
  <si>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</si>
  <si>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</si>
  <si>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</si>
  <si>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</si>
  <si>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</si>
  <si>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</si>
  <si>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</si>
  <si>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</si>
  <si>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</si>
  <si>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</si>
  <si>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</si>
  <si>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</si>
  <si>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</si>
  <si>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</si>
  <si>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</si>
  <si>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</si>
  <si>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</si>
  <si>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</si>
  <si>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</si>
  <si>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</si>
  <si>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</si>
  <si>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</si>
  <si>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</si>
  <si>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</si>
  <si>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</si>
  <si>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</si>
  <si>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</si>
  <si>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</si>
  <si>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</si>
  <si>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</si>
  <si>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</si>
  <si>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</si>
  <si>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</si>
  <si>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</si>
  <si>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</si>
  <si>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</si>
  <si>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</si>
  <si>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</si>
  <si>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</si>
  <si>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</si>
  <si>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</si>
  <si>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</si>
  <si>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</si>
  <si>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</si>
  <si>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</si>
  <si>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</si>
  <si>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</si>
  <si>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</si>
  <si>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</si>
  <si>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</si>
  <si>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</si>
  <si>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</si>
  <si>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</si>
  <si>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</si>
  <si>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</si>
  <si>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</si>
  <si>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</si>
  <si>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</si>
  <si>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</si>
  <si>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</si>
  <si>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</si>
  <si>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</si>
  <si>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</si>
  <si>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</si>
  <si>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</si>
  <si>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</si>
  <si>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</si>
  <si>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</si>
  <si>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</si>
  <si>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</si>
  <si>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</si>
  <si>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</si>
  <si>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</si>
  <si>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</si>
  <si>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</si>
  <si>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</si>
  <si>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</si>
  <si>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</si>
  <si>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</si>
  <si>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</si>
  <si>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</si>
  <si>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</si>
  <si>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</si>
  <si>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</si>
  <si>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</si>
  <si>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</si>
  <si>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</si>
  <si>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</si>
  <si>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</si>
  <si>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</si>
  <si>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</si>
  <si>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</si>
  <si>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</si>
  <si>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</si>
  <si>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</si>
  <si>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</si>
  <si>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</si>
  <si>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</si>
  <si>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</si>
  <si>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</si>
  <si>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</si>
  <si>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</si>
  <si>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</si>
  <si>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</si>
  <si>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</si>
  <si>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</si>
  <si>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</si>
  <si>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</si>
  <si>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</si>
  <si>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</si>
  <si>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</si>
  <si>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</si>
  <si>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</si>
  <si>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</si>
  <si>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</si>
  <si>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</si>
  <si>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</si>
  <si>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</si>
  <si>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</si>
  <si>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</si>
  <si>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</si>
  <si>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</si>
  <si>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</si>
  <si>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</si>
  <si>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</si>
  <si>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</si>
  <si>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</si>
  <si>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</si>
  <si>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</si>
  <si>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</si>
  <si>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</si>
  <si>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</si>
  <si>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</si>
  <si>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</si>
  <si>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</si>
  <si>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</si>
  <si>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</si>
  <si>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</si>
  <si>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</si>
  <si>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</si>
  <si>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</si>
  <si>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</si>
  <si>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</si>
  <si>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</si>
  <si>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</si>
  <si>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</si>
  <si>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</si>
  <si>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</si>
  <si>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</si>
  <si>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</si>
  <si>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</si>
  <si>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</si>
  <si>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</si>
  <si>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</si>
  <si>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</si>
  <si>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</si>
  <si>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</si>
  <si>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</si>
  <si>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</si>
  <si>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</si>
  <si>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</si>
  <si>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</si>
  <si>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</si>
  <si>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</si>
  <si>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</si>
  <si>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</si>
  <si>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</si>
  <si>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</si>
  <si>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</si>
  <si>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</si>
  <si>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</si>
  <si>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</si>
  <si>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</si>
  <si>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</si>
  <si>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</si>
  <si>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</si>
  <si>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</si>
  <si>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</si>
  <si>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</si>
  <si>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</si>
  <si>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</si>
  <si>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</si>
  <si>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</si>
  <si>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</si>
  <si>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</si>
  <si>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</si>
  <si>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</si>
  <si>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</si>
  <si>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</si>
  <si>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</si>
  <si>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</si>
  <si>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</si>
  <si>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</si>
  <si>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</si>
  <si>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</si>
  <si>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</si>
  <si>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</si>
  <si>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</si>
  <si>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</si>
  <si>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</si>
  <si>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</si>
  <si>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</si>
  <si>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</si>
  <si>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</si>
  <si>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</si>
  <si>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</si>
  <si>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</si>
  <si>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</si>
  <si>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</si>
  <si>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</si>
  <si>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</si>
  <si>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</si>
  <si>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</si>
  <si>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</si>
  <si>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</si>
  <si>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</si>
  <si>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</si>
  <si>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</si>
  <si>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</si>
  <si>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</si>
  <si>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</si>
  <si>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</si>
  <si>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</si>
  <si>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</si>
  <si>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</si>
  <si>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</si>
  <si>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</si>
  <si>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</si>
  <si>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</si>
  <si>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</si>
  <si>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</si>
  <si>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</si>
  <si>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</si>
  <si>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</si>
  <si>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</si>
  <si>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</si>
  <si>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</si>
  <si>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</si>
  <si>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</si>
  <si>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</si>
  <si>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</si>
  <si>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</si>
  <si>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</si>
  <si>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</si>
  <si>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</si>
  <si>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</si>
  <si>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</si>
  <si>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</si>
  <si>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</si>
  <si>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</si>
  <si>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</si>
  <si>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</si>
  <si>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</si>
  <si>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</si>
  <si>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</si>
  <si>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</si>
  <si>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</si>
  <si>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</si>
  <si>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</si>
  <si>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</si>
  <si>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</si>
  <si>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</si>
  <si>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</si>
  <si>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</si>
  <si>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</si>
  <si>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</si>
  <si>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</si>
  <si>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</si>
  <si>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</si>
  <si>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</si>
  <si>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</si>
  <si>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</si>
  <si>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</si>
  <si>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</si>
  <si>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</si>
  <si>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</si>
  <si>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</si>
  <si>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</si>
  <si>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</si>
  <si>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</si>
  <si>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</si>
  <si>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</si>
  <si>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</si>
  <si>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</si>
  <si>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</si>
  <si>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</si>
  <si>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</si>
  <si>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</si>
  <si>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</si>
  <si>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</si>
  <si>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</si>
  <si>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</si>
  <si>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</si>
  <si>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</si>
  <si>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</si>
  <si>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</si>
  <si>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</si>
  <si>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</si>
  <si>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</si>
  <si>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</si>
  <si>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</si>
  <si>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</si>
  <si>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</si>
  <si>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</si>
  <si>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</si>
  <si>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</si>
  <si>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</si>
  <si>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</si>
  <si>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</si>
  <si>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</si>
  <si>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</si>
  <si>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</si>
  <si>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</si>
  <si>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</si>
  <si>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</si>
  <si>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</si>
  <si>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</si>
  <si>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</si>
  <si>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</si>
  <si>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</si>
  <si>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</si>
  <si>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</si>
  <si>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</si>
  <si>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</si>
  <si>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</si>
  <si>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</si>
  <si>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</si>
  <si>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</si>
  <si>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</si>
  <si>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</si>
  <si>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</si>
  <si>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</si>
  <si>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</si>
  <si>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</si>
  <si>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</si>
  <si>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</si>
  <si>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</si>
  <si>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</si>
  <si>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</si>
  <si>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</si>
  <si>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</si>
  <si>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</si>
  <si>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</si>
  <si>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</si>
  <si>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</si>
  <si>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</si>
  <si>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</si>
  <si>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</si>
  <si>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</si>
  <si>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</si>
  <si>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</si>
  <si>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</si>
  <si>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</si>
  <si>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</si>
  <si>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</si>
  <si>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</si>
  <si>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</si>
  <si>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</si>
  <si>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</si>
  <si>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</si>
  <si>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</si>
  <si>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</si>
  <si>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</si>
  <si>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</si>
  <si>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</si>
  <si>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</si>
  <si>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</si>
  <si>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</si>
  <si>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</si>
  <si>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</si>
  <si>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</si>
  <si>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</si>
  <si>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</si>
  <si>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</si>
  <si>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</si>
  <si>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</si>
  <si>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</si>
  <si>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</si>
  <si>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</si>
  <si>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</si>
  <si>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</si>
  <si>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</si>
  <si>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</si>
  <si>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</si>
  <si>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</si>
  <si>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</si>
  <si>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</si>
  <si>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</si>
  <si>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</si>
  <si>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</si>
  <si>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</si>
  <si>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</si>
  <si>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</si>
  <si>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</si>
  <si>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</si>
  <si>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</si>
  <si>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</si>
  <si>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</si>
  <si>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</si>
  <si>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</si>
  <si>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</si>
  <si>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</si>
  <si>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</si>
  <si>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</si>
  <si>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</si>
  <si>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</si>
  <si>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</si>
  <si>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</si>
  <si>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</si>
  <si>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</si>
  <si>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</si>
  <si>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</si>
  <si>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</si>
  <si>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</si>
  <si>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</si>
  <si>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</si>
  <si>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</si>
  <si>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</si>
  <si>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</si>
  <si>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</si>
  <si>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</si>
  <si>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</si>
  <si>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</si>
  <si>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</si>
  <si>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</si>
  <si>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</si>
  <si>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</si>
  <si>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</si>
  <si>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</si>
  <si>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</si>
  <si>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</si>
  <si>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</si>
  <si>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</si>
  <si>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</si>
  <si>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</si>
  <si>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</si>
  <si>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</si>
  <si>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</si>
  <si>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</si>
  <si>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</si>
  <si>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</si>
  <si>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</si>
  <si>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</si>
  <si>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</si>
  <si>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</si>
  <si>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</si>
  <si>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</si>
  <si>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</si>
  <si>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</si>
  <si>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</si>
  <si>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</si>
  <si>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</si>
  <si>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</si>
  <si>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</si>
  <si>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</si>
  <si>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</si>
  <si>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</si>
  <si>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</si>
  <si>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</si>
  <si>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</si>
  <si>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</si>
  <si>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</si>
  <si>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</si>
  <si>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</si>
  <si>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</si>
  <si>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</si>
  <si>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</si>
  <si>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</si>
  <si>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</si>
  <si>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</si>
  <si>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</si>
  <si>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</si>
  <si>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</si>
  <si>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</si>
  <si>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</si>
  <si>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</si>
  <si>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</si>
  <si>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</si>
  <si>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</si>
  <si>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</si>
  <si>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</si>
  <si>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</si>
  <si>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</si>
  <si>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</si>
  <si>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</si>
  <si>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</si>
  <si>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</si>
  <si>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</si>
  <si>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</si>
  <si>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</si>
  <si>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</si>
  <si>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</si>
  <si>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</si>
  <si>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</si>
  <si>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</si>
  <si>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</si>
  <si>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</si>
  <si>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</si>
  <si>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</si>
  <si>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</si>
  <si>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</si>
  <si>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</si>
  <si>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</si>
  <si>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</si>
  <si>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</si>
  <si>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</si>
  <si>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</si>
  <si>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</si>
  <si>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</si>
  <si>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</si>
  <si>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</si>
  <si>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</si>
  <si>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</si>
  <si>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</si>
  <si>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</si>
  <si>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</si>
  <si>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</si>
  <si>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</si>
  <si>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</si>
  <si>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</si>
  <si>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</si>
  <si>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</si>
  <si>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</si>
  <si>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</si>
  <si>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</si>
  <si>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</si>
  <si>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</si>
  <si>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</si>
  <si>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</si>
  <si>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</si>
  <si>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</si>
  <si>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</si>
  <si>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</si>
  <si>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</si>
  <si>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</si>
  <si>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</si>
  <si>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</si>
  <si>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</si>
  <si>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</si>
  <si>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</si>
  <si>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</si>
  <si>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</si>
  <si>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</si>
  <si>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</si>
  <si>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</si>
  <si>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</si>
  <si>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</si>
  <si>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</si>
  <si>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</si>
  <si>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</si>
  <si>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</si>
  <si>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</si>
  <si>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</si>
  <si>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</si>
  <si>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</si>
  <si>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</si>
  <si>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</si>
  <si>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</si>
  <si>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</si>
  <si>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</si>
  <si>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</si>
  <si>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</si>
  <si>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</si>
  <si>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</si>
  <si>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</si>
  <si>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</si>
  <si>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</si>
  <si>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</si>
  <si>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</si>
  <si>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</si>
  <si>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</si>
  <si>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</si>
  <si>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</si>
  <si>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</si>
  <si>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</si>
  <si>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</si>
  <si>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</si>
  <si>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</si>
  <si>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</si>
  <si>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</si>
  <si>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</si>
  <si>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</si>
  <si>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</si>
  <si>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</si>
  <si>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</si>
  <si>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</si>
  <si>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</si>
  <si>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</si>
  <si>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</si>
  <si>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</si>
  <si>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</si>
  <si>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</si>
  <si>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</si>
  <si>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</si>
  <si>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</si>
  <si>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</si>
  <si>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</si>
  <si>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</si>
  <si>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</si>
  <si>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</si>
  <si>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</si>
  <si>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</si>
  <si>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</si>
  <si>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</si>
  <si>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</si>
  <si>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</si>
  <si>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</si>
  <si>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</si>
  <si>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</si>
  <si>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</si>
  <si>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</si>
  <si>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</si>
  <si>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</si>
  <si>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</si>
  <si>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</si>
  <si>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</si>
  <si>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</si>
  <si>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</si>
  <si>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</si>
  <si>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</si>
  <si>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</si>
  <si>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</si>
  <si>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</si>
  <si>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</si>
  <si>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</si>
  <si>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</si>
  <si>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</si>
  <si>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</si>
  <si>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</si>
  <si>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</si>
  <si>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</si>
  <si>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</si>
  <si>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</si>
  <si>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</si>
  <si>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</si>
  <si>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</si>
  <si>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</si>
  <si>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</si>
  <si>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</si>
  <si>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</si>
  <si>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</si>
  <si>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</si>
  <si>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</si>
  <si>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</si>
  <si>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</si>
  <si>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</si>
  <si>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</si>
  <si>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</si>
  <si>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</si>
  <si>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</si>
  <si>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</si>
  <si>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</si>
  <si>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</si>
  <si>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</si>
  <si>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</si>
  <si>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</si>
  <si>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</si>
  <si>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</si>
  <si>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</si>
  <si>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</si>
  <si>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</si>
  <si>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</si>
  <si>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</si>
  <si>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</si>
  <si>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</si>
  <si>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</si>
  <si>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</si>
  <si>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</si>
  <si>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</si>
  <si>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</si>
  <si>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</si>
  <si>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</si>
  <si>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</si>
  <si>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</si>
  <si>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</si>
  <si>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</si>
  <si>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</si>
  <si>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</si>
  <si>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</si>
  <si>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</si>
  <si>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</si>
  <si>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</si>
  <si>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</si>
  <si>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</si>
  <si>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</si>
  <si>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</si>
  <si>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</si>
  <si>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</si>
  <si>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</si>
  <si>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</si>
  <si>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</si>
  <si>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</si>
  <si>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</si>
  <si>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</si>
  <si>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</si>
  <si>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</si>
  <si>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</si>
  <si>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</si>
  <si>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</si>
  <si>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</si>
  <si>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</si>
  <si>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</si>
  <si>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</si>
  <si>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</si>
  <si>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</si>
  <si>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</si>
  <si>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</si>
  <si>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</si>
  <si>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</si>
  <si>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</si>
  <si>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</si>
  <si>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</si>
  <si>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</si>
  <si>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</si>
  <si>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</si>
  <si>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</si>
  <si>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</si>
  <si>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</si>
  <si>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</si>
  <si>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</si>
  <si>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</si>
  <si>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</si>
  <si>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</si>
  <si>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</si>
  <si>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</si>
  <si>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</si>
  <si>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</si>
  <si>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</si>
  <si>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</si>
  <si>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</si>
  <si>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</si>
  <si>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</si>
  <si>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</si>
  <si>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</si>
  <si>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</si>
  <si>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</si>
  <si>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</si>
  <si>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</si>
  <si>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</si>
  <si>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</si>
  <si>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</si>
  <si>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</si>
  <si>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</si>
  <si>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</si>
  <si>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</si>
  <si>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</si>
  <si>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</si>
  <si>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</si>
  <si>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</si>
  <si>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</si>
  <si>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</si>
  <si>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</si>
  <si>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</si>
  <si>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</si>
  <si>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</si>
  <si>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</si>
  <si>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</si>
  <si>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</si>
  <si>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</si>
  <si>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</si>
  <si>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</si>
  <si>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</si>
  <si>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</si>
  <si>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</si>
  <si>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</si>
  <si>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</si>
  <si>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</si>
  <si>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</si>
  <si>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</si>
  <si>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</si>
  <si>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</si>
  <si>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</si>
  <si>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</si>
  <si>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</si>
  <si>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</si>
  <si>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</si>
  <si>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</si>
  <si>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</si>
  <si>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</si>
  <si>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</si>
  <si>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</si>
  <si>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</si>
  <si>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</si>
  <si>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</si>
  <si>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</si>
  <si>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</si>
  <si>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</si>
  <si>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</si>
  <si>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</si>
  <si>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</si>
  <si>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</si>
  <si>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</si>
  <si>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</si>
  <si>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</si>
  <si>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</si>
  <si>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</si>
  <si>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</si>
  <si>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</si>
  <si>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</si>
  <si>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</si>
  <si>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</si>
  <si>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</si>
  <si>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</si>
  <si>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</si>
  <si>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</si>
  <si>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</si>
  <si>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</si>
  <si>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</si>
  <si>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</si>
  <si>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</si>
  <si>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</si>
  <si>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</si>
  <si>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</si>
  <si>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</si>
  <si>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</si>
  <si>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</si>
  <si>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</si>
  <si>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</si>
  <si>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</si>
  <si>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</si>
  <si>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</si>
  <si>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</si>
  <si>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</si>
  <si>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</si>
  <si>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</si>
  <si>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</si>
  <si>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</si>
  <si>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</si>
  <si>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</si>
  <si>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</si>
  <si>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</si>
  <si>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</si>
  <si>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</si>
  <si>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</si>
  <si>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</si>
  <si>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</si>
  <si>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</si>
  <si>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</si>
  <si>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</si>
  <si>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</si>
  <si>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</si>
  <si>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</si>
  <si>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</si>
  <si>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</si>
  <si>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</si>
  <si>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</si>
  <si>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</si>
  <si>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</si>
  <si>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</si>
  <si>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</si>
  <si>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</si>
  <si>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</si>
  <si>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</si>
  <si>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</si>
  <si>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</si>
  <si>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</si>
  <si>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</si>
  <si>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</si>
  <si>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</si>
  <si>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</si>
  <si>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</si>
  <si>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</si>
  <si>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</si>
  <si>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</si>
  <si>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</si>
  <si>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</si>
  <si>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</si>
  <si>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</si>
  <si>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</si>
  <si>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</si>
  <si>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</si>
  <si>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</si>
  <si>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</si>
  <si>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</si>
  <si>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</si>
  <si>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</si>
  <si>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</si>
  <si>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</si>
  <si>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</si>
  <si>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</si>
  <si>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</si>
  <si>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</si>
  <si>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</si>
  <si>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</si>
  <si>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</si>
  <si>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</si>
  <si>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</si>
  <si>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</si>
  <si>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</si>
  <si>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</si>
  <si>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</si>
  <si>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</si>
  <si>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</si>
  <si>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</si>
  <si>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</si>
  <si>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</si>
  <si>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</si>
  <si>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</si>
  <si>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</si>
  <si>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</si>
  <si>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</si>
  <si>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</si>
  <si>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</si>
  <si>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</si>
  <si>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</si>
  <si>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</si>
  <si>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</si>
  <si>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</si>
  <si>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 xml:space="preserve">State </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</si>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</sst>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 \$\ #,##0.00,&quot;k&quot;"/>
    <numFmt numFmtId="166" formatCode="[$$-409]#,##0.00"/>
    <numFmt numFmtId="167"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3">
    <xf numFmtId="0" fontId="0" fillId="0" borderId="0" xfId="0"/>
    <xf numFmtId="0" fontId="3" fillId="0" borderId="0" xfId="0" applyFont="1"/>
    <xf numFmtId="164" fontId="5" fillId="0" borderId="0" xfId="0" applyNumberFormat="1" applyFont="1"/>
    <xf numFmtId="0" fontId="2" fillId="2" borderId="0" xfId="0" applyFont="1" applyFill="1"/>
    <xf numFmtId="0" fontId="0" fillId="3" borderId="0" xfId="0" applyFont="1" applyFill="1"/>
    <xf numFmtId="14" fontId="4" fillId="3" borderId="0" xfId="0" applyNumberFormat="1" applyFont="1"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0"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166" fontId="0" fillId="0" borderId="0" xfId="0" applyNumberFormat="1"/>
    <xf numFmtId="167" fontId="0" fillId="0" borderId="0" xfId="0" applyNumberForma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0" applyNumberFormat="1"/>
  </cellXfs>
  <cellStyles count="1">
    <cellStyle name="Normal" xfId="0" builtinId="0"/>
  </cellStyles>
  <dxfs count="35">
    <dxf>
      <numFmt numFmtId="165" formatCode="_ \$\ #,##0.00,&quot;k&quot;"/>
    </dxf>
    <dxf>
      <numFmt numFmtId="165" formatCode="_ \$\ #,##0.00,&quot;k&quot;"/>
    </dxf>
    <dxf>
      <numFmt numFmtId="165" formatCode="_ \$\ #,##0.00,&quot;k&quot;"/>
    </dxf>
    <dxf>
      <numFmt numFmtId="165" formatCode="_ \$\ #,##0.00,&quot;k&quot;"/>
    </dxf>
    <dxf>
      <numFmt numFmtId="165" formatCode="_ \$\ #,##0.00,&quot;k&quot;"/>
    </dxf>
    <dxf>
      <numFmt numFmtId="165" formatCode="_ \$\ #,##0.00,&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ont>
        <b val="0"/>
        <i val="0"/>
        <strike val="0"/>
        <condense val="0"/>
        <extend val="0"/>
        <outline val="0"/>
        <shadow val="0"/>
        <u val="none"/>
        <vertAlign val="baseline"/>
        <sz val="12"/>
        <color rgb="FF00000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4"/>
      <tableStyleElement type="firstRowStripe" dxfId="33"/>
      <tableStyleElement type="secondRowStripe" dxfId="32"/>
    </tableStyle>
    <tableStyle name="YEAR" pivot="0" table="0" count="10" xr9:uid="{223D6141-54D8-4CB6-B950-7A26EFA688DF}">
      <tableStyleElement type="wholeTable" dxfId="7"/>
      <tableStyleElement type="headerRow" dxfId="6"/>
    </tableStyle>
  </tableStyles>
  <colors>
    <mruColors>
      <color rgb="FFEE02BB"/>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YEA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3.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Analysis.xlsx]Combo_Ch.!PivotTable1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'Combo_Ch.'!$C$3</c:f>
              <c:strCache>
                <c:ptCount val="1"/>
                <c:pt idx="0">
                  <c:v>Sum of Profit</c:v>
                </c:pt>
              </c:strCache>
            </c:strRef>
          </c:tx>
          <c:spPr>
            <a:solidFill>
              <a:schemeClr val="accent2"/>
            </a:solidFill>
            <a:ln>
              <a:noFill/>
            </a:ln>
            <a:effectLst/>
          </c:spPr>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'Combo_Ch.'!$C$4:$C$16</c:f>
              <c:numCache>
                <c:formatCode>_ \$\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348-406A-8995-D48299B7497C}"/>
            </c:ext>
          </c:extLst>
        </c:ser>
        <c:dLbls>
          <c:showLegendKey val="0"/>
          <c:showVal val="0"/>
          <c:showCatName val="0"/>
          <c:showSerName val="0"/>
          <c:showPercent val="0"/>
          <c:showBubbleSize val="0"/>
        </c:dLbls>
        <c:axId val="1311790480"/>
        <c:axId val="1311796720"/>
      </c:areaChart>
      <c:barChart>
        <c:barDir val="col"/>
        <c:grouping val="clustered"/>
        <c:varyColors val="0"/>
        <c:ser>
          <c:idx val="0"/>
          <c:order val="0"/>
          <c:tx>
            <c:strRef>
              <c:f>'Combo_Ch.'!$B$3</c:f>
              <c:strCache>
                <c:ptCount val="1"/>
                <c:pt idx="0">
                  <c:v>Sum of Sales</c:v>
                </c:pt>
              </c:strCache>
            </c:strRef>
          </c:tx>
          <c:spPr>
            <a:solidFill>
              <a:schemeClr val="accent1"/>
            </a:solidFill>
            <a:ln>
              <a:noFill/>
            </a:ln>
            <a:effectLst/>
          </c:spPr>
          <c:invertIfNegative val="0"/>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'Combo_Ch.'!$B$4:$B$16</c:f>
              <c:numCache>
                <c:formatCode>_ \$\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348-406A-8995-D48299B7497C}"/>
            </c:ext>
          </c:extLst>
        </c:ser>
        <c:dLbls>
          <c:showLegendKey val="0"/>
          <c:showVal val="0"/>
          <c:showCatName val="0"/>
          <c:showSerName val="0"/>
          <c:showPercent val="0"/>
          <c:showBubbleSize val="0"/>
        </c:dLbls>
        <c:gapWidth val="219"/>
        <c:overlap val="-27"/>
        <c:axId val="1588397568"/>
        <c:axId val="1588398048"/>
      </c:barChart>
      <c:catAx>
        <c:axId val="15883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98048"/>
        <c:crosses val="autoZero"/>
        <c:auto val="1"/>
        <c:lblAlgn val="ctr"/>
        <c:lblOffset val="100"/>
        <c:noMultiLvlLbl val="0"/>
      </c:catAx>
      <c:valAx>
        <c:axId val="1588398048"/>
        <c:scaling>
          <c:orientation val="minMax"/>
        </c:scaling>
        <c:delete val="0"/>
        <c:axPos val="l"/>
        <c:majorGridlines>
          <c:spPr>
            <a:ln w="9525" cap="flat" cmpd="sng" algn="ctr">
              <a:solidFill>
                <a:schemeClr val="tx1">
                  <a:lumMod val="15000"/>
                  <a:lumOff val="85000"/>
                </a:schemeClr>
              </a:solidFill>
              <a:round/>
            </a:ln>
            <a:effectLst/>
          </c:spPr>
        </c:majorGridlines>
        <c:numFmt formatCode="_ \$\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97568"/>
        <c:crosses val="autoZero"/>
        <c:crossBetween val="between"/>
      </c:valAx>
      <c:valAx>
        <c:axId val="1311796720"/>
        <c:scaling>
          <c:orientation val="minMax"/>
        </c:scaling>
        <c:delete val="0"/>
        <c:axPos val="r"/>
        <c:numFmt formatCode="_ \$\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790480"/>
        <c:crosses val="max"/>
        <c:crossBetween val="between"/>
      </c:valAx>
      <c:catAx>
        <c:axId val="1311790480"/>
        <c:scaling>
          <c:orientation val="minMax"/>
        </c:scaling>
        <c:delete val="1"/>
        <c:axPos val="b"/>
        <c:numFmt formatCode="General" sourceLinked="1"/>
        <c:majorTickMark val="out"/>
        <c:minorTickMark val="none"/>
        <c:tickLblPos val="nextTo"/>
        <c:crossAx val="13117967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Analysis.xlsx]Donot_ch.!PivotTable3</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254000" sx="102000" sy="102000" algn="ctr" rotWithShape="0">
              <a:prstClr val="black">
                <a:alpha val="20000"/>
              </a:prstClr>
            </a:outerShdw>
          </a:effectLst>
        </c:spPr>
      </c:pivotFmt>
      <c:pivotFmt>
        <c:idx val="2"/>
        <c:spPr>
          <a:solidFill>
            <a:srgbClr val="00B0F0"/>
          </a:solidFill>
          <a:ln>
            <a:noFill/>
          </a:ln>
          <a:effectLst>
            <a:outerShdw blurRad="254000" sx="102000" sy="102000" algn="ctr" rotWithShape="0">
              <a:prstClr val="black">
                <a:alpha val="20000"/>
              </a:prstClr>
            </a:outerShdw>
          </a:effectLst>
        </c:spPr>
      </c:pivotFmt>
      <c:pivotFmt>
        <c:idx val="3"/>
        <c:spPr>
          <a:solidFill>
            <a:srgbClr val="FFFF00"/>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Donot_ch.!$B$3</c:f>
              <c:strCache>
                <c:ptCount val="1"/>
                <c:pt idx="0">
                  <c:v>Total</c:v>
                </c:pt>
              </c:strCache>
            </c:strRef>
          </c:tx>
          <c:explosion val="2"/>
          <c:dPt>
            <c:idx val="0"/>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7DA-42BD-958E-B7FB07E39AC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47DA-42BD-958E-B7FB07E39AC3}"/>
              </c:ext>
            </c:extLst>
          </c:dPt>
          <c:dPt>
            <c:idx val="2"/>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47DA-42BD-958E-B7FB07E39AC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Donot_ch.!$A$4:$A$7</c:f>
              <c:strCache>
                <c:ptCount val="3"/>
                <c:pt idx="0">
                  <c:v>Furniture</c:v>
                </c:pt>
                <c:pt idx="1">
                  <c:v>Office Supplies</c:v>
                </c:pt>
                <c:pt idx="2">
                  <c:v>Technology</c:v>
                </c:pt>
              </c:strCache>
            </c:strRef>
          </c:cat>
          <c:val>
            <c:numRef>
              <c:f>Donot_ch.!$B$4:$B$7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7DA-42BD-958E-B7FB07E39A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Analysis.xlsx]Top5_sale!PivotTable11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Top5_sale!$B$3</c:f>
              <c:strCache>
                <c:ptCount val="1"/>
                <c:pt idx="0">
                  <c:v>Total</c:v>
                </c:pt>
              </c:strCache>
            </c:strRef>
          </c:tx>
          <c:spPr>
            <a:solidFill>
              <a:schemeClr val="accent1"/>
            </a:solidFill>
            <a:ln>
              <a:noFill/>
            </a:ln>
            <a:effectLst/>
            <a:sp3d/>
          </c:spPr>
          <c:invertIfNegative val="0"/>
          <c:cat>
            <c:strRef>
              <c:f>Top5_sale!$A$4:$A$9</c:f>
              <c:strCache>
                <c:ptCount val="5"/>
                <c:pt idx="0">
                  <c:v>Binders</c:v>
                </c:pt>
                <c:pt idx="1">
                  <c:v>Tables</c:v>
                </c:pt>
                <c:pt idx="2">
                  <c:v>Storage</c:v>
                </c:pt>
                <c:pt idx="3">
                  <c:v>Chairs</c:v>
                </c:pt>
                <c:pt idx="4">
                  <c:v>Phones</c:v>
                </c:pt>
              </c:strCache>
            </c:strRef>
          </c:cat>
          <c:val>
            <c:numRef>
              <c:f>Top5_sale!$B$4:$B$9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B44-4BB7-9CA0-9BAB9E8E27D3}"/>
            </c:ext>
          </c:extLst>
        </c:ser>
        <c:dLbls>
          <c:showLegendKey val="0"/>
          <c:showVal val="0"/>
          <c:showCatName val="0"/>
          <c:showSerName val="0"/>
          <c:showPercent val="0"/>
          <c:showBubbleSize val="0"/>
        </c:dLbls>
        <c:gapWidth val="150"/>
        <c:shape val="box"/>
        <c:axId val="1984039440"/>
        <c:axId val="1789392240"/>
        <c:axId val="0"/>
      </c:bar3DChart>
      <c:catAx>
        <c:axId val="1984039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92240"/>
        <c:crosses val="autoZero"/>
        <c:auto val="1"/>
        <c:lblAlgn val="ctr"/>
        <c:lblOffset val="100"/>
        <c:noMultiLvlLbl val="0"/>
      </c:catAx>
      <c:valAx>
        <c:axId val="1789392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03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030-4696-BF43-4D33B9F68909}"/>
            </c:ext>
          </c:extLst>
        </c:ser>
        <c:dLbls>
          <c:showLegendKey val="0"/>
          <c:showVal val="0"/>
          <c:showCatName val="0"/>
          <c:showSerName val="0"/>
          <c:showPercent val="0"/>
          <c:showBubbleSize val="0"/>
        </c:dLbls>
        <c:smooth val="0"/>
        <c:axId val="1986299904"/>
        <c:axId val="1986295584"/>
      </c:lineChart>
      <c:catAx>
        <c:axId val="1986299904"/>
        <c:scaling>
          <c:orientation val="minMax"/>
        </c:scaling>
        <c:delete val="1"/>
        <c:axPos val="b"/>
        <c:numFmt formatCode="General" sourceLinked="1"/>
        <c:majorTickMark val="none"/>
        <c:minorTickMark val="none"/>
        <c:tickLblPos val="nextTo"/>
        <c:crossAx val="1986295584"/>
        <c:crosses val="autoZero"/>
        <c:auto val="1"/>
        <c:lblAlgn val="ctr"/>
        <c:lblOffset val="100"/>
        <c:noMultiLvlLbl val="0"/>
      </c:catAx>
      <c:valAx>
        <c:axId val="1986295584"/>
        <c:scaling>
          <c:orientation val="minMax"/>
        </c:scaling>
        <c:delete val="1"/>
        <c:axPos val="l"/>
        <c:numFmt formatCode="General" sourceLinked="1"/>
        <c:majorTickMark val="none"/>
        <c:minorTickMark val="none"/>
        <c:tickLblPos val="nextTo"/>
        <c:crossAx val="1986299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458-4A01-AB29-452E11972B7C}"/>
            </c:ext>
          </c:extLst>
        </c:ser>
        <c:dLbls>
          <c:showLegendKey val="0"/>
          <c:showVal val="0"/>
          <c:showCatName val="0"/>
          <c:showSerName val="0"/>
          <c:showPercent val="0"/>
          <c:showBubbleSize val="0"/>
        </c:dLbls>
        <c:smooth val="0"/>
        <c:axId val="1986293664"/>
        <c:axId val="1985261392"/>
      </c:lineChart>
      <c:catAx>
        <c:axId val="1986293664"/>
        <c:scaling>
          <c:orientation val="minMax"/>
        </c:scaling>
        <c:delete val="1"/>
        <c:axPos val="b"/>
        <c:numFmt formatCode="General" sourceLinked="1"/>
        <c:majorTickMark val="none"/>
        <c:minorTickMark val="none"/>
        <c:tickLblPos val="nextTo"/>
        <c:crossAx val="1985261392"/>
        <c:crosses val="autoZero"/>
        <c:auto val="1"/>
        <c:lblAlgn val="ctr"/>
        <c:lblOffset val="100"/>
        <c:noMultiLvlLbl val="0"/>
      </c:catAx>
      <c:valAx>
        <c:axId val="1985261392"/>
        <c:scaling>
          <c:orientation val="minMax"/>
        </c:scaling>
        <c:delete val="1"/>
        <c:axPos val="l"/>
        <c:numFmt formatCode="General" sourceLinked="1"/>
        <c:majorTickMark val="none"/>
        <c:minorTickMark val="none"/>
        <c:tickLblPos val="nextTo"/>
        <c:crossAx val="1986293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668-4573-AD3D-B16C40D8F825}"/>
            </c:ext>
          </c:extLst>
        </c:ser>
        <c:dLbls>
          <c:showLegendKey val="0"/>
          <c:showVal val="0"/>
          <c:showCatName val="0"/>
          <c:showSerName val="0"/>
          <c:showPercent val="0"/>
          <c:showBubbleSize val="0"/>
        </c:dLbls>
        <c:smooth val="0"/>
        <c:axId val="1984033200"/>
        <c:axId val="1984042320"/>
      </c:lineChart>
      <c:catAx>
        <c:axId val="1984033200"/>
        <c:scaling>
          <c:orientation val="minMax"/>
        </c:scaling>
        <c:delete val="1"/>
        <c:axPos val="b"/>
        <c:numFmt formatCode="General" sourceLinked="1"/>
        <c:majorTickMark val="none"/>
        <c:minorTickMark val="none"/>
        <c:tickLblPos val="nextTo"/>
        <c:crossAx val="1984042320"/>
        <c:crosses val="autoZero"/>
        <c:auto val="1"/>
        <c:lblAlgn val="ctr"/>
        <c:lblOffset val="100"/>
        <c:noMultiLvlLbl val="0"/>
      </c:catAx>
      <c:valAx>
        <c:axId val="1984042320"/>
        <c:scaling>
          <c:orientation val="minMax"/>
        </c:scaling>
        <c:delete val="1"/>
        <c:axPos val="l"/>
        <c:numFmt formatCode="General" sourceLinked="1"/>
        <c:majorTickMark val="none"/>
        <c:minorTickMark val="none"/>
        <c:tickLblPos val="nextTo"/>
        <c:crossAx val="19840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560-4EAC-A6BD-5A80B2E232A2}"/>
            </c:ext>
          </c:extLst>
        </c:ser>
        <c:dLbls>
          <c:showLegendKey val="0"/>
          <c:showVal val="0"/>
          <c:showCatName val="0"/>
          <c:showSerName val="0"/>
          <c:showPercent val="0"/>
          <c:showBubbleSize val="0"/>
        </c:dLbls>
        <c:smooth val="0"/>
        <c:axId val="1687054384"/>
        <c:axId val="1687054864"/>
      </c:lineChart>
      <c:catAx>
        <c:axId val="1687054384"/>
        <c:scaling>
          <c:orientation val="minMax"/>
        </c:scaling>
        <c:delete val="1"/>
        <c:axPos val="b"/>
        <c:numFmt formatCode="General" sourceLinked="1"/>
        <c:majorTickMark val="none"/>
        <c:minorTickMark val="none"/>
        <c:tickLblPos val="nextTo"/>
        <c:crossAx val="1687054864"/>
        <c:crosses val="autoZero"/>
        <c:auto val="1"/>
        <c:lblAlgn val="ctr"/>
        <c:lblOffset val="100"/>
        <c:noMultiLvlLbl val="0"/>
      </c:catAx>
      <c:valAx>
        <c:axId val="1687054864"/>
        <c:scaling>
          <c:orientation val="minMax"/>
        </c:scaling>
        <c:delete val="1"/>
        <c:axPos val="l"/>
        <c:numFmt formatCode="General" sourceLinked="1"/>
        <c:majorTickMark val="none"/>
        <c:minorTickMark val="none"/>
        <c:tickLblPos val="nextTo"/>
        <c:crossAx val="16870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Analysis.xlsx]KPI!PivotTable17</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5555555555555552E-2"/>
          <c:w val="0.93888888888888888"/>
          <c:h val="0.89814814814814814"/>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EB-4DC7-A1E1-2DBEA225F0CC}"/>
            </c:ext>
          </c:extLst>
        </c:ser>
        <c:dLbls>
          <c:showLegendKey val="0"/>
          <c:showVal val="0"/>
          <c:showCatName val="0"/>
          <c:showSerName val="0"/>
          <c:showPercent val="0"/>
          <c:showBubbleSize val="0"/>
        </c:dLbls>
        <c:smooth val="0"/>
        <c:axId val="1930350112"/>
        <c:axId val="1931688640"/>
      </c:lineChart>
      <c:catAx>
        <c:axId val="1930350112"/>
        <c:scaling>
          <c:orientation val="minMax"/>
        </c:scaling>
        <c:delete val="1"/>
        <c:axPos val="b"/>
        <c:numFmt formatCode="General" sourceLinked="1"/>
        <c:majorTickMark val="out"/>
        <c:minorTickMark val="none"/>
        <c:tickLblPos val="nextTo"/>
        <c:crossAx val="1931688640"/>
        <c:crosses val="autoZero"/>
        <c:auto val="1"/>
        <c:lblAlgn val="ctr"/>
        <c:lblOffset val="100"/>
        <c:noMultiLvlLbl val="0"/>
      </c:catAx>
      <c:valAx>
        <c:axId val="1931688640"/>
        <c:scaling>
          <c:orientation val="minMax"/>
        </c:scaling>
        <c:delete val="1"/>
        <c:axPos val="l"/>
        <c:numFmt formatCode="General" sourceLinked="1"/>
        <c:majorTickMark val="out"/>
        <c:minorTickMark val="none"/>
        <c:tickLblPos val="nextTo"/>
        <c:crossAx val="193035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BD0-4264-818F-404DD5FE8560}"/>
            </c:ext>
          </c:extLst>
        </c:ser>
        <c:dLbls>
          <c:showLegendKey val="0"/>
          <c:showVal val="0"/>
          <c:showCatName val="0"/>
          <c:showSerName val="0"/>
          <c:showPercent val="0"/>
          <c:showBubbleSize val="0"/>
        </c:dLbls>
        <c:smooth val="0"/>
        <c:axId val="1986299904"/>
        <c:axId val="1986295584"/>
      </c:lineChart>
      <c:catAx>
        <c:axId val="1986299904"/>
        <c:scaling>
          <c:orientation val="minMax"/>
        </c:scaling>
        <c:delete val="1"/>
        <c:axPos val="b"/>
        <c:numFmt formatCode="General" sourceLinked="1"/>
        <c:majorTickMark val="none"/>
        <c:minorTickMark val="none"/>
        <c:tickLblPos val="nextTo"/>
        <c:crossAx val="1986295584"/>
        <c:crosses val="autoZero"/>
        <c:auto val="1"/>
        <c:lblAlgn val="ctr"/>
        <c:lblOffset val="100"/>
        <c:noMultiLvlLbl val="0"/>
      </c:catAx>
      <c:valAx>
        <c:axId val="1986295584"/>
        <c:scaling>
          <c:orientation val="minMax"/>
        </c:scaling>
        <c:delete val="1"/>
        <c:axPos val="l"/>
        <c:numFmt formatCode="General" sourceLinked="1"/>
        <c:majorTickMark val="none"/>
        <c:minorTickMark val="none"/>
        <c:tickLblPos val="nextTo"/>
        <c:crossAx val="1986299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3E-4F06-BA8C-9BB720FBF1E4}"/>
            </c:ext>
          </c:extLst>
        </c:ser>
        <c:dLbls>
          <c:showLegendKey val="0"/>
          <c:showVal val="0"/>
          <c:showCatName val="0"/>
          <c:showSerName val="0"/>
          <c:showPercent val="0"/>
          <c:showBubbleSize val="0"/>
        </c:dLbls>
        <c:smooth val="0"/>
        <c:axId val="1986293664"/>
        <c:axId val="1985261392"/>
      </c:lineChart>
      <c:catAx>
        <c:axId val="1986293664"/>
        <c:scaling>
          <c:orientation val="minMax"/>
        </c:scaling>
        <c:delete val="1"/>
        <c:axPos val="b"/>
        <c:numFmt formatCode="General" sourceLinked="1"/>
        <c:majorTickMark val="none"/>
        <c:minorTickMark val="none"/>
        <c:tickLblPos val="nextTo"/>
        <c:crossAx val="1985261392"/>
        <c:crosses val="autoZero"/>
        <c:auto val="1"/>
        <c:lblAlgn val="ctr"/>
        <c:lblOffset val="100"/>
        <c:noMultiLvlLbl val="0"/>
      </c:catAx>
      <c:valAx>
        <c:axId val="1985261392"/>
        <c:scaling>
          <c:orientation val="minMax"/>
        </c:scaling>
        <c:delete val="1"/>
        <c:axPos val="l"/>
        <c:numFmt formatCode="General" sourceLinked="1"/>
        <c:majorTickMark val="none"/>
        <c:minorTickMark val="none"/>
        <c:tickLblPos val="nextTo"/>
        <c:crossAx val="1986293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5B-48FD-9563-32AFCC878357}"/>
            </c:ext>
          </c:extLst>
        </c:ser>
        <c:dLbls>
          <c:showLegendKey val="0"/>
          <c:showVal val="0"/>
          <c:showCatName val="0"/>
          <c:showSerName val="0"/>
          <c:showPercent val="0"/>
          <c:showBubbleSize val="0"/>
        </c:dLbls>
        <c:smooth val="0"/>
        <c:axId val="1984033200"/>
        <c:axId val="1984042320"/>
      </c:lineChart>
      <c:catAx>
        <c:axId val="1984033200"/>
        <c:scaling>
          <c:orientation val="minMax"/>
        </c:scaling>
        <c:delete val="1"/>
        <c:axPos val="b"/>
        <c:numFmt formatCode="General" sourceLinked="1"/>
        <c:majorTickMark val="none"/>
        <c:minorTickMark val="none"/>
        <c:tickLblPos val="nextTo"/>
        <c:crossAx val="1984042320"/>
        <c:crosses val="autoZero"/>
        <c:auto val="1"/>
        <c:lblAlgn val="ctr"/>
        <c:lblOffset val="100"/>
        <c:noMultiLvlLbl val="0"/>
      </c:catAx>
      <c:valAx>
        <c:axId val="1984042320"/>
        <c:scaling>
          <c:orientation val="minMax"/>
        </c:scaling>
        <c:delete val="1"/>
        <c:axPos val="l"/>
        <c:numFmt formatCode="General" sourceLinked="1"/>
        <c:majorTickMark val="none"/>
        <c:minorTickMark val="none"/>
        <c:tickLblPos val="nextTo"/>
        <c:crossAx val="19840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136-4937-8449-53501825DDD3}"/>
            </c:ext>
          </c:extLst>
        </c:ser>
        <c:dLbls>
          <c:showLegendKey val="0"/>
          <c:showVal val="0"/>
          <c:showCatName val="0"/>
          <c:showSerName val="0"/>
          <c:showPercent val="0"/>
          <c:showBubbleSize val="0"/>
        </c:dLbls>
        <c:smooth val="0"/>
        <c:axId val="1687054384"/>
        <c:axId val="1687054864"/>
      </c:lineChart>
      <c:catAx>
        <c:axId val="1687054384"/>
        <c:scaling>
          <c:orientation val="minMax"/>
        </c:scaling>
        <c:delete val="1"/>
        <c:axPos val="b"/>
        <c:numFmt formatCode="General" sourceLinked="1"/>
        <c:majorTickMark val="none"/>
        <c:minorTickMark val="none"/>
        <c:tickLblPos val="nextTo"/>
        <c:crossAx val="1687054864"/>
        <c:crosses val="autoZero"/>
        <c:auto val="1"/>
        <c:lblAlgn val="ctr"/>
        <c:lblOffset val="100"/>
        <c:noMultiLvlLbl val="0"/>
      </c:catAx>
      <c:valAx>
        <c:axId val="1687054864"/>
        <c:scaling>
          <c:orientation val="minMax"/>
        </c:scaling>
        <c:delete val="1"/>
        <c:axPos val="l"/>
        <c:numFmt formatCode="General" sourceLinked="1"/>
        <c:majorTickMark val="none"/>
        <c:minorTickMark val="none"/>
        <c:tickLblPos val="nextTo"/>
        <c:crossAx val="16870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5555555555555552E-2"/>
          <c:w val="0.93888888888888888"/>
          <c:h val="0.89814814814814814"/>
        </c:manualLayout>
      </c:layout>
      <c:lineChart>
        <c:grouping val="standard"/>
        <c:varyColors val="0"/>
        <c:ser>
          <c:idx val="0"/>
          <c:order val="0"/>
          <c:tx>
            <c:strRef>
              <c:f>KPI!$R$3</c:f>
              <c:strCache>
                <c:ptCount val="1"/>
                <c:pt idx="0">
                  <c:v>Total</c:v>
                </c:pt>
              </c:strCache>
            </c:strRef>
          </c:tx>
          <c:spPr>
            <a:ln w="34925" cap="rnd">
              <a:solidFill>
                <a:schemeClr val="bg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2D5-439F-8A87-91C5BD76FE98}"/>
            </c:ext>
          </c:extLst>
        </c:ser>
        <c:dLbls>
          <c:showLegendKey val="0"/>
          <c:showVal val="0"/>
          <c:showCatName val="0"/>
          <c:showSerName val="0"/>
          <c:showPercent val="0"/>
          <c:showBubbleSize val="0"/>
        </c:dLbls>
        <c:smooth val="0"/>
        <c:axId val="1930350112"/>
        <c:axId val="1931688640"/>
      </c:lineChart>
      <c:catAx>
        <c:axId val="1930350112"/>
        <c:scaling>
          <c:orientation val="minMax"/>
        </c:scaling>
        <c:delete val="1"/>
        <c:axPos val="b"/>
        <c:numFmt formatCode="General" sourceLinked="1"/>
        <c:majorTickMark val="out"/>
        <c:minorTickMark val="none"/>
        <c:tickLblPos val="nextTo"/>
        <c:crossAx val="1931688640"/>
        <c:crosses val="autoZero"/>
        <c:auto val="1"/>
        <c:lblAlgn val="ctr"/>
        <c:lblOffset val="100"/>
        <c:noMultiLvlLbl val="0"/>
      </c:catAx>
      <c:valAx>
        <c:axId val="1931688640"/>
        <c:scaling>
          <c:orientation val="minMax"/>
        </c:scaling>
        <c:delete val="1"/>
        <c:axPos val="l"/>
        <c:numFmt formatCode="General" sourceLinked="1"/>
        <c:majorTickMark val="out"/>
        <c:minorTickMark val="none"/>
        <c:tickLblPos val="nextTo"/>
        <c:crossAx val="193035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Analysis.xlsx]Combo_Ch.!PivotTable1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0615727755062"/>
          <c:y val="0.23154468107593937"/>
          <c:w val="0.71001858673245244"/>
          <c:h val="0.61191093048852763"/>
        </c:manualLayout>
      </c:layout>
      <c:areaChart>
        <c:grouping val="standard"/>
        <c:varyColors val="0"/>
        <c:ser>
          <c:idx val="1"/>
          <c:order val="1"/>
          <c:tx>
            <c:strRef>
              <c:f>'Combo_Ch.'!$C$3</c:f>
              <c:strCache>
                <c:ptCount val="1"/>
                <c:pt idx="0">
                  <c:v>Sum of Profit</c:v>
                </c:pt>
              </c:strCache>
            </c:strRef>
          </c:tx>
          <c:spPr>
            <a:solidFill>
              <a:schemeClr val="accent1">
                <a:lumMod val="75000"/>
              </a:schemeClr>
            </a:solidFill>
            <a:ln>
              <a:noFill/>
            </a:ln>
            <a:effectLst/>
          </c:spPr>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'Combo_Ch.'!$C$4:$C$16</c:f>
              <c:numCache>
                <c:formatCode>_ \$\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9F6-4D37-A9B7-5041C51879AC}"/>
            </c:ext>
          </c:extLst>
        </c:ser>
        <c:dLbls>
          <c:showLegendKey val="0"/>
          <c:showVal val="0"/>
          <c:showCatName val="0"/>
          <c:showSerName val="0"/>
          <c:showPercent val="0"/>
          <c:showBubbleSize val="0"/>
        </c:dLbls>
        <c:axId val="1311790480"/>
        <c:axId val="1311796720"/>
      </c:areaChart>
      <c:barChart>
        <c:barDir val="col"/>
        <c:grouping val="clustered"/>
        <c:varyColors val="0"/>
        <c:ser>
          <c:idx val="0"/>
          <c:order val="0"/>
          <c:tx>
            <c:strRef>
              <c:f>'Combo_Ch.'!$B$3</c:f>
              <c:strCache>
                <c:ptCount val="1"/>
                <c:pt idx="0">
                  <c:v>Sum of Sales</c:v>
                </c:pt>
              </c:strCache>
            </c:strRef>
          </c:tx>
          <c:spPr>
            <a:solidFill>
              <a:schemeClr val="bg1"/>
            </a:solidFill>
            <a:ln w="0">
              <a:noFill/>
            </a:ln>
            <a:effectLst/>
          </c:spPr>
          <c:invertIfNegative val="0"/>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'Combo_Ch.'!$B$4:$B$16</c:f>
              <c:numCache>
                <c:formatCode>_ \$\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9F6-4D37-A9B7-5041C51879AC}"/>
            </c:ext>
          </c:extLst>
        </c:ser>
        <c:dLbls>
          <c:showLegendKey val="0"/>
          <c:showVal val="0"/>
          <c:showCatName val="0"/>
          <c:showSerName val="0"/>
          <c:showPercent val="0"/>
          <c:showBubbleSize val="0"/>
        </c:dLbls>
        <c:gapWidth val="100"/>
        <c:overlap val="-27"/>
        <c:axId val="1588397568"/>
        <c:axId val="1588398048"/>
      </c:barChart>
      <c:catAx>
        <c:axId val="15883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8398048"/>
        <c:crosses val="autoZero"/>
        <c:auto val="1"/>
        <c:lblAlgn val="ctr"/>
        <c:lblOffset val="100"/>
        <c:noMultiLvlLbl val="0"/>
      </c:catAx>
      <c:valAx>
        <c:axId val="15883980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t>SALES</a:t>
                </a:r>
              </a:p>
            </c:rich>
          </c:tx>
          <c:layout>
            <c:manualLayout>
              <c:xMode val="edge"/>
              <c:yMode val="edge"/>
              <c:x val="1.1444921316165951E-2"/>
              <c:y val="0.4376141908435942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8397568"/>
        <c:crosses val="autoZero"/>
        <c:crossBetween val="between"/>
      </c:valAx>
      <c:valAx>
        <c:axId val="1311796720"/>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t>PROFIT</a:t>
                </a:r>
              </a:p>
            </c:rich>
          </c:tx>
          <c:layout>
            <c:manualLayout>
              <c:xMode val="edge"/>
              <c:yMode val="edge"/>
              <c:x val="0.94791118921293638"/>
              <c:y val="0.3781063608659656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790480"/>
        <c:crosses val="max"/>
        <c:crossBetween val="between"/>
      </c:valAx>
      <c:catAx>
        <c:axId val="1311790480"/>
        <c:scaling>
          <c:orientation val="minMax"/>
        </c:scaling>
        <c:delete val="1"/>
        <c:axPos val="b"/>
        <c:numFmt formatCode="General" sourceLinked="1"/>
        <c:majorTickMark val="out"/>
        <c:minorTickMark val="none"/>
        <c:tickLblPos val="nextTo"/>
        <c:crossAx val="1311796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Analysis.xlsx]Donot_ch.!PivotTable3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softEdge rad="0"/>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F0"/>
          </a:solidFill>
          <a:ln>
            <a:noFill/>
          </a:ln>
          <a:effectLst>
            <a:softEdge rad="0"/>
          </a:effectLst>
        </c:spPr>
        <c:dLbl>
          <c:idx val="0"/>
          <c:layout>
            <c:manualLayout>
              <c:x val="-1.2987012987012988E-2"/>
              <c:y val="-1.2650918635170604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a:noFill/>
          </a:ln>
          <a:effectLst>
            <a:softEdge rad="0"/>
          </a:effectLst>
        </c:spPr>
        <c:dLbl>
          <c:idx val="0"/>
          <c:layout>
            <c:manualLayout>
              <c:x val="-4.3290043290043689E-3"/>
              <c:y val="-3.6994059953032185E-3"/>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92D050"/>
          </a:solidFill>
          <a:ln>
            <a:noFill/>
          </a:ln>
          <a:effectLst>
            <a:softEdge rad="0"/>
          </a:effectLst>
        </c:spPr>
        <c:dLbl>
          <c:idx val="0"/>
          <c:layout>
            <c:manualLayout>
              <c:x val="-8.6580086580086771E-3"/>
              <c:y val="-8.9515126398673846E-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542898046835058"/>
          <c:y val="4.4955794999309295E-2"/>
          <c:w val="0.45400449943757032"/>
          <c:h val="0.91995648570244504"/>
        </c:manualLayout>
      </c:layout>
      <c:doughnutChart>
        <c:varyColors val="1"/>
        <c:ser>
          <c:idx val="0"/>
          <c:order val="0"/>
          <c:tx>
            <c:strRef>
              <c:f>Donot_ch.!$B$3</c:f>
              <c:strCache>
                <c:ptCount val="1"/>
                <c:pt idx="0">
                  <c:v>Total</c:v>
                </c:pt>
              </c:strCache>
            </c:strRef>
          </c:tx>
          <c:spPr>
            <a:effectLst>
              <a:softEdge rad="0"/>
            </a:effectLst>
          </c:spPr>
          <c:explosion val="5"/>
          <c:dPt>
            <c:idx val="0"/>
            <c:bubble3D val="0"/>
            <c:spPr>
              <a:solidFill>
                <a:srgbClr val="00B0F0"/>
              </a:solidFill>
              <a:ln>
                <a:noFill/>
              </a:ln>
              <a:effectLst>
                <a:softEdge rad="0"/>
              </a:effectLst>
            </c:spPr>
            <c:extLst>
              <c:ext xmlns:c16="http://schemas.microsoft.com/office/drawing/2014/chart" uri="{C3380CC4-5D6E-409C-BE32-E72D297353CC}">
                <c16:uniqueId val="{00000001-A4CF-4CC0-8709-493CE6838C4C}"/>
              </c:ext>
            </c:extLst>
          </c:dPt>
          <c:dPt>
            <c:idx val="1"/>
            <c:bubble3D val="0"/>
            <c:spPr>
              <a:solidFill>
                <a:srgbClr val="FF0000"/>
              </a:solidFill>
              <a:ln>
                <a:noFill/>
              </a:ln>
              <a:effectLst>
                <a:softEdge rad="0"/>
              </a:effectLst>
            </c:spPr>
            <c:extLst>
              <c:ext xmlns:c16="http://schemas.microsoft.com/office/drawing/2014/chart" uri="{C3380CC4-5D6E-409C-BE32-E72D297353CC}">
                <c16:uniqueId val="{00000003-A4CF-4CC0-8709-493CE6838C4C}"/>
              </c:ext>
            </c:extLst>
          </c:dPt>
          <c:dPt>
            <c:idx val="2"/>
            <c:bubble3D val="0"/>
            <c:spPr>
              <a:solidFill>
                <a:srgbClr val="92D050"/>
              </a:solidFill>
              <a:ln>
                <a:noFill/>
              </a:ln>
              <a:effectLst>
                <a:softEdge rad="0"/>
              </a:effectLst>
            </c:spPr>
            <c:extLst>
              <c:ext xmlns:c16="http://schemas.microsoft.com/office/drawing/2014/chart" uri="{C3380CC4-5D6E-409C-BE32-E72D297353CC}">
                <c16:uniqueId val="{00000005-A4CF-4CC0-8709-493CE6838C4C}"/>
              </c:ext>
            </c:extLst>
          </c:dPt>
          <c:dLbls>
            <c:dLbl>
              <c:idx val="0"/>
              <c:layout>
                <c:manualLayout>
                  <c:x val="-1.2987012987012988E-2"/>
                  <c:y val="-1.265091863517060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4CF-4CC0-8709-493CE6838C4C}"/>
                </c:ext>
              </c:extLst>
            </c:dLbl>
            <c:dLbl>
              <c:idx val="1"/>
              <c:layout>
                <c:manualLayout>
                  <c:x val="-4.3290043290043689E-3"/>
                  <c:y val="-3.6994059953032185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4CF-4CC0-8709-493CE6838C4C}"/>
                </c:ext>
              </c:extLst>
            </c:dLbl>
            <c:dLbl>
              <c:idx val="2"/>
              <c:layout>
                <c:manualLayout>
                  <c:x val="-8.6580086580086771E-3"/>
                  <c:y val="-8.9515126398673846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4CF-4CC0-8709-493CE6838C4C}"/>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Donot_ch.!$A$4:$A$7</c:f>
              <c:strCache>
                <c:ptCount val="3"/>
                <c:pt idx="0">
                  <c:v>Furniture</c:v>
                </c:pt>
                <c:pt idx="1">
                  <c:v>Office Supplies</c:v>
                </c:pt>
                <c:pt idx="2">
                  <c:v>Technology</c:v>
                </c:pt>
              </c:strCache>
            </c:strRef>
          </c:cat>
          <c:val>
            <c:numRef>
              <c:f>Donot_ch.!$B$4:$B$7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4CF-4CC0-8709-493CE6838C4C}"/>
            </c:ext>
          </c:extLst>
        </c:ser>
        <c:dLbls>
          <c:showLegendKey val="0"/>
          <c:showVal val="0"/>
          <c:showCatName val="0"/>
          <c:showSerName val="0"/>
          <c:showPercent val="1"/>
          <c:showBubbleSize val="0"/>
          <c:showLeaderLines val="0"/>
        </c:dLbls>
        <c:firstSliceAng val="1"/>
        <c:holeSize val="45"/>
      </c:doughnutChart>
      <c:spPr>
        <a:noFill/>
        <a:ln>
          <a:noFill/>
        </a:ln>
        <a:effectLst/>
      </c:spPr>
    </c:plotArea>
    <c:legend>
      <c:legendPos val="r"/>
      <c:layout>
        <c:manualLayout>
          <c:xMode val="edge"/>
          <c:yMode val="edge"/>
          <c:x val="0.70053311517878436"/>
          <c:y val="8.4976516093383067E-2"/>
          <c:w val="0.27349285884718955"/>
          <c:h val="0.8125031081641110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Analysis.xlsx]Top5_sale!PivotTable11</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2BB"/>
          </a:solidFill>
          <a:ln>
            <a:noFill/>
          </a:ln>
          <a:effectLst/>
          <a:sp3d/>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40"/>
      <c:depthPercent val="100"/>
      <c:rAngAx val="1"/>
    </c:view3D>
    <c:floor>
      <c:thickness val="0"/>
      <c:spPr>
        <a:noFill/>
        <a:ln>
          <a:noFill/>
        </a:ln>
        <a:effectLst/>
        <a:sp3d/>
      </c:spPr>
    </c:floor>
    <c:sideWall>
      <c:thickness val="0"/>
      <c:spPr>
        <a:noFill/>
        <a:ln>
          <a:noFill/>
        </a:ln>
        <a:effectLst/>
        <a:scene3d>
          <a:camera prst="orthographicFront"/>
          <a:lightRig rig="threePt" dir="t"/>
        </a:scene3d>
        <a:sp3d>
          <a:bevelB/>
        </a:sp3d>
      </c:spPr>
    </c:sideWall>
    <c:backWall>
      <c:thickness val="0"/>
      <c:spPr>
        <a:noFill/>
        <a:ln>
          <a:noFill/>
        </a:ln>
        <a:effectLst/>
        <a:scene3d>
          <a:camera prst="orthographicFront"/>
          <a:lightRig rig="threePt" dir="t"/>
        </a:scene3d>
        <a:sp3d>
          <a:bevelB/>
        </a:sp3d>
      </c:spPr>
    </c:backWall>
    <c:plotArea>
      <c:layout>
        <c:manualLayout>
          <c:layoutTarget val="inner"/>
          <c:xMode val="edge"/>
          <c:yMode val="edge"/>
          <c:x val="0.14217075806700633"/>
          <c:y val="5.2980132450331126E-2"/>
          <c:w val="0.84802532036436618"/>
          <c:h val="0.91169977924944812"/>
        </c:manualLayout>
      </c:layout>
      <c:bar3DChart>
        <c:barDir val="bar"/>
        <c:grouping val="stacked"/>
        <c:varyColors val="0"/>
        <c:ser>
          <c:idx val="0"/>
          <c:order val="0"/>
          <c:tx>
            <c:strRef>
              <c:f>Top5_sale!$B$3</c:f>
              <c:strCache>
                <c:ptCount val="1"/>
                <c:pt idx="0">
                  <c:v>Total</c:v>
                </c:pt>
              </c:strCache>
            </c:strRef>
          </c:tx>
          <c:spPr>
            <a:solidFill>
              <a:srgbClr val="EE02BB"/>
            </a:solidFill>
            <a:ln>
              <a:noFill/>
            </a:ln>
            <a:effectLst/>
            <a:sp3d/>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Top5_sale!$A$4:$A$9</c:f>
              <c:strCache>
                <c:ptCount val="5"/>
                <c:pt idx="0">
                  <c:v>Binders</c:v>
                </c:pt>
                <c:pt idx="1">
                  <c:v>Tables</c:v>
                </c:pt>
                <c:pt idx="2">
                  <c:v>Storage</c:v>
                </c:pt>
                <c:pt idx="3">
                  <c:v>Chairs</c:v>
                </c:pt>
                <c:pt idx="4">
                  <c:v>Phones</c:v>
                </c:pt>
              </c:strCache>
            </c:strRef>
          </c:cat>
          <c:val>
            <c:numRef>
              <c:f>Top5_sale!$B$4:$B$9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56E-465E-99F2-0036A39B1281}"/>
            </c:ext>
          </c:extLst>
        </c:ser>
        <c:dLbls>
          <c:showLegendKey val="0"/>
          <c:showVal val="0"/>
          <c:showCatName val="0"/>
          <c:showSerName val="0"/>
          <c:showPercent val="0"/>
          <c:showBubbleSize val="0"/>
        </c:dLbls>
        <c:gapWidth val="50"/>
        <c:shape val="cylinder"/>
        <c:axId val="1984039440"/>
        <c:axId val="1789392240"/>
        <c:axId val="0"/>
      </c:bar3DChart>
      <c:catAx>
        <c:axId val="1984039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89392240"/>
        <c:crosses val="autoZero"/>
        <c:auto val="1"/>
        <c:lblAlgn val="ctr"/>
        <c:lblOffset val="100"/>
        <c:noMultiLvlLbl val="0"/>
      </c:catAx>
      <c:valAx>
        <c:axId val="178939224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98403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3ECFFBB-6DBE-4007-95F8-CDBE52D7CE9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plotArea>
      <cx:plotAreaRegion>
        <cx:series layoutId="treemap" uniqueId="{03D8D75A-039E-4165-B96A-78CB0674F263}">
          <cx:tx>
            <cx:txData>
              <cx:f>_xlchart.v1.13</cx:f>
              <cx:v>Sales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plotArea>
      <cx:plotAreaRegion>
        <cx:series layoutId="waterfall" uniqueId="{83ECFFBB-6DBE-4007-95F8-CDBE52D7CE98}">
          <cx:tx>
            <cx:txData>
              <cx:f>_xlchart.v1.19</cx:f>
              <cx:v>Profit</cx:v>
            </cx:txData>
          </cx:tx>
          <cx:spPr>
            <a:gradFill>
              <a:gsLst>
                <a:gs pos="0">
                  <a:schemeClr val="bg1"/>
                </a:gs>
                <a:gs pos="100000">
                  <a:srgbClr val="7030A0"/>
                </a:gs>
              </a:gsLst>
              <a:lin ang="7200000" scaled="0"/>
            </a:gradFill>
          </cx:spPr>
          <cx:dataLabels pos="out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chartData>
  <cx:chart>
    <cx:plotArea>
      <cx:plotAreaRegion>
        <cx:series layoutId="treemap" uniqueId="{03D8D75A-039E-4165-B96A-78CB0674F263}">
          <cx:tx>
            <cx:txData>
              <cx:f>_xlchart.v1.16</cx:f>
              <cx:v>Sales</cx:v>
            </cx:txData>
          </cx:tx>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171450</xdr:rowOff>
    </xdr:from>
    <xdr:to>
      <xdr:col>11</xdr:col>
      <xdr:colOff>304800</xdr:colOff>
      <xdr:row>16</xdr:row>
      <xdr:rowOff>57150</xdr:rowOff>
    </xdr:to>
    <xdr:graphicFrame macro="">
      <xdr:nvGraphicFramePr>
        <xdr:cNvPr id="2" name="Chart 1">
          <a:extLst>
            <a:ext uri="{FF2B5EF4-FFF2-40B4-BE49-F238E27FC236}">
              <a16:creationId xmlns:a16="http://schemas.microsoft.com/office/drawing/2014/main" id="{2B2FB7D5-7573-3931-77FD-52EC3FF93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276225</xdr:colOff>
      <xdr:row>0</xdr:row>
      <xdr:rowOff>66675</xdr:rowOff>
    </xdr:from>
    <xdr:to>
      <xdr:col>13</xdr:col>
      <xdr:colOff>581025</xdr:colOff>
      <xdr:row>14</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420DD10-4678-69E0-A6AD-8B0A46F222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6825" y="66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209550</xdr:colOff>
      <xdr:row>4</xdr:row>
      <xdr:rowOff>152400</xdr:rowOff>
    </xdr:from>
    <xdr:to>
      <xdr:col>9</xdr:col>
      <xdr:colOff>209550</xdr:colOff>
      <xdr:row>18</xdr:row>
      <xdr:rowOff>9525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BD031F73-6F6C-F6AC-3E93-A460FDC4288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010150" y="914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7</xdr:row>
      <xdr:rowOff>57150</xdr:rowOff>
    </xdr:from>
    <xdr:to>
      <xdr:col>10</xdr:col>
      <xdr:colOff>76200</xdr:colOff>
      <xdr:row>20</xdr:row>
      <xdr:rowOff>104775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63CD814-D830-E2E7-1952-B2F12D9484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139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9</xdr:row>
      <xdr:rowOff>152400</xdr:rowOff>
    </xdr:from>
    <xdr:to>
      <xdr:col>10</xdr:col>
      <xdr:colOff>552450</xdr:colOff>
      <xdr:row>23</xdr:row>
      <xdr:rowOff>9525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D558BA9-4AFF-104D-3246-A5D66E36C4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86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371475</xdr:colOff>
      <xdr:row>1</xdr:row>
      <xdr:rowOff>95250</xdr:rowOff>
    </xdr:from>
    <xdr:to>
      <xdr:col>11</xdr:col>
      <xdr:colOff>66675</xdr:colOff>
      <xdr:row>15</xdr:row>
      <xdr:rowOff>171450</xdr:rowOff>
    </xdr:to>
    <xdr:graphicFrame macro="">
      <xdr:nvGraphicFramePr>
        <xdr:cNvPr id="2" name="Chart 1">
          <a:extLst>
            <a:ext uri="{FF2B5EF4-FFF2-40B4-BE49-F238E27FC236}">
              <a16:creationId xmlns:a16="http://schemas.microsoft.com/office/drawing/2014/main" id="{2D21B708-DFA2-26B1-87B0-D42072D9C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133349</xdr:colOff>
      <xdr:row>5</xdr:row>
      <xdr:rowOff>190499</xdr:rowOff>
    </xdr:from>
    <xdr:to>
      <xdr:col>17</xdr:col>
      <xdr:colOff>466724</xdr:colOff>
      <xdr:row>22</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977289-5EFF-297B-352E-23E8B76CF6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1549" y="1142999"/>
              <a:ext cx="7648575" cy="31623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180975</xdr:colOff>
      <xdr:row>0</xdr:row>
      <xdr:rowOff>152400</xdr:rowOff>
    </xdr:from>
    <xdr:to>
      <xdr:col>16</xdr:col>
      <xdr:colOff>371475</xdr:colOff>
      <xdr:row>5</xdr:row>
      <xdr:rowOff>85725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3100FC68-445C-05A2-4178-14266024DDE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29175" y="152400"/>
              <a:ext cx="6896100"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xdr:row>
      <xdr:rowOff>85725</xdr:rowOff>
    </xdr:from>
    <xdr:to>
      <xdr:col>10</xdr:col>
      <xdr:colOff>333375</xdr:colOff>
      <xdr:row>17</xdr:row>
      <xdr:rowOff>161925</xdr:rowOff>
    </xdr:to>
    <xdr:graphicFrame macro="">
      <xdr:nvGraphicFramePr>
        <xdr:cNvPr id="2" name="Chart 1">
          <a:extLst>
            <a:ext uri="{FF2B5EF4-FFF2-40B4-BE49-F238E27FC236}">
              <a16:creationId xmlns:a16="http://schemas.microsoft.com/office/drawing/2014/main" id="{56D8D379-9438-347E-FDB3-99E906AB1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9524</xdr:rowOff>
    </xdr:from>
    <xdr:to>
      <xdr:col>2</xdr:col>
      <xdr:colOff>38100</xdr:colOff>
      <xdr:row>23</xdr:row>
      <xdr:rowOff>76199</xdr:rowOff>
    </xdr:to>
    <xdr:graphicFrame macro="">
      <xdr:nvGraphicFramePr>
        <xdr:cNvPr id="2" name="Chart 1">
          <a:extLst>
            <a:ext uri="{FF2B5EF4-FFF2-40B4-BE49-F238E27FC236}">
              <a16:creationId xmlns:a16="http://schemas.microsoft.com/office/drawing/2014/main" id="{17B680F2-7A7F-9899-DB82-F783CE890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361951</xdr:colOff>
      <xdr:row>17</xdr:row>
      <xdr:rowOff>161924</xdr:rowOff>
    </xdr:from>
    <xdr:to>
      <xdr:col>6</xdr:col>
      <xdr:colOff>247651</xdr:colOff>
      <xdr:row>23</xdr:row>
      <xdr:rowOff>66675</xdr:rowOff>
    </xdr:to>
    <xdr:graphicFrame macro="">
      <xdr:nvGraphicFramePr>
        <xdr:cNvPr id="3" name="Chart 2">
          <a:extLst>
            <a:ext uri="{FF2B5EF4-FFF2-40B4-BE49-F238E27FC236}">
              <a16:creationId xmlns:a16="http://schemas.microsoft.com/office/drawing/2014/main" id="{8836C8FD-EBE9-79EE-96F0-2B6F2E13C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447675</xdr:colOff>
      <xdr:row>18</xdr:row>
      <xdr:rowOff>19050</xdr:rowOff>
    </xdr:from>
    <xdr:to>
      <xdr:col>10</xdr:col>
      <xdr:colOff>190500</xdr:colOff>
      <xdr:row>23</xdr:row>
      <xdr:rowOff>114300</xdr:rowOff>
    </xdr:to>
    <xdr:graphicFrame macro="">
      <xdr:nvGraphicFramePr>
        <xdr:cNvPr id="4" name="Chart 3">
          <a:extLst>
            <a:ext uri="{FF2B5EF4-FFF2-40B4-BE49-F238E27FC236}">
              <a16:creationId xmlns:a16="http://schemas.microsoft.com/office/drawing/2014/main" id="{9BD6E715-BBAA-3481-2077-57420E100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438150</xdr:colOff>
      <xdr:row>18</xdr:row>
      <xdr:rowOff>9525</xdr:rowOff>
    </xdr:from>
    <xdr:to>
      <xdr:col>14</xdr:col>
      <xdr:colOff>219075</xdr:colOff>
      <xdr:row>24</xdr:row>
      <xdr:rowOff>38100</xdr:rowOff>
    </xdr:to>
    <xdr:graphicFrame macro="">
      <xdr:nvGraphicFramePr>
        <xdr:cNvPr id="6" name="Chart 5">
          <a:extLst>
            <a:ext uri="{FF2B5EF4-FFF2-40B4-BE49-F238E27FC236}">
              <a16:creationId xmlns:a16="http://schemas.microsoft.com/office/drawing/2014/main" id="{BB82B323-1EB2-B0C3-E39A-DED3EB0B7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457201</xdr:colOff>
      <xdr:row>18</xdr:row>
      <xdr:rowOff>19050</xdr:rowOff>
    </xdr:from>
    <xdr:to>
      <xdr:col>18</xdr:col>
      <xdr:colOff>228601</xdr:colOff>
      <xdr:row>24</xdr:row>
      <xdr:rowOff>114300</xdr:rowOff>
    </xdr:to>
    <xdr:graphicFrame macro="">
      <xdr:nvGraphicFramePr>
        <xdr:cNvPr id="7" name="Chart 6">
          <a:extLst>
            <a:ext uri="{FF2B5EF4-FFF2-40B4-BE49-F238E27FC236}">
              <a16:creationId xmlns:a16="http://schemas.microsoft.com/office/drawing/2014/main" id="{1F4B58A1-80BA-BF12-0F06-68D23CFC1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2</xdr:row>
      <xdr:rowOff>38100</xdr:rowOff>
    </xdr:from>
    <xdr:to>
      <xdr:col>19</xdr:col>
      <xdr:colOff>8849</xdr:colOff>
      <xdr:row>10</xdr:row>
      <xdr:rowOff>76200</xdr:rowOff>
    </xdr:to>
    <xdr:grpSp>
      <xdr:nvGrpSpPr>
        <xdr:cNvPr id="37" name="Group 36">
          <a:extLst>
            <a:ext uri="{FF2B5EF4-FFF2-40B4-BE49-F238E27FC236}">
              <a16:creationId xmlns:a16="http://schemas.microsoft.com/office/drawing/2014/main" id="{C687C902-6FC4-9195-BB2D-BA4589CB7CF4}"/>
            </a:ext>
          </a:extLst>
        </xdr:cNvPr>
        <xdr:cNvGrpSpPr/>
      </xdr:nvGrpSpPr>
      <xdr:grpSpPr>
        <a:xfrm>
          <a:off x="66675" y="419100"/>
          <a:ext cx="11524574" cy="1562100"/>
          <a:chOff x="66675" y="419100"/>
          <a:chExt cx="11524574" cy="1562100"/>
        </a:xfrm>
      </xdr:grpSpPr>
      <xdr:grpSp>
        <xdr:nvGrpSpPr>
          <xdr:cNvPr id="11" name="Group 10">
            <a:extLst>
              <a:ext uri="{FF2B5EF4-FFF2-40B4-BE49-F238E27FC236}">
                <a16:creationId xmlns:a16="http://schemas.microsoft.com/office/drawing/2014/main" id="{E3136300-E3BB-1912-D452-21AAB9FD7D91}"/>
              </a:ext>
            </a:extLst>
          </xdr:cNvPr>
          <xdr:cNvGrpSpPr/>
        </xdr:nvGrpSpPr>
        <xdr:grpSpPr>
          <a:xfrm>
            <a:off x="66675" y="419100"/>
            <a:ext cx="2247224" cy="1524000"/>
            <a:chOff x="66675" y="419100"/>
            <a:chExt cx="2247224" cy="1524000"/>
          </a:xfrm>
        </xdr:grpSpPr>
        <xdr:sp macro="" textlink="">
          <xdr:nvSpPr>
            <xdr:cNvPr id="3" name="Rectangle: Rounded Corners 2">
              <a:extLst>
                <a:ext uri="{FF2B5EF4-FFF2-40B4-BE49-F238E27FC236}">
                  <a16:creationId xmlns:a16="http://schemas.microsoft.com/office/drawing/2014/main" id="{350DC07A-B600-A6C5-3CE8-276C42981667}"/>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A5DC5ECC-C918-1C3F-2476-632EA0F78A23}"/>
                </a:ext>
              </a:extLst>
            </xdr:cNvPr>
            <xdr:cNvSpPr/>
          </xdr:nvSpPr>
          <xdr:spPr>
            <a:xfrm>
              <a:off x="66675" y="695325"/>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22">
          <xdr:nvSpPr>
            <xdr:cNvPr id="5" name="Rectangle: Rounded Corners 4">
              <a:extLst>
                <a:ext uri="{FF2B5EF4-FFF2-40B4-BE49-F238E27FC236}">
                  <a16:creationId xmlns:a16="http://schemas.microsoft.com/office/drawing/2014/main" id="{4BB4D24A-8F1F-1B9C-46D6-A11DC6CE78C7}"/>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5106D97-942E-47E5-8A9F-BB1A0DC0551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7" name="Rectangle: Rounded Corners 6">
              <a:extLst>
                <a:ext uri="{FF2B5EF4-FFF2-40B4-BE49-F238E27FC236}">
                  <a16:creationId xmlns:a16="http://schemas.microsoft.com/office/drawing/2014/main" id="{390F2E03-1C21-473E-828C-5C7DAF7DE56B}"/>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2" name="Group 11">
            <a:extLst>
              <a:ext uri="{FF2B5EF4-FFF2-40B4-BE49-F238E27FC236}">
                <a16:creationId xmlns:a16="http://schemas.microsoft.com/office/drawing/2014/main" id="{5297D2A2-391D-457E-9162-658082A8B8F1}"/>
              </a:ext>
            </a:extLst>
          </xdr:cNvPr>
          <xdr:cNvGrpSpPr/>
        </xdr:nvGrpSpPr>
        <xdr:grpSpPr>
          <a:xfrm>
            <a:off x="2362200" y="438150"/>
            <a:ext cx="2247224" cy="1495425"/>
            <a:chOff x="47625" y="419100"/>
            <a:chExt cx="2247224" cy="1495425"/>
          </a:xfrm>
        </xdr:grpSpPr>
        <xdr:sp macro="" textlink="">
          <xdr:nvSpPr>
            <xdr:cNvPr id="13" name="Rectangle: Rounded Corners 12">
              <a:extLst>
                <a:ext uri="{FF2B5EF4-FFF2-40B4-BE49-F238E27FC236}">
                  <a16:creationId xmlns:a16="http://schemas.microsoft.com/office/drawing/2014/main" id="{C10D2428-1879-C322-7C9F-D438A4464850}"/>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4" name="Rectangle: Rounded Corners 13">
              <a:extLst>
                <a:ext uri="{FF2B5EF4-FFF2-40B4-BE49-F238E27FC236}">
                  <a16:creationId xmlns:a16="http://schemas.microsoft.com/office/drawing/2014/main" id="{C768D88B-AF9D-DF1A-EDE9-D1B796A377E8}"/>
                </a:ext>
              </a:extLst>
            </xdr:cNvPr>
            <xdr:cNvSpPr/>
          </xdr:nvSpPr>
          <xdr:spPr>
            <a:xfrm>
              <a:off x="47625" y="666750"/>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5" name="Rectangle: Rounded Corners 14">
              <a:extLst>
                <a:ext uri="{FF2B5EF4-FFF2-40B4-BE49-F238E27FC236}">
                  <a16:creationId xmlns:a16="http://schemas.microsoft.com/office/drawing/2014/main" id="{DDD878F3-2750-9535-EA08-B0E4FB938CAA}"/>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00AE7F3-8935-47C8-96E5-FCFD6B58A2D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$2,86,397.02</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16" name="Rectangle: Rounded Corners 15">
              <a:extLst>
                <a:ext uri="{FF2B5EF4-FFF2-40B4-BE49-F238E27FC236}">
                  <a16:creationId xmlns:a16="http://schemas.microsoft.com/office/drawing/2014/main" id="{DF7FCCDE-5FE3-F66B-7538-1317C682924C}"/>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7" name="Group 16">
            <a:extLst>
              <a:ext uri="{FF2B5EF4-FFF2-40B4-BE49-F238E27FC236}">
                <a16:creationId xmlns:a16="http://schemas.microsoft.com/office/drawing/2014/main" id="{BB728ABC-2FD9-4502-8574-771189D0B8AA}"/>
              </a:ext>
            </a:extLst>
          </xdr:cNvPr>
          <xdr:cNvGrpSpPr/>
        </xdr:nvGrpSpPr>
        <xdr:grpSpPr>
          <a:xfrm>
            <a:off x="4695825" y="438150"/>
            <a:ext cx="2247224" cy="1524000"/>
            <a:chOff x="66675" y="419100"/>
            <a:chExt cx="2247224" cy="1524000"/>
          </a:xfrm>
        </xdr:grpSpPr>
        <xdr:sp macro="" textlink="">
          <xdr:nvSpPr>
            <xdr:cNvPr id="18" name="Rectangle: Rounded Corners 17">
              <a:extLst>
                <a:ext uri="{FF2B5EF4-FFF2-40B4-BE49-F238E27FC236}">
                  <a16:creationId xmlns:a16="http://schemas.microsoft.com/office/drawing/2014/main" id="{708A1E72-012D-D52D-C95E-20F1E4C2E86C}"/>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9" name="Rectangle: Rounded Corners 18">
              <a:extLst>
                <a:ext uri="{FF2B5EF4-FFF2-40B4-BE49-F238E27FC236}">
                  <a16:creationId xmlns:a16="http://schemas.microsoft.com/office/drawing/2014/main" id="{8F3725DD-49F3-E435-4A9F-DC5FFF07D7EC}"/>
                </a:ext>
              </a:extLst>
            </xdr:cNvPr>
            <xdr:cNvSpPr/>
          </xdr:nvSpPr>
          <xdr:spPr>
            <a:xfrm>
              <a:off x="66675" y="695325"/>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20" name="Rectangle: Rounded Corners 19">
              <a:extLst>
                <a:ext uri="{FF2B5EF4-FFF2-40B4-BE49-F238E27FC236}">
                  <a16:creationId xmlns:a16="http://schemas.microsoft.com/office/drawing/2014/main" id="{CA743586-93E9-2F66-8E11-67D6ACDB4474}"/>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DFED97A-9934-46A6-A348-7E00C696C9D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#37873</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21" name="Rectangle: Rounded Corners 20">
              <a:extLst>
                <a:ext uri="{FF2B5EF4-FFF2-40B4-BE49-F238E27FC236}">
                  <a16:creationId xmlns:a16="http://schemas.microsoft.com/office/drawing/2014/main" id="{0E78AE7F-2C1E-62F1-1BB0-22C696251E85}"/>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2" name="Group 21">
            <a:extLst>
              <a:ext uri="{FF2B5EF4-FFF2-40B4-BE49-F238E27FC236}">
                <a16:creationId xmlns:a16="http://schemas.microsoft.com/office/drawing/2014/main" id="{B8EAA6AF-2816-4A69-AA33-26272EF258AA}"/>
              </a:ext>
            </a:extLst>
          </xdr:cNvPr>
          <xdr:cNvGrpSpPr/>
        </xdr:nvGrpSpPr>
        <xdr:grpSpPr>
          <a:xfrm>
            <a:off x="7019925" y="428625"/>
            <a:ext cx="2247224" cy="1524000"/>
            <a:chOff x="66675" y="419100"/>
            <a:chExt cx="2247224" cy="1524000"/>
          </a:xfrm>
        </xdr:grpSpPr>
        <xdr:sp macro="" textlink="">
          <xdr:nvSpPr>
            <xdr:cNvPr id="23" name="Rectangle: Rounded Corners 22">
              <a:extLst>
                <a:ext uri="{FF2B5EF4-FFF2-40B4-BE49-F238E27FC236}">
                  <a16:creationId xmlns:a16="http://schemas.microsoft.com/office/drawing/2014/main" id="{B2C88674-E3F2-0634-837B-1DA617F21E7B}"/>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NO.</a:t>
              </a:r>
              <a:r>
                <a:rPr lang="en-IN" sz="12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4" name="Rectangle: Rounded Corners 23">
              <a:extLst>
                <a:ext uri="{FF2B5EF4-FFF2-40B4-BE49-F238E27FC236}">
                  <a16:creationId xmlns:a16="http://schemas.microsoft.com/office/drawing/2014/main" id="{E1899D3A-FF3A-8269-33D6-8220EA86D785}"/>
                </a:ext>
              </a:extLst>
            </xdr:cNvPr>
            <xdr:cNvSpPr/>
          </xdr:nvSpPr>
          <xdr:spPr>
            <a:xfrm>
              <a:off x="66675" y="695325"/>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5" name="Rectangle: Rounded Corners 24">
              <a:extLst>
                <a:ext uri="{FF2B5EF4-FFF2-40B4-BE49-F238E27FC236}">
                  <a16:creationId xmlns:a16="http://schemas.microsoft.com/office/drawing/2014/main" id="{F0E90974-2F75-859F-BE87-FE9C6A524041}"/>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1B31BA1-575B-4D29-8E75-C6765F21711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#9994</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26" name="Rectangle: Rounded Corners 25">
              <a:extLst>
                <a:ext uri="{FF2B5EF4-FFF2-40B4-BE49-F238E27FC236}">
                  <a16:creationId xmlns:a16="http://schemas.microsoft.com/office/drawing/2014/main" id="{1C61CE30-764E-8F00-8B36-0A669F73CBBC}"/>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7" name="Group 26">
            <a:extLst>
              <a:ext uri="{FF2B5EF4-FFF2-40B4-BE49-F238E27FC236}">
                <a16:creationId xmlns:a16="http://schemas.microsoft.com/office/drawing/2014/main" id="{51A5F3CE-ECE6-442A-A3DB-780A097E1F2D}"/>
              </a:ext>
            </a:extLst>
          </xdr:cNvPr>
          <xdr:cNvGrpSpPr/>
        </xdr:nvGrpSpPr>
        <xdr:grpSpPr>
          <a:xfrm>
            <a:off x="9344025" y="457200"/>
            <a:ext cx="2247224" cy="1524000"/>
            <a:chOff x="66675" y="419100"/>
            <a:chExt cx="2247224" cy="1524000"/>
          </a:xfrm>
          <a:gradFill>
            <a:gsLst>
              <a:gs pos="0">
                <a:schemeClr val="tx1">
                  <a:lumMod val="95000"/>
                  <a:lumOff val="5000"/>
                  <a:alpha val="80000"/>
                </a:schemeClr>
              </a:gs>
              <a:gs pos="100000">
                <a:schemeClr val="tx1">
                  <a:lumMod val="75000"/>
                  <a:lumOff val="25000"/>
                  <a:alpha val="75000"/>
                </a:schemeClr>
              </a:gs>
            </a:gsLst>
            <a:lin ang="1200000" scaled="0"/>
          </a:gradFill>
        </xdr:grpSpPr>
        <xdr:sp macro="" textlink="">
          <xdr:nvSpPr>
            <xdr:cNvPr id="28" name="Rectangle: Rounded Corners 27">
              <a:extLst>
                <a:ext uri="{FF2B5EF4-FFF2-40B4-BE49-F238E27FC236}">
                  <a16:creationId xmlns:a16="http://schemas.microsoft.com/office/drawing/2014/main" id="{EAA09A01-9429-D776-30BB-DCE6F0988C19}"/>
                </a:ext>
              </a:extLst>
            </xdr:cNvPr>
            <xdr:cNvSpPr/>
          </xdr:nvSpPr>
          <xdr:spPr>
            <a:xfrm>
              <a:off x="114300" y="419100"/>
              <a:ext cx="2133600"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r>
                <a:rPr lang="en-IN" sz="1200" baseline="0">
                  <a:latin typeface="Lato black" panose="020F0502020204030203" pitchFamily="34" charset="0"/>
                  <a:ea typeface="Lato black" panose="020F0502020204030203" pitchFamily="34" charset="0"/>
                  <a:cs typeface="Lato black" panose="020F0502020204030203" pitchFamily="34" charset="0"/>
                </a:rPr>
                <a:t> MARGIN</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Rectangle: Rounded Corners 28">
              <a:extLst>
                <a:ext uri="{FF2B5EF4-FFF2-40B4-BE49-F238E27FC236}">
                  <a16:creationId xmlns:a16="http://schemas.microsoft.com/office/drawing/2014/main" id="{E193865C-A1D0-81FF-1072-3618BE9122B7}"/>
                </a:ext>
              </a:extLst>
            </xdr:cNvPr>
            <xdr:cNvSpPr/>
          </xdr:nvSpPr>
          <xdr:spPr>
            <a:xfrm>
              <a:off x="66675" y="695325"/>
              <a:ext cx="2247224" cy="12477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R$17">
          <xdr:nvSpPr>
            <xdr:cNvPr id="30" name="Rectangle: Rounded Corners 29">
              <a:extLst>
                <a:ext uri="{FF2B5EF4-FFF2-40B4-BE49-F238E27FC236}">
                  <a16:creationId xmlns:a16="http://schemas.microsoft.com/office/drawing/2014/main" id="{3C1E8EAC-B63A-D391-CE4E-181F1A522DFF}"/>
                </a:ext>
              </a:extLst>
            </xdr:cNvPr>
            <xdr:cNvSpPr/>
          </xdr:nvSpPr>
          <xdr:spPr>
            <a:xfrm>
              <a:off x="152401" y="790574"/>
              <a:ext cx="2066924" cy="2762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2FCD7CC-D2E2-423F-B611-FC62897F5D5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31" name="Rectangle: Rounded Corners 30">
              <a:extLst>
                <a:ext uri="{FF2B5EF4-FFF2-40B4-BE49-F238E27FC236}">
                  <a16:creationId xmlns:a16="http://schemas.microsoft.com/office/drawing/2014/main" id="{808B57FF-BCD5-AFDC-D7D9-895F93CEEE4E}"/>
                </a:ext>
              </a:extLst>
            </xdr:cNvPr>
            <xdr:cNvSpPr/>
          </xdr:nvSpPr>
          <xdr:spPr>
            <a:xfrm>
              <a:off x="152400" y="1619249"/>
              <a:ext cx="2076450" cy="2762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0</xdr:col>
      <xdr:colOff>19050</xdr:colOff>
      <xdr:row>0</xdr:row>
      <xdr:rowOff>19051</xdr:rowOff>
    </xdr:from>
    <xdr:to>
      <xdr:col>18</xdr:col>
      <xdr:colOff>581025</xdr:colOff>
      <xdr:row>2</xdr:row>
      <xdr:rowOff>1</xdr:rowOff>
    </xdr:to>
    <xdr:sp macro="" textlink="">
      <xdr:nvSpPr>
        <xdr:cNvPr id="2" name="Rectangle: Rounded Corners 1">
          <a:extLst>
            <a:ext uri="{FF2B5EF4-FFF2-40B4-BE49-F238E27FC236}">
              <a16:creationId xmlns:a16="http://schemas.microsoft.com/office/drawing/2014/main" id="{CB0EB73C-9E50-0E6F-D601-0C9E1733E959}"/>
            </a:ext>
          </a:extLst>
        </xdr:cNvPr>
        <xdr:cNvSpPr/>
      </xdr:nvSpPr>
      <xdr:spPr>
        <a:xfrm>
          <a:off x="19050" y="19051"/>
          <a:ext cx="11534775" cy="36195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Times New Roman" panose="02020603050405020304" pitchFamily="18" charset="0"/>
              <a:cs typeface="Times New Roman" panose="02020603050405020304" pitchFamily="18" charset="0"/>
            </a:rPr>
            <a:t>ECOMMERCE</a:t>
          </a:r>
          <a:r>
            <a:rPr lang="en-IN" sz="1600" b="1" baseline="0">
              <a:latin typeface="Times New Roman" panose="02020603050405020304" pitchFamily="18" charset="0"/>
              <a:cs typeface="Times New Roman" panose="02020603050405020304" pitchFamily="18" charset="0"/>
            </a:rPr>
            <a:t> SALES ANALYSIS DASHBOARD</a:t>
          </a:r>
          <a:endParaRPr lang="en-IN" sz="1600" b="1">
            <a:latin typeface="Times New Roman" panose="02020603050405020304" pitchFamily="18" charset="0"/>
            <a:cs typeface="Times New Roman" panose="02020603050405020304" pitchFamily="18" charset="0"/>
          </a:endParaRPr>
        </a:p>
      </xdr:txBody>
    </xdr:sp>
    <xdr:clientData/>
  </xdr:twoCellAnchor>
  <xdr:twoCellAnchor>
    <xdr:from>
      <xdr:col>0</xdr:col>
      <xdr:colOff>219075</xdr:colOff>
      <xdr:row>5</xdr:row>
      <xdr:rowOff>133351</xdr:rowOff>
    </xdr:from>
    <xdr:to>
      <xdr:col>3</xdr:col>
      <xdr:colOff>323850</xdr:colOff>
      <xdr:row>8</xdr:row>
      <xdr:rowOff>76201</xdr:rowOff>
    </xdr:to>
    <xdr:graphicFrame macro="">
      <xdr:nvGraphicFramePr>
        <xdr:cNvPr id="6" name="Chart 5">
          <a:extLst>
            <a:ext uri="{FF2B5EF4-FFF2-40B4-BE49-F238E27FC236}">
              <a16:creationId xmlns:a16="http://schemas.microsoft.com/office/drawing/2014/main" id="{1AD7D6C4-EA0F-4DE0-88ED-EDE84754F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95251</xdr:colOff>
          <xdr:row>8</xdr:row>
          <xdr:rowOff>123826</xdr:rowOff>
        </xdr:from>
        <xdr:to>
          <xdr:col>3</xdr:col>
          <xdr:colOff>342901</xdr:colOff>
          <xdr:row>9</xdr:row>
          <xdr:rowOff>180390</xdr:rowOff>
        </xdr:to>
        <xdr:pic>
          <xdr:nvPicPr>
            <xdr:cNvPr id="10" name="Picture 9">
              <a:extLst>
                <a:ext uri="{FF2B5EF4-FFF2-40B4-BE49-F238E27FC236}">
                  <a16:creationId xmlns:a16="http://schemas.microsoft.com/office/drawing/2014/main" id="{8FE736D1-C82F-8251-176F-874FB1951EAC}"/>
                </a:ext>
              </a:extLst>
            </xdr:cNvPr>
            <xdr:cNvPicPr>
              <a:picLocks noChangeAspect="1" noChangeArrowheads="1"/>
              <a:extLst>
                <a:ext uri="{84589F7E-364E-4C9E-8A38-B11213B215E9}">
                  <a14:cameraTool cellRange="'KPI YOY'!$H$9" spid="_x0000_s11384"/>
                </a:ext>
              </a:extLst>
            </xdr:cNvPicPr>
          </xdr:nvPicPr>
          <xdr:blipFill>
            <a:blip xmlns:r="http://schemas.openxmlformats.org/officeDocument/2006/relationships" r:embed="rId2"/>
            <a:srcRect/>
            <a:stretch>
              <a:fillRect/>
            </a:stretch>
          </xdr:blipFill>
          <xdr:spPr bwMode="auto">
            <a:xfrm>
              <a:off x="1314451" y="1647826"/>
              <a:ext cx="857250" cy="2470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219076</xdr:colOff>
      <xdr:row>5</xdr:row>
      <xdr:rowOff>180976</xdr:rowOff>
    </xdr:from>
    <xdr:to>
      <xdr:col>7</xdr:col>
      <xdr:colOff>123826</xdr:colOff>
      <xdr:row>8</xdr:row>
      <xdr:rowOff>57150</xdr:rowOff>
    </xdr:to>
    <xdr:graphicFrame macro="">
      <xdr:nvGraphicFramePr>
        <xdr:cNvPr id="32" name="Chart 31">
          <a:extLst>
            <a:ext uri="{FF2B5EF4-FFF2-40B4-BE49-F238E27FC236}">
              <a16:creationId xmlns:a16="http://schemas.microsoft.com/office/drawing/2014/main" id="{D7752260-FE16-4EE3-BC40-4542DFF3F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5</xdr:row>
      <xdr:rowOff>161925</xdr:rowOff>
    </xdr:from>
    <xdr:to>
      <xdr:col>11</xdr:col>
      <xdr:colOff>28575</xdr:colOff>
      <xdr:row>8</xdr:row>
      <xdr:rowOff>76200</xdr:rowOff>
    </xdr:to>
    <xdr:graphicFrame macro="">
      <xdr:nvGraphicFramePr>
        <xdr:cNvPr id="33" name="Chart 32">
          <a:extLst>
            <a:ext uri="{FF2B5EF4-FFF2-40B4-BE49-F238E27FC236}">
              <a16:creationId xmlns:a16="http://schemas.microsoft.com/office/drawing/2014/main" id="{BCA523E4-E243-4942-851F-5BE9C8828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533399</xdr:colOff>
      <xdr:row>5</xdr:row>
      <xdr:rowOff>161926</xdr:rowOff>
    </xdr:from>
    <xdr:to>
      <xdr:col>14</xdr:col>
      <xdr:colOff>476250</xdr:colOff>
      <xdr:row>8</xdr:row>
      <xdr:rowOff>76200</xdr:rowOff>
    </xdr:to>
    <xdr:graphicFrame macro="">
      <xdr:nvGraphicFramePr>
        <xdr:cNvPr id="34" name="Chart 33">
          <a:extLst>
            <a:ext uri="{FF2B5EF4-FFF2-40B4-BE49-F238E27FC236}">
              <a16:creationId xmlns:a16="http://schemas.microsoft.com/office/drawing/2014/main" id="{09436C62-E0B3-439D-A69B-78C85E366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409576</xdr:colOff>
      <xdr:row>6</xdr:row>
      <xdr:rowOff>19050</xdr:rowOff>
    </xdr:from>
    <xdr:to>
      <xdr:col>18</xdr:col>
      <xdr:colOff>361950</xdr:colOff>
      <xdr:row>8</xdr:row>
      <xdr:rowOff>95249</xdr:rowOff>
    </xdr:to>
    <xdr:graphicFrame macro="">
      <xdr:nvGraphicFramePr>
        <xdr:cNvPr id="35" name="Chart 34">
          <a:extLst>
            <a:ext uri="{FF2B5EF4-FFF2-40B4-BE49-F238E27FC236}">
              <a16:creationId xmlns:a16="http://schemas.microsoft.com/office/drawing/2014/main" id="{29CE2061-9DBF-4E26-AAB2-D27FA0F64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514350</xdr:colOff>
          <xdr:row>8</xdr:row>
          <xdr:rowOff>137599</xdr:rowOff>
        </xdr:from>
        <xdr:to>
          <xdr:col>7</xdr:col>
          <xdr:colOff>200025</xdr:colOff>
          <xdr:row>9</xdr:row>
          <xdr:rowOff>180975</xdr:rowOff>
        </xdr:to>
        <xdr:pic>
          <xdr:nvPicPr>
            <xdr:cNvPr id="41" name="Picture 40">
              <a:extLst>
                <a:ext uri="{FF2B5EF4-FFF2-40B4-BE49-F238E27FC236}">
                  <a16:creationId xmlns:a16="http://schemas.microsoft.com/office/drawing/2014/main" id="{150CE87C-4C98-00DF-0B0A-61D7040251DA}"/>
                </a:ext>
              </a:extLst>
            </xdr:cNvPr>
            <xdr:cNvPicPr>
              <a:picLocks noChangeAspect="1" noChangeArrowheads="1"/>
              <a:extLst>
                <a:ext uri="{84589F7E-364E-4C9E-8A38-B11213B215E9}">
                  <a14:cameraTool cellRange="'KPI YOY'!$I$9" spid="_x0000_s11385"/>
                </a:ext>
              </a:extLst>
            </xdr:cNvPicPr>
          </xdr:nvPicPr>
          <xdr:blipFill>
            <a:blip xmlns:r="http://schemas.openxmlformats.org/officeDocument/2006/relationships" r:embed="rId7"/>
            <a:srcRect/>
            <a:stretch>
              <a:fillRect/>
            </a:stretch>
          </xdr:blipFill>
          <xdr:spPr bwMode="auto">
            <a:xfrm>
              <a:off x="3562350" y="1661599"/>
              <a:ext cx="904875" cy="2338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438150</xdr:colOff>
          <xdr:row>8</xdr:row>
          <xdr:rowOff>149617</xdr:rowOff>
        </xdr:from>
        <xdr:to>
          <xdr:col>11</xdr:col>
          <xdr:colOff>95250</xdr:colOff>
          <xdr:row>10</xdr:row>
          <xdr:rowOff>17879</xdr:rowOff>
        </xdr:to>
        <xdr:pic>
          <xdr:nvPicPr>
            <xdr:cNvPr id="43" name="Picture 42">
              <a:extLst>
                <a:ext uri="{FF2B5EF4-FFF2-40B4-BE49-F238E27FC236}">
                  <a16:creationId xmlns:a16="http://schemas.microsoft.com/office/drawing/2014/main" id="{D056E6B3-1CFB-E742-33DB-4AC83184FE87}"/>
                </a:ext>
              </a:extLst>
            </xdr:cNvPr>
            <xdr:cNvPicPr>
              <a:picLocks noChangeAspect="1" noChangeArrowheads="1"/>
              <a:extLst>
                <a:ext uri="{84589F7E-364E-4C9E-8A38-B11213B215E9}">
                  <a14:cameraTool cellRange="'KPI YOY'!$J$9" spid="_x0000_s11386"/>
                </a:ext>
              </a:extLst>
            </xdr:cNvPicPr>
          </xdr:nvPicPr>
          <xdr:blipFill>
            <a:blip xmlns:r="http://schemas.openxmlformats.org/officeDocument/2006/relationships" r:embed="rId8"/>
            <a:srcRect/>
            <a:stretch>
              <a:fillRect/>
            </a:stretch>
          </xdr:blipFill>
          <xdr:spPr bwMode="auto">
            <a:xfrm>
              <a:off x="5924550" y="1673617"/>
              <a:ext cx="876300" cy="24926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337458</xdr:colOff>
          <xdr:row>8</xdr:row>
          <xdr:rowOff>123825</xdr:rowOff>
        </xdr:from>
        <xdr:to>
          <xdr:col>15</xdr:col>
          <xdr:colOff>9525</xdr:colOff>
          <xdr:row>10</xdr:row>
          <xdr:rowOff>0</xdr:rowOff>
        </xdr:to>
        <xdr:pic>
          <xdr:nvPicPr>
            <xdr:cNvPr id="45" name="Picture 44">
              <a:extLst>
                <a:ext uri="{FF2B5EF4-FFF2-40B4-BE49-F238E27FC236}">
                  <a16:creationId xmlns:a16="http://schemas.microsoft.com/office/drawing/2014/main" id="{C782F7C8-77E1-865B-88B2-FF165A8E58A0}"/>
                </a:ext>
              </a:extLst>
            </xdr:cNvPr>
            <xdr:cNvPicPr>
              <a:picLocks noChangeAspect="1" noChangeArrowheads="1"/>
              <a:extLst>
                <a:ext uri="{84589F7E-364E-4C9E-8A38-B11213B215E9}">
                  <a14:cameraTool cellRange="'KPI YOY'!$K$9" spid="_x0000_s11387"/>
                </a:ext>
              </a:extLst>
            </xdr:cNvPicPr>
          </xdr:nvPicPr>
          <xdr:blipFill>
            <a:blip xmlns:r="http://schemas.openxmlformats.org/officeDocument/2006/relationships" r:embed="rId9"/>
            <a:srcRect/>
            <a:stretch>
              <a:fillRect/>
            </a:stretch>
          </xdr:blipFill>
          <xdr:spPr bwMode="auto">
            <a:xfrm>
              <a:off x="8262258" y="1647825"/>
              <a:ext cx="891267"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219076</xdr:colOff>
          <xdr:row>8</xdr:row>
          <xdr:rowOff>161925</xdr:rowOff>
        </xdr:from>
        <xdr:to>
          <xdr:col>18</xdr:col>
          <xdr:colOff>457200</xdr:colOff>
          <xdr:row>10</xdr:row>
          <xdr:rowOff>23813</xdr:rowOff>
        </xdr:to>
        <xdr:pic>
          <xdr:nvPicPr>
            <xdr:cNvPr id="48" name="Picture 47">
              <a:extLst>
                <a:ext uri="{FF2B5EF4-FFF2-40B4-BE49-F238E27FC236}">
                  <a16:creationId xmlns:a16="http://schemas.microsoft.com/office/drawing/2014/main" id="{728D1A97-F841-B038-6EDD-7EECA4B966E3}"/>
                </a:ext>
              </a:extLst>
            </xdr:cNvPr>
            <xdr:cNvPicPr>
              <a:picLocks noChangeAspect="1" noChangeArrowheads="1"/>
              <a:extLst>
                <a:ext uri="{84589F7E-364E-4C9E-8A38-B11213B215E9}">
                  <a14:cameraTool cellRange="'KPI YOY'!$L$9" spid="_x0000_s11388"/>
                </a:ext>
              </a:extLst>
            </xdr:cNvPicPr>
          </xdr:nvPicPr>
          <xdr:blipFill>
            <a:blip xmlns:r="http://schemas.openxmlformats.org/officeDocument/2006/relationships" r:embed="rId10"/>
            <a:srcRect/>
            <a:stretch>
              <a:fillRect/>
            </a:stretch>
          </xdr:blipFill>
          <xdr:spPr bwMode="auto">
            <a:xfrm>
              <a:off x="10582276" y="1685925"/>
              <a:ext cx="847724" cy="2428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10</xdr:row>
      <xdr:rowOff>95249</xdr:rowOff>
    </xdr:from>
    <xdr:to>
      <xdr:col>7</xdr:col>
      <xdr:colOff>285750</xdr:colOff>
      <xdr:row>20</xdr:row>
      <xdr:rowOff>66675</xdr:rowOff>
    </xdr:to>
    <xdr:sp macro="" textlink="">
      <xdr:nvSpPr>
        <xdr:cNvPr id="51" name="Rectangle: Rounded Corners 50">
          <a:extLst>
            <a:ext uri="{FF2B5EF4-FFF2-40B4-BE49-F238E27FC236}">
              <a16:creationId xmlns:a16="http://schemas.microsoft.com/office/drawing/2014/main" id="{BAB410F6-94F5-AA08-D9EA-76546CEABC4C}"/>
            </a:ext>
          </a:extLst>
        </xdr:cNvPr>
        <xdr:cNvSpPr/>
      </xdr:nvSpPr>
      <xdr:spPr>
        <a:xfrm>
          <a:off x="0" y="2000249"/>
          <a:ext cx="4552950" cy="1876426"/>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381000</xdr:colOff>
      <xdr:row>10</xdr:row>
      <xdr:rowOff>76200</xdr:rowOff>
    </xdr:from>
    <xdr:to>
      <xdr:col>15</xdr:col>
      <xdr:colOff>57150</xdr:colOff>
      <xdr:row>20</xdr:row>
      <xdr:rowOff>133350</xdr:rowOff>
    </xdr:to>
    <xdr:sp macro="" textlink="">
      <xdr:nvSpPr>
        <xdr:cNvPr id="52" name="Rectangle: Rounded Corners 51">
          <a:extLst>
            <a:ext uri="{FF2B5EF4-FFF2-40B4-BE49-F238E27FC236}">
              <a16:creationId xmlns:a16="http://schemas.microsoft.com/office/drawing/2014/main" id="{79D2AFC0-6BC9-41BD-BF57-850D0AF225C4}"/>
            </a:ext>
          </a:extLst>
        </xdr:cNvPr>
        <xdr:cNvSpPr/>
      </xdr:nvSpPr>
      <xdr:spPr>
        <a:xfrm>
          <a:off x="4648200" y="1981200"/>
          <a:ext cx="4552950" cy="196215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142875</xdr:colOff>
      <xdr:row>10</xdr:row>
      <xdr:rowOff>95250</xdr:rowOff>
    </xdr:from>
    <xdr:to>
      <xdr:col>20</xdr:col>
      <xdr:colOff>200025</xdr:colOff>
      <xdr:row>20</xdr:row>
      <xdr:rowOff>123825</xdr:rowOff>
    </xdr:to>
    <xdr:sp macro="" textlink="">
      <xdr:nvSpPr>
        <xdr:cNvPr id="53" name="Rectangle: Rounded Corners 52">
          <a:extLst>
            <a:ext uri="{FF2B5EF4-FFF2-40B4-BE49-F238E27FC236}">
              <a16:creationId xmlns:a16="http://schemas.microsoft.com/office/drawing/2014/main" id="{860500CF-E05D-4A0C-8344-765B4060878D}"/>
            </a:ext>
          </a:extLst>
        </xdr:cNvPr>
        <xdr:cNvSpPr/>
      </xdr:nvSpPr>
      <xdr:spPr>
        <a:xfrm>
          <a:off x="9286875" y="2000250"/>
          <a:ext cx="3105150" cy="19335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20</xdr:row>
      <xdr:rowOff>104775</xdr:rowOff>
    </xdr:from>
    <xdr:to>
      <xdr:col>7</xdr:col>
      <xdr:colOff>276225</xdr:colOff>
      <xdr:row>30</xdr:row>
      <xdr:rowOff>171450</xdr:rowOff>
    </xdr:to>
    <xdr:sp macro="" textlink="">
      <xdr:nvSpPr>
        <xdr:cNvPr id="54" name="Rectangle: Rounded Corners 53">
          <a:extLst>
            <a:ext uri="{FF2B5EF4-FFF2-40B4-BE49-F238E27FC236}">
              <a16:creationId xmlns:a16="http://schemas.microsoft.com/office/drawing/2014/main" id="{EC9A77B1-FF6C-42B4-B2F6-5CD159AA4E7C}"/>
            </a:ext>
          </a:extLst>
        </xdr:cNvPr>
        <xdr:cNvSpPr/>
      </xdr:nvSpPr>
      <xdr:spPr>
        <a:xfrm>
          <a:off x="0" y="3914775"/>
          <a:ext cx="4543425" cy="19716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323850</xdr:colOff>
      <xdr:row>20</xdr:row>
      <xdr:rowOff>171450</xdr:rowOff>
    </xdr:from>
    <xdr:to>
      <xdr:col>14</xdr:col>
      <xdr:colOff>114300</xdr:colOff>
      <xdr:row>30</xdr:row>
      <xdr:rowOff>123825</xdr:rowOff>
    </xdr:to>
    <xdr:sp macro="" textlink="">
      <xdr:nvSpPr>
        <xdr:cNvPr id="55" name="Rectangle: Rounded Corners 54">
          <a:extLst>
            <a:ext uri="{FF2B5EF4-FFF2-40B4-BE49-F238E27FC236}">
              <a16:creationId xmlns:a16="http://schemas.microsoft.com/office/drawing/2014/main" id="{2D7D00E7-A1F7-4806-B6BE-6ED25B294043}"/>
            </a:ext>
          </a:extLst>
        </xdr:cNvPr>
        <xdr:cNvSpPr/>
      </xdr:nvSpPr>
      <xdr:spPr>
        <a:xfrm>
          <a:off x="4591050" y="3981450"/>
          <a:ext cx="4057650" cy="18573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200026</xdr:colOff>
      <xdr:row>20</xdr:row>
      <xdr:rowOff>180976</xdr:rowOff>
    </xdr:from>
    <xdr:to>
      <xdr:col>20</xdr:col>
      <xdr:colOff>257176</xdr:colOff>
      <xdr:row>30</xdr:row>
      <xdr:rowOff>104776</xdr:rowOff>
    </xdr:to>
    <xdr:sp macro="" textlink="">
      <xdr:nvSpPr>
        <xdr:cNvPr id="56" name="Rectangle: Rounded Corners 55">
          <a:extLst>
            <a:ext uri="{FF2B5EF4-FFF2-40B4-BE49-F238E27FC236}">
              <a16:creationId xmlns:a16="http://schemas.microsoft.com/office/drawing/2014/main" id="{8A00C509-D234-476F-93FD-7CB018AE61EC}"/>
            </a:ext>
          </a:extLst>
        </xdr:cNvPr>
        <xdr:cNvSpPr/>
      </xdr:nvSpPr>
      <xdr:spPr>
        <a:xfrm>
          <a:off x="8734426" y="3990976"/>
          <a:ext cx="3714750" cy="18288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47625</xdr:colOff>
      <xdr:row>10</xdr:row>
      <xdr:rowOff>152401</xdr:rowOff>
    </xdr:from>
    <xdr:to>
      <xdr:col>5</xdr:col>
      <xdr:colOff>152400</xdr:colOff>
      <xdr:row>12</xdr:row>
      <xdr:rowOff>57150</xdr:rowOff>
    </xdr:to>
    <xdr:sp macro="" textlink="">
      <xdr:nvSpPr>
        <xdr:cNvPr id="57" name="Rectangle: Rounded Corners 56">
          <a:extLst>
            <a:ext uri="{FF2B5EF4-FFF2-40B4-BE49-F238E27FC236}">
              <a16:creationId xmlns:a16="http://schemas.microsoft.com/office/drawing/2014/main" id="{88BF4472-3E85-7C44-5792-B465627E633D}"/>
            </a:ext>
          </a:extLst>
        </xdr:cNvPr>
        <xdr:cNvSpPr/>
      </xdr:nvSpPr>
      <xdr:spPr>
        <a:xfrm>
          <a:off x="47625" y="2057401"/>
          <a:ext cx="3152775" cy="285749"/>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7</xdr:col>
      <xdr:colOff>447675</xdr:colOff>
      <xdr:row>10</xdr:row>
      <xdr:rowOff>123825</xdr:rowOff>
    </xdr:from>
    <xdr:to>
      <xdr:col>12</xdr:col>
      <xdr:colOff>495300</xdr:colOff>
      <xdr:row>12</xdr:row>
      <xdr:rowOff>38100</xdr:rowOff>
    </xdr:to>
    <xdr:sp macro="" textlink="">
      <xdr:nvSpPr>
        <xdr:cNvPr id="58" name="Rectangle: Rounded Corners 57">
          <a:extLst>
            <a:ext uri="{FF2B5EF4-FFF2-40B4-BE49-F238E27FC236}">
              <a16:creationId xmlns:a16="http://schemas.microsoft.com/office/drawing/2014/main" id="{0D9D868D-7735-44DE-8556-6A96B66FCCF0}"/>
            </a:ext>
          </a:extLst>
        </xdr:cNvPr>
        <xdr:cNvSpPr/>
      </xdr:nvSpPr>
      <xdr:spPr>
        <a:xfrm>
          <a:off x="4714875" y="2028825"/>
          <a:ext cx="3095625" cy="295275"/>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1100" b="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IN" sz="11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276225</xdr:colOff>
      <xdr:row>10</xdr:row>
      <xdr:rowOff>171451</xdr:rowOff>
    </xdr:from>
    <xdr:to>
      <xdr:col>20</xdr:col>
      <xdr:colOff>28575</xdr:colOff>
      <xdr:row>12</xdr:row>
      <xdr:rowOff>57151</xdr:rowOff>
    </xdr:to>
    <xdr:sp macro="" textlink="">
      <xdr:nvSpPr>
        <xdr:cNvPr id="59" name="Rectangle: Rounded Corners 58">
          <a:extLst>
            <a:ext uri="{FF2B5EF4-FFF2-40B4-BE49-F238E27FC236}">
              <a16:creationId xmlns:a16="http://schemas.microsoft.com/office/drawing/2014/main" id="{5C6A02D2-9E48-4D5C-AF3F-95940AF2BCE0}"/>
            </a:ext>
          </a:extLst>
        </xdr:cNvPr>
        <xdr:cNvSpPr/>
      </xdr:nvSpPr>
      <xdr:spPr>
        <a:xfrm>
          <a:off x="9420225" y="2076451"/>
          <a:ext cx="2800350" cy="266700"/>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SHARE %</a:t>
          </a:r>
        </a:p>
        <a:p>
          <a:pPr algn="l"/>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95250</xdr:colOff>
      <xdr:row>20</xdr:row>
      <xdr:rowOff>133351</xdr:rowOff>
    </xdr:from>
    <xdr:to>
      <xdr:col>5</xdr:col>
      <xdr:colOff>333374</xdr:colOff>
      <xdr:row>21</xdr:row>
      <xdr:rowOff>171451</xdr:rowOff>
    </xdr:to>
    <xdr:sp macro="" textlink="">
      <xdr:nvSpPr>
        <xdr:cNvPr id="60" name="Rectangle: Rounded Corners 59">
          <a:extLst>
            <a:ext uri="{FF2B5EF4-FFF2-40B4-BE49-F238E27FC236}">
              <a16:creationId xmlns:a16="http://schemas.microsoft.com/office/drawing/2014/main" id="{C158A9D0-6BA8-4BA2-9B78-AEC75967FDF5}"/>
            </a:ext>
          </a:extLst>
        </xdr:cNvPr>
        <xdr:cNvSpPr/>
      </xdr:nvSpPr>
      <xdr:spPr>
        <a:xfrm>
          <a:off x="95250" y="3943351"/>
          <a:ext cx="3286124" cy="228600"/>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7</xdr:col>
      <xdr:colOff>390525</xdr:colOff>
      <xdr:row>21</xdr:row>
      <xdr:rowOff>19052</xdr:rowOff>
    </xdr:from>
    <xdr:to>
      <xdr:col>13</xdr:col>
      <xdr:colOff>47625</xdr:colOff>
      <xdr:row>22</xdr:row>
      <xdr:rowOff>85726</xdr:rowOff>
    </xdr:to>
    <xdr:sp macro="" textlink="">
      <xdr:nvSpPr>
        <xdr:cNvPr id="61" name="Rectangle: Rounded Corners 60">
          <a:extLst>
            <a:ext uri="{FF2B5EF4-FFF2-40B4-BE49-F238E27FC236}">
              <a16:creationId xmlns:a16="http://schemas.microsoft.com/office/drawing/2014/main" id="{E235164D-7ADB-4580-9730-67EDEEADC58C}"/>
            </a:ext>
          </a:extLst>
        </xdr:cNvPr>
        <xdr:cNvSpPr/>
      </xdr:nvSpPr>
      <xdr:spPr>
        <a:xfrm>
          <a:off x="4657725" y="4019552"/>
          <a:ext cx="3314700" cy="257174"/>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TOP 5 SUB-CATEGORIES</a:t>
          </a:r>
        </a:p>
      </xdr:txBody>
    </xdr:sp>
    <xdr:clientData/>
  </xdr:twoCellAnchor>
  <xdr:twoCellAnchor>
    <xdr:from>
      <xdr:col>14</xdr:col>
      <xdr:colOff>352426</xdr:colOff>
      <xdr:row>21</xdr:row>
      <xdr:rowOff>9525</xdr:rowOff>
    </xdr:from>
    <xdr:to>
      <xdr:col>19</xdr:col>
      <xdr:colOff>581025</xdr:colOff>
      <xdr:row>22</xdr:row>
      <xdr:rowOff>95250</xdr:rowOff>
    </xdr:to>
    <xdr:sp macro="" textlink="">
      <xdr:nvSpPr>
        <xdr:cNvPr id="62" name="Rectangle: Rounded Corners 61">
          <a:extLst>
            <a:ext uri="{FF2B5EF4-FFF2-40B4-BE49-F238E27FC236}">
              <a16:creationId xmlns:a16="http://schemas.microsoft.com/office/drawing/2014/main" id="{9E1BE173-DBFF-457A-BCA6-AC1341BF201F}"/>
            </a:ext>
          </a:extLst>
        </xdr:cNvPr>
        <xdr:cNvSpPr/>
      </xdr:nvSpPr>
      <xdr:spPr>
        <a:xfrm>
          <a:off x="8886826" y="4010025"/>
          <a:ext cx="3276599" cy="276225"/>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9525</xdr:colOff>
      <xdr:row>12</xdr:row>
      <xdr:rowOff>85725</xdr:rowOff>
    </xdr:from>
    <xdr:to>
      <xdr:col>7</xdr:col>
      <xdr:colOff>180975</xdr:colOff>
      <xdr:row>20</xdr:row>
      <xdr:rowOff>38100</xdr:rowOff>
    </xdr:to>
    <xdr:graphicFrame macro="">
      <xdr:nvGraphicFramePr>
        <xdr:cNvPr id="63" name="Chart 62">
          <a:extLst>
            <a:ext uri="{FF2B5EF4-FFF2-40B4-BE49-F238E27FC236}">
              <a16:creationId xmlns:a16="http://schemas.microsoft.com/office/drawing/2014/main" id="{AE88EC1A-2ABF-4B5E-BBDC-4744F3F9F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514350</xdr:colOff>
      <xdr:row>12</xdr:row>
      <xdr:rowOff>123825</xdr:rowOff>
    </xdr:from>
    <xdr:to>
      <xdr:col>14</xdr:col>
      <xdr:colOff>504825</xdr:colOff>
      <xdr:row>20</xdr:row>
      <xdr:rowOff>47625</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49CB6470-C97F-4AA1-86CD-F2752035ED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81550" y="2409825"/>
              <a:ext cx="4257675" cy="144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238125</xdr:colOff>
      <xdr:row>12</xdr:row>
      <xdr:rowOff>95250</xdr:rowOff>
    </xdr:from>
    <xdr:to>
      <xdr:col>20</xdr:col>
      <xdr:colOff>123825</xdr:colOff>
      <xdr:row>20</xdr:row>
      <xdr:rowOff>76200</xdr:rowOff>
    </xdr:to>
    <xdr:graphicFrame macro="">
      <xdr:nvGraphicFramePr>
        <xdr:cNvPr id="65" name="Chart 64">
          <a:extLst>
            <a:ext uri="{FF2B5EF4-FFF2-40B4-BE49-F238E27FC236}">
              <a16:creationId xmlns:a16="http://schemas.microsoft.com/office/drawing/2014/main" id="{35455310-61FF-4A19-8C6C-EEBDFE18F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57150</xdr:colOff>
      <xdr:row>21</xdr:row>
      <xdr:rowOff>171450</xdr:rowOff>
    </xdr:from>
    <xdr:to>
      <xdr:col>7</xdr:col>
      <xdr:colOff>161925</xdr:colOff>
      <xdr:row>30</xdr:row>
      <xdr:rowOff>133349</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27F4FED9-8B47-4634-99FA-E12DC35F46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7150" y="4171950"/>
              <a:ext cx="4371975" cy="1676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419100</xdr:colOff>
      <xdr:row>22</xdr:row>
      <xdr:rowOff>152400</xdr:rowOff>
    </xdr:from>
    <xdr:to>
      <xdr:col>14</xdr:col>
      <xdr:colOff>38100</xdr:colOff>
      <xdr:row>30</xdr:row>
      <xdr:rowOff>66675</xdr:rowOff>
    </xdr:to>
    <xdr:graphicFrame macro="">
      <xdr:nvGraphicFramePr>
        <xdr:cNvPr id="67" name="Chart 66">
          <a:extLst>
            <a:ext uri="{FF2B5EF4-FFF2-40B4-BE49-F238E27FC236}">
              <a16:creationId xmlns:a16="http://schemas.microsoft.com/office/drawing/2014/main" id="{98BD0BAA-CA73-4EA7-AF09-BC8487982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400049</xdr:colOff>
      <xdr:row>22</xdr:row>
      <xdr:rowOff>152399</xdr:rowOff>
    </xdr:from>
    <xdr:to>
      <xdr:col>16</xdr:col>
      <xdr:colOff>219075</xdr:colOff>
      <xdr:row>30</xdr:row>
      <xdr:rowOff>57150</xdr:rowOff>
    </xdr:to>
    <mc:AlternateContent xmlns:mc="http://schemas.openxmlformats.org/markup-compatibility/2006">
      <mc:Choice xmlns:a14="http://schemas.microsoft.com/office/drawing/2010/main" Requires="a14">
        <xdr:graphicFrame macro="">
          <xdr:nvGraphicFramePr>
            <xdr:cNvPr id="68" name="Year 2">
              <a:extLst>
                <a:ext uri="{FF2B5EF4-FFF2-40B4-BE49-F238E27FC236}">
                  <a16:creationId xmlns:a16="http://schemas.microsoft.com/office/drawing/2014/main" id="{3F023B93-8A9D-4CE4-8001-7259177E15B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934449" y="4343399"/>
              <a:ext cx="1038226" cy="142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257174</xdr:colOff>
      <xdr:row>22</xdr:row>
      <xdr:rowOff>142875</xdr:rowOff>
    </xdr:from>
    <xdr:to>
      <xdr:col>18</xdr:col>
      <xdr:colOff>247649</xdr:colOff>
      <xdr:row>30</xdr:row>
      <xdr:rowOff>66675</xdr:rowOff>
    </xdr:to>
    <mc:AlternateContent xmlns:mc="http://schemas.openxmlformats.org/markup-compatibility/2006">
      <mc:Choice xmlns:a14="http://schemas.microsoft.com/office/drawing/2010/main" Requires="a14">
        <xdr:graphicFrame macro="">
          <xdr:nvGraphicFramePr>
            <xdr:cNvPr id="69" name="Segment 1">
              <a:extLst>
                <a:ext uri="{FF2B5EF4-FFF2-40B4-BE49-F238E27FC236}">
                  <a16:creationId xmlns:a16="http://schemas.microsoft.com/office/drawing/2014/main" id="{8E6FC0F2-BD0D-4D46-95BF-D4D81D3D58D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010774" y="4333875"/>
              <a:ext cx="120967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285751</xdr:colOff>
      <xdr:row>22</xdr:row>
      <xdr:rowOff>142875</xdr:rowOff>
    </xdr:from>
    <xdr:to>
      <xdr:col>20</xdr:col>
      <xdr:colOff>171451</xdr:colOff>
      <xdr:row>30</xdr:row>
      <xdr:rowOff>47625</xdr:rowOff>
    </xdr:to>
    <mc:AlternateContent xmlns:mc="http://schemas.openxmlformats.org/markup-compatibility/2006">
      <mc:Choice xmlns:a14="http://schemas.microsoft.com/office/drawing/2010/main" Requires="a14">
        <xdr:graphicFrame macro="">
          <xdr:nvGraphicFramePr>
            <xdr:cNvPr id="70" name="Region 1">
              <a:extLst>
                <a:ext uri="{FF2B5EF4-FFF2-40B4-BE49-F238E27FC236}">
                  <a16:creationId xmlns:a16="http://schemas.microsoft.com/office/drawing/2014/main" id="{735ED634-C8B7-42FA-8514-960EA174FF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58551" y="4333875"/>
              <a:ext cx="11049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 sourabh" refreshedDate="45078.654992129632" createdVersion="8" refreshedVersion="8" minRefreshableVersion="3" recordCount="9994" xr:uid="{43778E65-AD1E-438E-8620-B7E6FE876F36}">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889817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B2CF44-0729-469F-B6B5-4E0A2DB3BA1A}" name="PivotTable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BBD87B-E500-48B8-9698-9B46287B9BEC}"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037906-0C49-4F97-9432-F42AD9355CFF}" name="PivotTable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E281C-9D95-4B19-83FE-9F1C7E2F2940}" name="PivotTable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BD6EB6-5DB0-4907-A83F-92DD51573C76}" name="PivotTable1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1F3754-5BDF-47C5-8B05-2CB0EDFB07C0}" name="PivotTable1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46743-B5BC-49E0-916A-F824BA8C67F5}" name="PivotTable15"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FC2286-72A8-4375-ADB9-26124AC58ECD}" name="PivotTable1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D8BCE7-9B1B-4E36-9CD4-CED7D8B053E8}" name="PivotTable1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090AEA-E919-464B-A322-92241C44CBAE}"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1C2855-2687-4D8E-99B8-CD9B5C229334}" name="PivotTable18"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85D959E-AD7D-478C-92C0-C4C4B5523744}" sourceName="Year">
  <pivotTables>
    <pivotTable tabId="4" name="PivotTable2"/>
    <pivotTable tabId="3" name="PivotTable1"/>
    <pivotTable tabId="5" name="PivotTable3"/>
    <pivotTable tabId="9" name="PivotTable12"/>
    <pivotTable tabId="9" name="PivotTable13"/>
    <pivotTable tabId="9" name="PivotTable14"/>
    <pivotTable tabId="9" name="PivotTable15"/>
    <pivotTable tabId="9" name="PivotTable17"/>
    <pivotTable tabId="6" name="PivotTable4"/>
    <pivotTable tabId="8" name="PivotTable11"/>
  </pivotTables>
  <data>
    <tabular pivotCacheId="18898173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B6C4F0-BD90-4347-B41A-5A44DC50C96C}" sourceName="Segment">
  <pivotTables>
    <pivotTable tabId="4" name="PivotTable2"/>
    <pivotTable tabId="3" name="PivotTable1"/>
    <pivotTable tabId="5" name="PivotTable3"/>
    <pivotTable tabId="9" name="PivotTable12"/>
    <pivotTable tabId="9" name="PivotTable13"/>
    <pivotTable tabId="9" name="PivotTable14"/>
    <pivotTable tabId="9" name="PivotTable15"/>
    <pivotTable tabId="9" name="PivotTable17"/>
    <pivotTable tabId="6" name="PivotTable4"/>
    <pivotTable tabId="8" name="PivotTable11"/>
  </pivotTables>
  <data>
    <tabular pivotCacheId="18898173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AE063C-C0FD-4C11-AD67-DC9FBE59EEFB}" sourceName="Region">
  <pivotTables>
    <pivotTable tabId="4" name="PivotTable2"/>
    <pivotTable tabId="3" name="PivotTable1"/>
    <pivotTable tabId="5" name="PivotTable3"/>
    <pivotTable tabId="9" name="PivotTable12"/>
    <pivotTable tabId="9" name="PivotTable13"/>
    <pivotTable tabId="9" name="PivotTable14"/>
    <pivotTable tabId="9" name="PivotTable15"/>
    <pivotTable tabId="9" name="PivotTable17"/>
    <pivotTable tabId="6" name="PivotTable4"/>
    <pivotTable tabId="8" name="PivotTable11"/>
  </pivotTables>
  <data>
    <tabular pivotCacheId="188981734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C30999-0A37-4743-9448-4F042E20716C}" cache="Slicer_Year1" caption="Year" rowHeight="241300"/>
  <slicer name="Segment" xr10:uid="{FD6CEB80-CDDE-4E42-A629-0E7C6CAE95E2}" cache="Slicer_Segment" caption="Segment" rowHeight="241300"/>
  <slicer name="Region" xr10:uid="{66DB458A-C9A1-45D1-86FE-082EC3ADA5E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A4D30F-C7B3-4B39-A4F9-6D79EE4B0E5F}"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7C7176B-6350-4A70-A626-C6C7A0B24A88}" cache="Slicer_Year1" caption="Year" style="YEAR" rowHeight="241300"/>
  <slicer name="Segment 1" xr10:uid="{40EA2D67-003D-415E-A51A-167DDD5EEAA8}" cache="Slicer_Segment" caption="Segment" style="YEAR" rowHeight="241300"/>
  <slicer name="Region 1" xr10:uid="{75ACFD19-EC7E-4A41-B544-5BF109E305BA}" cache="Slicer_Region" caption="Region" style="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E3F21F-1071-41AB-8927-E0E5654415E1}" name="Table1" displayName="Table1" ref="A1:V9995" totalsRowShown="0" headerRowDxfId="8" dataDxfId="9">
  <autoFilter ref="A1:V9995" xr:uid="{58E3F21F-1071-41AB-8927-E0E5654415E1}"/>
  <tableColumns count="22">
    <tableColumn id="1" xr3:uid="{8D55F66B-5CE3-4470-8386-C22D50704B9E}" name="Row ID" dataDxfId="31"/>
    <tableColumn id="2" xr3:uid="{A3AF3E9F-D5F5-404E-B37B-A7ED0FD54E31}" name="Order ID" dataDxfId="30"/>
    <tableColumn id="3" xr3:uid="{62E477BF-1A07-4D25-8B07-BEF76A032557}" name="Year" dataDxfId="29">
      <calculatedColumnFormula>YEAR(Data!$D2)</calculatedColumnFormula>
    </tableColumn>
    <tableColumn id="4" xr3:uid="{C70FFB8E-AB2F-4C84-9CC6-10F7A4E6E3DC}" name="Order Date" dataDxfId="28"/>
    <tableColumn id="5" xr3:uid="{7DDD9376-F808-4EDE-8136-5C7192939411}" name="Ship Date" dataDxfId="27"/>
    <tableColumn id="6" xr3:uid="{C5E1B027-26A2-4EF8-B303-B0F83E2FD459}" name="Ship Mode" dataDxfId="26"/>
    <tableColumn id="7" xr3:uid="{8252BB06-FE1D-49FF-BD33-A84A4E76B530}" name="Customer ID" dataDxfId="25"/>
    <tableColumn id="8" xr3:uid="{A5623F7E-0D44-4700-A9D4-F76885FE1DF5}" name="Customer Name" dataDxfId="24"/>
    <tableColumn id="9" xr3:uid="{F36EB832-3D4B-45D9-93E5-ADFC742E8A88}" name="Segment" dataDxfId="23"/>
    <tableColumn id="10" xr3:uid="{B7C86D25-4BBE-4821-93AD-EE9C3307DEC9}" name="Country" dataDxfId="22"/>
    <tableColumn id="11" xr3:uid="{9CD8D79F-1205-4EB8-9601-0706B4705679}" name="City" dataDxfId="21"/>
    <tableColumn id="12" xr3:uid="{72129BBA-B2CE-4214-88C0-99D1DBB5763F}" name="State" dataDxfId="20"/>
    <tableColumn id="13" xr3:uid="{973D0E39-1E77-45EE-B35D-4465132C5C64}" name="Postal Code" dataDxfId="19"/>
    <tableColumn id="14" xr3:uid="{4D9777B9-1F80-4441-9D26-DD7DE9FB8D44}" name="Region" dataDxfId="18"/>
    <tableColumn id="15" xr3:uid="{2582D805-BE8C-43A0-9640-AD1932D18E47}" name="Product ID" dataDxfId="17"/>
    <tableColumn id="16" xr3:uid="{03C315E3-1AAC-468D-951A-CA2652F94CBC}" name="Category" dataDxfId="16"/>
    <tableColumn id="17" xr3:uid="{0680BCA8-50A8-431E-9B90-9878008F901A}" name="Sub-Category" dataDxfId="15"/>
    <tableColumn id="18" xr3:uid="{D307188D-737E-4C6C-8D29-63116690C26A}" name="Product Name" dataDxfId="14"/>
    <tableColumn id="19" xr3:uid="{FDC4A076-CFE7-4817-AD92-41754412660E}" name="Sales" dataDxfId="13"/>
    <tableColumn id="20" xr3:uid="{454E6EC8-19E1-4883-9F38-4FDE5B077ED5}" name="Quantity" dataDxfId="12"/>
    <tableColumn id="21" xr3:uid="{1FF56509-8853-4276-8478-B5080952E11F}" name="Discount" dataDxfId="11"/>
    <tableColumn id="22" xr3:uid="{4550CD1F-5DA5-4660-80F6-F523592BBF47}" name="Profit" dataDxfId="1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D5397-B6B2-46ED-B5B5-7356CB83D829}">
  <dimension ref="A3:C16"/>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22">
        <v>95365.937600000019</v>
      </c>
      <c r="C4" s="23">
        <v>9199.2699999999986</v>
      </c>
    </row>
    <row r="5" spans="1:3" x14ac:dyDescent="0.25">
      <c r="A5" s="11" t="s">
        <v>10936</v>
      </c>
      <c r="B5" s="24">
        <v>60172.649400000024</v>
      </c>
      <c r="C5" s="25">
        <v>10288.898699999991</v>
      </c>
    </row>
    <row r="6" spans="1:3" x14ac:dyDescent="0.25">
      <c r="A6" s="11" t="s">
        <v>10937</v>
      </c>
      <c r="B6" s="24">
        <v>199252.98399999991</v>
      </c>
      <c r="C6" s="25">
        <v>26806.573700000015</v>
      </c>
    </row>
    <row r="7" spans="1:3" x14ac:dyDescent="0.25">
      <c r="A7" s="11" t="s">
        <v>10938</v>
      </c>
      <c r="B7" s="24">
        <v>141851.5674</v>
      </c>
      <c r="C7" s="25">
        <v>13437.806799999998</v>
      </c>
    </row>
    <row r="8" spans="1:3" x14ac:dyDescent="0.25">
      <c r="A8" s="11" t="s">
        <v>10939</v>
      </c>
      <c r="B8" s="24">
        <v>156122.28669999994</v>
      </c>
      <c r="C8" s="25">
        <v>22308.51279999999</v>
      </c>
    </row>
    <row r="9" spans="1:3" x14ac:dyDescent="0.25">
      <c r="A9" s="11" t="s">
        <v>10940</v>
      </c>
      <c r="B9" s="24">
        <v>147082.61130000011</v>
      </c>
      <c r="C9" s="25">
        <v>20899.334500000012</v>
      </c>
    </row>
    <row r="10" spans="1:3" x14ac:dyDescent="0.25">
      <c r="A10" s="11" t="s">
        <v>10941</v>
      </c>
      <c r="B10" s="24">
        <v>149580.83800000031</v>
      </c>
      <c r="C10" s="25">
        <v>13535.38299999998</v>
      </c>
    </row>
    <row r="11" spans="1:3" x14ac:dyDescent="0.25">
      <c r="A11" s="11" t="s">
        <v>10942</v>
      </c>
      <c r="B11" s="24">
        <v>159589.45099999988</v>
      </c>
      <c r="C11" s="25">
        <v>21896.715399999972</v>
      </c>
    </row>
    <row r="12" spans="1:3" x14ac:dyDescent="0.25">
      <c r="A12" s="11" t="s">
        <v>10943</v>
      </c>
      <c r="B12" s="24">
        <v>309770.09970000025</v>
      </c>
      <c r="C12" s="25">
        <v>37293.192500000034</v>
      </c>
    </row>
    <row r="13" spans="1:3" x14ac:dyDescent="0.25">
      <c r="A13" s="11" t="s">
        <v>10944</v>
      </c>
      <c r="B13" s="24">
        <v>197115.20170000009</v>
      </c>
      <c r="C13" s="25">
        <v>31469.663800000035</v>
      </c>
    </row>
    <row r="14" spans="1:3" x14ac:dyDescent="0.25">
      <c r="A14" s="11" t="s">
        <v>10945</v>
      </c>
      <c r="B14" s="24">
        <v>349120.07400000008</v>
      </c>
      <c r="C14" s="25">
        <v>35825.536599999927</v>
      </c>
    </row>
    <row r="15" spans="1:3" x14ac:dyDescent="0.25">
      <c r="A15" s="11" t="s">
        <v>10946</v>
      </c>
      <c r="B15" s="24">
        <v>332177.15950000001</v>
      </c>
      <c r="C15" s="25">
        <v>43436.13390000003</v>
      </c>
    </row>
    <row r="16" spans="1:3" x14ac:dyDescent="0.25">
      <c r="A16" s="13"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66DE4-C0CE-4AF5-A4CC-6611E306D10B}">
  <dimension ref="A3:F7"/>
  <sheetViews>
    <sheetView workbookViewId="0">
      <selection activeCell="A5" sqref="A5"/>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3" spans="1:6" x14ac:dyDescent="0.25">
      <c r="A3" s="7" t="s">
        <v>10933</v>
      </c>
      <c r="B3" s="8" t="s">
        <v>10948</v>
      </c>
      <c r="E3" s="26" t="s">
        <v>15</v>
      </c>
      <c r="F3" s="27" t="s">
        <v>21</v>
      </c>
    </row>
    <row r="4" spans="1:6" x14ac:dyDescent="0.25">
      <c r="A4" s="9" t="s">
        <v>71</v>
      </c>
      <c r="B4" s="10">
        <v>145454.9480999998</v>
      </c>
      <c r="E4" t="str">
        <f>A4</f>
        <v>Technology</v>
      </c>
      <c r="F4">
        <f>GETPIVOTDATA("Profit",$A$3,"Category",A4)</f>
        <v>145454.9480999998</v>
      </c>
    </row>
    <row r="5" spans="1:6" x14ac:dyDescent="0.25">
      <c r="A5" s="11" t="s">
        <v>46</v>
      </c>
      <c r="B5" s="12">
        <v>122490.8008000001</v>
      </c>
      <c r="E5" t="str">
        <f t="shared" ref="E5:E7" si="0">A5</f>
        <v>Office Supplies</v>
      </c>
      <c r="F5">
        <f t="shared" ref="F5:F7" si="1">GETPIVOTDATA("Profit",$A$3,"Category",A5)</f>
        <v>122490.8008000001</v>
      </c>
    </row>
    <row r="6" spans="1:6" x14ac:dyDescent="0.25">
      <c r="A6" s="11" t="s">
        <v>32</v>
      </c>
      <c r="B6" s="12">
        <v>18451.272799999992</v>
      </c>
      <c r="E6" t="str">
        <f t="shared" si="0"/>
        <v>Furniture</v>
      </c>
      <c r="F6">
        <f t="shared" si="1"/>
        <v>18451.272799999992</v>
      </c>
    </row>
    <row r="7" spans="1:6" x14ac:dyDescent="0.25">
      <c r="A7" s="13" t="s">
        <v>10934</v>
      </c>
      <c r="B7" s="14">
        <v>286397.02169999992</v>
      </c>
      <c r="E7" t="str">
        <f t="shared" si="0"/>
        <v>Grand Total</v>
      </c>
      <c r="F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4EA5-6238-4656-A2D0-723A576E0394}">
  <dimension ref="A3:B7"/>
  <sheetViews>
    <sheetView workbookViewId="0">
      <selection activeCell="K20" sqref="K20"/>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9" t="s">
        <v>32</v>
      </c>
      <c r="B4" s="29">
        <v>0.32300170530281774</v>
      </c>
    </row>
    <row r="5" spans="1:2" x14ac:dyDescent="0.25">
      <c r="A5" s="11" t="s">
        <v>46</v>
      </c>
      <c r="B5" s="30">
        <v>0.31301008302169103</v>
      </c>
    </row>
    <row r="6" spans="1:2" x14ac:dyDescent="0.25">
      <c r="A6" s="11" t="s">
        <v>71</v>
      </c>
      <c r="B6" s="30">
        <v>0.36398821167549117</v>
      </c>
    </row>
    <row r="7" spans="1:2" x14ac:dyDescent="0.25">
      <c r="A7" s="13" t="s">
        <v>10934</v>
      </c>
      <c r="B7" s="31">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E0BB2-D9F4-4265-978A-D78742D0D005}">
  <dimension ref="A3:E53"/>
  <sheetViews>
    <sheetView workbookViewId="0">
      <selection activeCell="Q32" sqref="Q32"/>
    </sheetView>
  </sheetViews>
  <sheetFormatPr defaultRowHeight="15" x14ac:dyDescent="0.25"/>
  <cols>
    <col min="1" max="1" width="18.7109375" bestFit="1" customWidth="1"/>
    <col min="2" max="2" width="12.140625" bestFit="1" customWidth="1"/>
    <col min="4" max="4" width="18.7109375" bestFit="1" customWidth="1"/>
    <col min="5" max="5" width="11" bestFit="1" customWidth="1"/>
  </cols>
  <sheetData>
    <row r="3" spans="1:5" x14ac:dyDescent="0.25">
      <c r="A3" s="7" t="s">
        <v>10933</v>
      </c>
      <c r="B3" s="8" t="s">
        <v>10947</v>
      </c>
      <c r="D3" s="26" t="s">
        <v>10950</v>
      </c>
      <c r="E3" s="27" t="s">
        <v>18</v>
      </c>
    </row>
    <row r="4" spans="1:5" x14ac:dyDescent="0.25">
      <c r="A4" s="9" t="s">
        <v>358</v>
      </c>
      <c r="B4" s="10">
        <v>19510.639999999992</v>
      </c>
      <c r="D4" t="str">
        <f>A4</f>
        <v>Alabama</v>
      </c>
      <c r="E4" s="32">
        <f>GETPIVOTDATA("Sales",$A$3,"State",A4)</f>
        <v>19510.639999999992</v>
      </c>
    </row>
    <row r="5" spans="1:5" x14ac:dyDescent="0.25">
      <c r="A5" s="11" t="s">
        <v>310</v>
      </c>
      <c r="B5" s="12">
        <v>35282.000999999997</v>
      </c>
      <c r="D5" t="str">
        <f t="shared" ref="D5:D53" si="0">A5</f>
        <v>Arizona</v>
      </c>
      <c r="E5" s="32">
        <f>GETPIVOTDATA("Sales",$A$3,"State",A5)</f>
        <v>35282.000999999997</v>
      </c>
    </row>
    <row r="6" spans="1:5" x14ac:dyDescent="0.25">
      <c r="A6" s="11" t="s">
        <v>1707</v>
      </c>
      <c r="B6" s="12">
        <v>11678.129999999997</v>
      </c>
      <c r="D6" t="str">
        <f t="shared" si="0"/>
        <v>Arkansas</v>
      </c>
      <c r="E6" s="32">
        <f>GETPIVOTDATA("Sales",$A$3,"State",A6)</f>
        <v>11678.129999999997</v>
      </c>
    </row>
    <row r="7" spans="1:5" x14ac:dyDescent="0.25">
      <c r="A7" s="11" t="s">
        <v>43</v>
      </c>
      <c r="B7" s="12">
        <v>457687.63150000101</v>
      </c>
      <c r="D7" t="str">
        <f t="shared" si="0"/>
        <v>California</v>
      </c>
      <c r="E7" s="32">
        <f>GETPIVOTDATA("Sales",$A$3,"State",A7)</f>
        <v>457687.63150000101</v>
      </c>
    </row>
    <row r="8" spans="1:5" x14ac:dyDescent="0.25">
      <c r="A8" s="11" t="s">
        <v>457</v>
      </c>
      <c r="B8" s="12">
        <v>32108.117999999995</v>
      </c>
      <c r="D8" t="str">
        <f t="shared" si="0"/>
        <v>Colorado</v>
      </c>
      <c r="E8" s="32">
        <f>GETPIVOTDATA("Sales",$A$3,"State",A8)</f>
        <v>32108.117999999995</v>
      </c>
    </row>
    <row r="9" spans="1:5" x14ac:dyDescent="0.25">
      <c r="A9" s="11" t="s">
        <v>747</v>
      </c>
      <c r="B9" s="12">
        <v>13384.356999999996</v>
      </c>
      <c r="D9" t="str">
        <f t="shared" si="0"/>
        <v>Connecticut</v>
      </c>
      <c r="E9" s="32">
        <f>GETPIVOTDATA("Sales",$A$3,"State",A9)</f>
        <v>13384.356999999996</v>
      </c>
    </row>
    <row r="10" spans="1:5" x14ac:dyDescent="0.25">
      <c r="A10" s="11" t="s">
        <v>245</v>
      </c>
      <c r="B10" s="12">
        <v>27451.068999999992</v>
      </c>
      <c r="D10" t="str">
        <f t="shared" si="0"/>
        <v>Delaware</v>
      </c>
      <c r="E10" s="32">
        <f>GETPIVOTDATA("Sales",$A$3,"State",A10)</f>
        <v>27451.068999999992</v>
      </c>
    </row>
    <row r="11" spans="1:5" x14ac:dyDescent="0.25">
      <c r="A11" s="11" t="s">
        <v>3034</v>
      </c>
      <c r="B11" s="12">
        <v>2865.0199999999995</v>
      </c>
      <c r="D11" t="str">
        <f t="shared" si="0"/>
        <v>District of Columbia</v>
      </c>
      <c r="E11" s="32">
        <f>GETPIVOTDATA("Sales",$A$3,"State",A11)</f>
        <v>2865.0199999999995</v>
      </c>
    </row>
    <row r="12" spans="1:5" x14ac:dyDescent="0.25">
      <c r="A12" s="11" t="s">
        <v>54</v>
      </c>
      <c r="B12" s="12">
        <v>89473.707999999999</v>
      </c>
      <c r="D12" t="str">
        <f t="shared" si="0"/>
        <v>Florida</v>
      </c>
      <c r="E12" s="32">
        <f>GETPIVOTDATA("Sales",$A$3,"State",A12)</f>
        <v>89473.707999999999</v>
      </c>
    </row>
    <row r="13" spans="1:5" x14ac:dyDescent="0.25">
      <c r="A13" s="11" t="s">
        <v>1272</v>
      </c>
      <c r="B13" s="12">
        <v>49095.840000000004</v>
      </c>
      <c r="D13" t="str">
        <f t="shared" si="0"/>
        <v>Georgia</v>
      </c>
      <c r="E13" s="32">
        <f>GETPIVOTDATA("Sales",$A$3,"State",A13)</f>
        <v>49095.840000000004</v>
      </c>
    </row>
    <row r="14" spans="1:5" x14ac:dyDescent="0.25">
      <c r="A14" s="11" t="s">
        <v>6260</v>
      </c>
      <c r="B14" s="12">
        <v>4382.4860000000017</v>
      </c>
      <c r="D14" t="str">
        <f t="shared" si="0"/>
        <v>Idaho</v>
      </c>
      <c r="E14" s="32">
        <f>GETPIVOTDATA("Sales",$A$3,"State",A14)</f>
        <v>4382.4860000000017</v>
      </c>
    </row>
    <row r="15" spans="1:5" x14ac:dyDescent="0.25">
      <c r="A15" s="11" t="s">
        <v>211</v>
      </c>
      <c r="B15" s="12">
        <v>80166.10099999985</v>
      </c>
      <c r="D15" t="str">
        <f t="shared" si="0"/>
        <v>Illinois</v>
      </c>
      <c r="E15" s="32">
        <f>GETPIVOTDATA("Sales",$A$3,"State",A15)</f>
        <v>80166.10099999985</v>
      </c>
    </row>
    <row r="16" spans="1:5" x14ac:dyDescent="0.25">
      <c r="A16" s="11" t="s">
        <v>254</v>
      </c>
      <c r="B16" s="12">
        <v>53555.360000000001</v>
      </c>
      <c r="D16" t="str">
        <f t="shared" si="0"/>
        <v>Indiana</v>
      </c>
      <c r="E16" s="32">
        <f>GETPIVOTDATA("Sales",$A$3,"State",A16)</f>
        <v>53555.360000000001</v>
      </c>
    </row>
    <row r="17" spans="1:5" x14ac:dyDescent="0.25">
      <c r="A17" s="11" t="s">
        <v>489</v>
      </c>
      <c r="B17" s="12">
        <v>4579.7599999999993</v>
      </c>
      <c r="D17" t="str">
        <f t="shared" si="0"/>
        <v>Iowa</v>
      </c>
      <c r="E17" s="32">
        <f>GETPIVOTDATA("Sales",$A$3,"State",A17)</f>
        <v>4579.7599999999993</v>
      </c>
    </row>
    <row r="18" spans="1:5" x14ac:dyDescent="0.25">
      <c r="A18" s="11" t="s">
        <v>4530</v>
      </c>
      <c r="B18" s="12">
        <v>2914.31</v>
      </c>
      <c r="D18" t="str">
        <f t="shared" si="0"/>
        <v>Kansas</v>
      </c>
      <c r="E18" s="32">
        <f>GETPIVOTDATA("Sales",$A$3,"State",A18)</f>
        <v>2914.31</v>
      </c>
    </row>
    <row r="19" spans="1:5" x14ac:dyDescent="0.25">
      <c r="A19" s="11" t="s">
        <v>29</v>
      </c>
      <c r="B19" s="12">
        <v>36591.749999999971</v>
      </c>
      <c r="D19" t="str">
        <f t="shared" si="0"/>
        <v>Kentucky</v>
      </c>
      <c r="E19" s="32">
        <f>GETPIVOTDATA("Sales",$A$3,"State",A19)</f>
        <v>36591.749999999971</v>
      </c>
    </row>
    <row r="20" spans="1:5" x14ac:dyDescent="0.25">
      <c r="A20" s="11" t="s">
        <v>736</v>
      </c>
      <c r="B20" s="12">
        <v>9217.0299999999988</v>
      </c>
      <c r="D20" t="str">
        <f t="shared" si="0"/>
        <v>Louisiana</v>
      </c>
      <c r="E20" s="32">
        <f>GETPIVOTDATA("Sales",$A$3,"State",A20)</f>
        <v>9217.0299999999988</v>
      </c>
    </row>
    <row r="21" spans="1:5" x14ac:dyDescent="0.25">
      <c r="A21" s="11" t="s">
        <v>5235</v>
      </c>
      <c r="B21" s="12">
        <v>1270.53</v>
      </c>
      <c r="D21" t="str">
        <f t="shared" si="0"/>
        <v>Maine</v>
      </c>
      <c r="E21" s="32">
        <f>GETPIVOTDATA("Sales",$A$3,"State",A21)</f>
        <v>1270.53</v>
      </c>
    </row>
    <row r="22" spans="1:5" x14ac:dyDescent="0.25">
      <c r="A22" s="11" t="s">
        <v>2735</v>
      </c>
      <c r="B22" s="12">
        <v>23705.523000000005</v>
      </c>
      <c r="D22" t="str">
        <f t="shared" si="0"/>
        <v>Maryland</v>
      </c>
      <c r="E22" s="32">
        <f>GETPIVOTDATA("Sales",$A$3,"State",A22)</f>
        <v>23705.523000000005</v>
      </c>
    </row>
    <row r="23" spans="1:5" x14ac:dyDescent="0.25">
      <c r="A23" s="11" t="s">
        <v>1245</v>
      </c>
      <c r="B23" s="12">
        <v>28634.43399999999</v>
      </c>
      <c r="D23" t="str">
        <f t="shared" si="0"/>
        <v>Massachusetts</v>
      </c>
      <c r="E23" s="32">
        <f>GETPIVOTDATA("Sales",$A$3,"State",A23)</f>
        <v>28634.43399999999</v>
      </c>
    </row>
    <row r="24" spans="1:5" x14ac:dyDescent="0.25">
      <c r="A24" s="11" t="s">
        <v>238</v>
      </c>
      <c r="B24" s="12">
        <v>76269.614000000016</v>
      </c>
      <c r="D24" t="str">
        <f t="shared" si="0"/>
        <v>Michigan</v>
      </c>
      <c r="E24" s="32">
        <f>GETPIVOTDATA("Sales",$A$3,"State",A24)</f>
        <v>76269.614000000016</v>
      </c>
    </row>
    <row r="25" spans="1:5" x14ac:dyDescent="0.25">
      <c r="A25" s="11" t="s">
        <v>229</v>
      </c>
      <c r="B25" s="12">
        <v>29863.149999999994</v>
      </c>
      <c r="D25" t="str">
        <f t="shared" si="0"/>
        <v>Minnesota</v>
      </c>
      <c r="E25" s="32">
        <f>GETPIVOTDATA("Sales",$A$3,"State",A25)</f>
        <v>29863.149999999994</v>
      </c>
    </row>
    <row r="26" spans="1:5" x14ac:dyDescent="0.25">
      <c r="A26" s="11" t="s">
        <v>1487</v>
      </c>
      <c r="B26" s="12">
        <v>10771.34</v>
      </c>
      <c r="D26" t="str">
        <f t="shared" si="0"/>
        <v>Mississippi</v>
      </c>
      <c r="E26" s="32">
        <f>GETPIVOTDATA("Sales",$A$3,"State",A26)</f>
        <v>10771.34</v>
      </c>
    </row>
    <row r="27" spans="1:5" x14ac:dyDescent="0.25">
      <c r="A27" s="11" t="s">
        <v>596</v>
      </c>
      <c r="B27" s="12">
        <v>22205.149999999998</v>
      </c>
      <c r="D27" t="str">
        <f t="shared" si="0"/>
        <v>Missouri</v>
      </c>
      <c r="E27" s="32">
        <f>GETPIVOTDATA("Sales",$A$3,"State",A27)</f>
        <v>22205.149999999998</v>
      </c>
    </row>
    <row r="28" spans="1:5" x14ac:dyDescent="0.25">
      <c r="A28" s="11" t="s">
        <v>1762</v>
      </c>
      <c r="B28" s="12">
        <v>5589.3519999999971</v>
      </c>
      <c r="D28" t="str">
        <f t="shared" si="0"/>
        <v>Montana</v>
      </c>
      <c r="E28" s="32">
        <f>GETPIVOTDATA("Sales",$A$3,"State",A28)</f>
        <v>5589.3519999999971</v>
      </c>
    </row>
    <row r="29" spans="1:5" x14ac:dyDescent="0.25">
      <c r="A29" s="11" t="s">
        <v>138</v>
      </c>
      <c r="B29" s="12">
        <v>7464.9299999999985</v>
      </c>
      <c r="D29" t="str">
        <f t="shared" si="0"/>
        <v>Nebraska</v>
      </c>
      <c r="E29" s="32">
        <f>GETPIVOTDATA("Sales",$A$3,"State",A29)</f>
        <v>7464.9299999999985</v>
      </c>
    </row>
    <row r="30" spans="1:5" x14ac:dyDescent="0.25">
      <c r="A30" s="11" t="s">
        <v>1392</v>
      </c>
      <c r="B30" s="12">
        <v>16729.101999999999</v>
      </c>
      <c r="D30" t="str">
        <f t="shared" si="0"/>
        <v>Nevada</v>
      </c>
      <c r="E30" s="32">
        <f>GETPIVOTDATA("Sales",$A$3,"State",A30)</f>
        <v>16729.101999999999</v>
      </c>
    </row>
    <row r="31" spans="1:5" x14ac:dyDescent="0.25">
      <c r="A31" s="11" t="s">
        <v>2694</v>
      </c>
      <c r="B31" s="12">
        <v>7292.5239999999994</v>
      </c>
      <c r="D31" t="str">
        <f t="shared" si="0"/>
        <v>New Hampshire</v>
      </c>
      <c r="E31" s="32">
        <f>GETPIVOTDATA("Sales",$A$3,"State",A31)</f>
        <v>7292.5239999999994</v>
      </c>
    </row>
    <row r="32" spans="1:5" x14ac:dyDescent="0.25">
      <c r="A32" s="11" t="s">
        <v>788</v>
      </c>
      <c r="B32" s="12">
        <v>35764.312000000013</v>
      </c>
      <c r="D32" t="str">
        <f t="shared" si="0"/>
        <v>New Jersey</v>
      </c>
      <c r="E32" s="32">
        <f>GETPIVOTDATA("Sales",$A$3,"State",A32)</f>
        <v>35764.312000000013</v>
      </c>
    </row>
    <row r="33" spans="1:5" x14ac:dyDescent="0.25">
      <c r="A33" s="11" t="s">
        <v>668</v>
      </c>
      <c r="B33" s="12">
        <v>4783.5220000000008</v>
      </c>
      <c r="D33" t="str">
        <f t="shared" si="0"/>
        <v>New Mexico</v>
      </c>
      <c r="E33" s="32">
        <f>GETPIVOTDATA("Sales",$A$3,"State",A33)</f>
        <v>4783.5220000000008</v>
      </c>
    </row>
    <row r="34" spans="1:5" x14ac:dyDescent="0.25">
      <c r="A34" s="11" t="s">
        <v>267</v>
      </c>
      <c r="B34" s="12">
        <v>310876.27099999978</v>
      </c>
      <c r="D34" t="str">
        <f t="shared" si="0"/>
        <v>New York</v>
      </c>
      <c r="E34" s="32">
        <f>GETPIVOTDATA("Sales",$A$3,"State",A34)</f>
        <v>310876.27099999978</v>
      </c>
    </row>
    <row r="35" spans="1:5" x14ac:dyDescent="0.25">
      <c r="A35" s="11" t="s">
        <v>88</v>
      </c>
      <c r="B35" s="12">
        <v>55603.163999999968</v>
      </c>
      <c r="D35" t="str">
        <f t="shared" si="0"/>
        <v>North Carolina</v>
      </c>
      <c r="E35" s="32">
        <f>GETPIVOTDATA("Sales",$A$3,"State",A35)</f>
        <v>55603.163999999968</v>
      </c>
    </row>
    <row r="36" spans="1:5" x14ac:dyDescent="0.25">
      <c r="A36" s="11" t="s">
        <v>7449</v>
      </c>
      <c r="B36" s="12">
        <v>919.91</v>
      </c>
      <c r="D36" t="str">
        <f t="shared" si="0"/>
        <v>North Dakota</v>
      </c>
      <c r="E36" s="32">
        <f>GETPIVOTDATA("Sales",$A$3,"State",A36)</f>
        <v>919.91</v>
      </c>
    </row>
    <row r="37" spans="1:5" x14ac:dyDescent="0.25">
      <c r="A37" s="11" t="s">
        <v>498</v>
      </c>
      <c r="B37" s="12">
        <v>78258.135999999926</v>
      </c>
      <c r="D37" t="str">
        <f t="shared" si="0"/>
        <v>Ohio</v>
      </c>
      <c r="E37" s="32">
        <f>GETPIVOTDATA("Sales",$A$3,"State",A37)</f>
        <v>78258.135999999926</v>
      </c>
    </row>
    <row r="38" spans="1:5" x14ac:dyDescent="0.25">
      <c r="A38" s="11" t="s">
        <v>649</v>
      </c>
      <c r="B38" s="12">
        <v>19683.390000000003</v>
      </c>
      <c r="D38" t="str">
        <f t="shared" si="0"/>
        <v>Oklahoma</v>
      </c>
      <c r="E38" s="32">
        <f>GETPIVOTDATA("Sales",$A$3,"State",A38)</f>
        <v>19683.390000000003</v>
      </c>
    </row>
    <row r="39" spans="1:5" x14ac:dyDescent="0.25">
      <c r="A39" s="11" t="s">
        <v>420</v>
      </c>
      <c r="B39" s="12">
        <v>17431.149999999991</v>
      </c>
      <c r="D39" t="str">
        <f t="shared" si="0"/>
        <v>Oregon</v>
      </c>
      <c r="E39" s="32">
        <f>GETPIVOTDATA("Sales",$A$3,"State",A39)</f>
        <v>17431.149999999991</v>
      </c>
    </row>
    <row r="40" spans="1:5" x14ac:dyDescent="0.25">
      <c r="A40" s="11" t="s">
        <v>147</v>
      </c>
      <c r="B40" s="12">
        <v>116511.91400000003</v>
      </c>
      <c r="D40" t="str">
        <f t="shared" si="0"/>
        <v>Pennsylvania</v>
      </c>
      <c r="E40" s="32">
        <f>GETPIVOTDATA("Sales",$A$3,"State",A40)</f>
        <v>116511.91400000003</v>
      </c>
    </row>
    <row r="41" spans="1:5" x14ac:dyDescent="0.25">
      <c r="A41" s="11" t="s">
        <v>1399</v>
      </c>
      <c r="B41" s="12">
        <v>22627.955999999995</v>
      </c>
      <c r="D41" t="str">
        <f t="shared" si="0"/>
        <v>Rhode Island</v>
      </c>
      <c r="E41" s="32">
        <f>GETPIVOTDATA("Sales",$A$3,"State",A41)</f>
        <v>22627.955999999995</v>
      </c>
    </row>
    <row r="42" spans="1:5" x14ac:dyDescent="0.25">
      <c r="A42" s="11" t="s">
        <v>383</v>
      </c>
      <c r="B42" s="12">
        <v>8481.7099999999991</v>
      </c>
      <c r="D42" t="str">
        <f t="shared" si="0"/>
        <v>South Carolina</v>
      </c>
      <c r="E42" s="32">
        <f>GETPIVOTDATA("Sales",$A$3,"State",A42)</f>
        <v>8481.7099999999991</v>
      </c>
    </row>
    <row r="43" spans="1:5" x14ac:dyDescent="0.25">
      <c r="A43" s="11" t="s">
        <v>5326</v>
      </c>
      <c r="B43" s="12">
        <v>1315.5600000000002</v>
      </c>
      <c r="D43" t="str">
        <f t="shared" si="0"/>
        <v>South Dakota</v>
      </c>
      <c r="E43" s="32">
        <f>GETPIVOTDATA("Sales",$A$3,"State",A43)</f>
        <v>1315.5600000000002</v>
      </c>
    </row>
    <row r="44" spans="1:5" x14ac:dyDescent="0.25">
      <c r="A44" s="11" t="s">
        <v>335</v>
      </c>
      <c r="B44" s="12">
        <v>30661.872999999981</v>
      </c>
      <c r="D44" t="str">
        <f t="shared" si="0"/>
        <v>Tennessee</v>
      </c>
      <c r="E44" s="32">
        <f>GETPIVOTDATA("Sales",$A$3,"State",A44)</f>
        <v>30661.872999999981</v>
      </c>
    </row>
    <row r="45" spans="1:5" x14ac:dyDescent="0.25">
      <c r="A45" s="11" t="s">
        <v>104</v>
      </c>
      <c r="B45" s="12">
        <v>170188.04580000002</v>
      </c>
      <c r="D45" t="str">
        <f t="shared" si="0"/>
        <v>Texas</v>
      </c>
      <c r="E45" s="32">
        <f>GETPIVOTDATA("Sales",$A$3,"State",A45)</f>
        <v>170188.04580000002</v>
      </c>
    </row>
    <row r="46" spans="1:5" x14ac:dyDescent="0.25">
      <c r="A46" s="11" t="s">
        <v>121</v>
      </c>
      <c r="B46" s="12">
        <v>11220.055999999999</v>
      </c>
      <c r="D46" t="str">
        <f t="shared" si="0"/>
        <v>Utah</v>
      </c>
      <c r="E46" s="32">
        <f>GETPIVOTDATA("Sales",$A$3,"State",A46)</f>
        <v>11220.055999999999</v>
      </c>
    </row>
    <row r="47" spans="1:5" x14ac:dyDescent="0.25">
      <c r="A47" s="11" t="s">
        <v>5203</v>
      </c>
      <c r="B47" s="12">
        <v>8929.369999999999</v>
      </c>
      <c r="D47" t="str">
        <f t="shared" si="0"/>
        <v>Vermont</v>
      </c>
      <c r="E47" s="32">
        <f>GETPIVOTDATA("Sales",$A$3,"State",A47)</f>
        <v>8929.369999999999</v>
      </c>
    </row>
    <row r="48" spans="1:5" x14ac:dyDescent="0.25">
      <c r="A48" s="11" t="s">
        <v>319</v>
      </c>
      <c r="B48" s="12">
        <v>70636.719999999987</v>
      </c>
      <c r="D48" t="str">
        <f t="shared" si="0"/>
        <v>Virginia</v>
      </c>
      <c r="E48" s="32">
        <f>GETPIVOTDATA("Sales",$A$3,"State",A48)</f>
        <v>70636.719999999987</v>
      </c>
    </row>
    <row r="49" spans="1:5" x14ac:dyDescent="0.25">
      <c r="A49" s="11" t="s">
        <v>96</v>
      </c>
      <c r="B49" s="12">
        <v>138641.26999999993</v>
      </c>
      <c r="D49" t="str">
        <f t="shared" si="0"/>
        <v>Washington</v>
      </c>
      <c r="E49" s="32">
        <f>GETPIVOTDATA("Sales",$A$3,"State",A49)</f>
        <v>138641.26999999993</v>
      </c>
    </row>
    <row r="50" spans="1:5" x14ac:dyDescent="0.25">
      <c r="A50" s="11" t="s">
        <v>9726</v>
      </c>
      <c r="B50" s="12">
        <v>1209.8240000000001</v>
      </c>
      <c r="D50" t="str">
        <f t="shared" si="0"/>
        <v>West Virginia</v>
      </c>
      <c r="E50" s="32">
        <f>GETPIVOTDATA("Sales",$A$3,"State",A50)</f>
        <v>1209.8240000000001</v>
      </c>
    </row>
    <row r="51" spans="1:5" x14ac:dyDescent="0.25">
      <c r="A51" s="11" t="s">
        <v>114</v>
      </c>
      <c r="B51" s="12">
        <v>32114.610000000019</v>
      </c>
      <c r="D51" t="str">
        <f t="shared" si="0"/>
        <v>Wisconsin</v>
      </c>
      <c r="E51" s="32">
        <f>GETPIVOTDATA("Sales",$A$3,"State",A51)</f>
        <v>32114.610000000019</v>
      </c>
    </row>
    <row r="52" spans="1:5" x14ac:dyDescent="0.25">
      <c r="A52" s="11" t="s">
        <v>8542</v>
      </c>
      <c r="B52" s="12">
        <v>1603.1360000000002</v>
      </c>
      <c r="D52" t="str">
        <f t="shared" si="0"/>
        <v>Wyoming</v>
      </c>
      <c r="E52" s="32">
        <f>GETPIVOTDATA("Sales",$A$3,"State",A52)</f>
        <v>1603.1360000000002</v>
      </c>
    </row>
    <row r="53" spans="1:5" x14ac:dyDescent="0.25">
      <c r="A53" s="13" t="s">
        <v>10934</v>
      </c>
      <c r="B53" s="14">
        <v>2297200.8603000003</v>
      </c>
      <c r="D53" t="str">
        <f t="shared" si="0"/>
        <v>Grand Total</v>
      </c>
      <c r="E53" s="32">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7C5F-ECE6-4029-A285-D9D3C4336E46}">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9" t="s">
        <v>75</v>
      </c>
      <c r="B4" s="10">
        <v>203412.73300000009</v>
      </c>
    </row>
    <row r="5" spans="1:2" x14ac:dyDescent="0.25">
      <c r="A5" s="11" t="s">
        <v>56</v>
      </c>
      <c r="B5" s="12">
        <v>206965.53200000009</v>
      </c>
    </row>
    <row r="6" spans="1:2" x14ac:dyDescent="0.25">
      <c r="A6" s="11" t="s">
        <v>59</v>
      </c>
      <c r="B6" s="12">
        <v>223843.60800000012</v>
      </c>
    </row>
    <row r="7" spans="1:2" x14ac:dyDescent="0.25">
      <c r="A7" s="11" t="s">
        <v>36</v>
      </c>
      <c r="B7" s="12">
        <v>328449.1030000007</v>
      </c>
    </row>
    <row r="8" spans="1:2" x14ac:dyDescent="0.25">
      <c r="A8" s="11" t="s">
        <v>72</v>
      </c>
      <c r="B8" s="12">
        <v>330007.05400000012</v>
      </c>
    </row>
    <row r="9" spans="1:2" x14ac:dyDescent="0.25">
      <c r="A9" s="13"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02E14-DB1B-482B-88ED-3DB6DAF2DFAA}">
  <dimension ref="A3:R17"/>
  <sheetViews>
    <sheetView topLeftCell="F3" workbookViewId="0">
      <selection activeCell="D19" sqref="D19"/>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9" max="9" width="13.140625" bestFit="1" customWidth="1"/>
    <col min="10" max="10" width="15.42578125" bestFit="1" customWidth="1"/>
    <col min="13" max="13" width="13.140625" bestFit="1" customWidth="1"/>
    <col min="14" max="14" width="16.5703125" bestFit="1" customWidth="1"/>
    <col min="17" max="17" width="13.140625" bestFit="1" customWidth="1"/>
    <col min="18" max="18" width="19.42578125" bestFit="1" customWidth="1"/>
  </cols>
  <sheetData>
    <row r="3" spans="1:18" x14ac:dyDescent="0.25">
      <c r="A3" s="7" t="s">
        <v>10933</v>
      </c>
      <c r="B3" s="8" t="s">
        <v>10947</v>
      </c>
      <c r="E3" s="7" t="s">
        <v>10933</v>
      </c>
      <c r="F3" s="8" t="s">
        <v>10948</v>
      </c>
      <c r="I3" s="7" t="s">
        <v>10933</v>
      </c>
      <c r="J3" s="8" t="s">
        <v>10949</v>
      </c>
      <c r="M3" s="7" t="s">
        <v>10933</v>
      </c>
      <c r="N3" s="8" t="s">
        <v>10951</v>
      </c>
      <c r="Q3" s="7" t="s">
        <v>10933</v>
      </c>
      <c r="R3" s="8" t="s">
        <v>10952</v>
      </c>
    </row>
    <row r="4" spans="1:18" x14ac:dyDescent="0.25">
      <c r="A4" s="9" t="s">
        <v>10935</v>
      </c>
      <c r="B4" s="10">
        <v>95365.937600000019</v>
      </c>
      <c r="E4" s="9" t="s">
        <v>10935</v>
      </c>
      <c r="F4" s="10">
        <v>9199.2699999999986</v>
      </c>
      <c r="I4" s="9" t="s">
        <v>10935</v>
      </c>
      <c r="J4" s="10">
        <v>1500</v>
      </c>
      <c r="M4" s="9" t="s">
        <v>10935</v>
      </c>
      <c r="N4" s="10">
        <v>387</v>
      </c>
      <c r="Q4" s="9" t="s">
        <v>10935</v>
      </c>
      <c r="R4" s="10">
        <v>9.6462848596792869E-2</v>
      </c>
    </row>
    <row r="5" spans="1:18" x14ac:dyDescent="0.25">
      <c r="A5" s="11" t="s">
        <v>10936</v>
      </c>
      <c r="B5" s="12">
        <v>60172.649400000024</v>
      </c>
      <c r="E5" s="11" t="s">
        <v>10936</v>
      </c>
      <c r="F5" s="12">
        <v>10288.898699999991</v>
      </c>
      <c r="I5" s="11" t="s">
        <v>10936</v>
      </c>
      <c r="J5" s="12">
        <v>1068</v>
      </c>
      <c r="M5" s="11" t="s">
        <v>10936</v>
      </c>
      <c r="N5" s="12">
        <v>301</v>
      </c>
      <c r="Q5" s="11" t="s">
        <v>10936</v>
      </c>
      <c r="R5" s="12">
        <v>0.17098962406664425</v>
      </c>
    </row>
    <row r="6" spans="1:18" x14ac:dyDescent="0.25">
      <c r="A6" s="11" t="s">
        <v>10937</v>
      </c>
      <c r="B6" s="12">
        <v>199252.98399999991</v>
      </c>
      <c r="E6" s="11" t="s">
        <v>10937</v>
      </c>
      <c r="F6" s="12">
        <v>26806.573700000015</v>
      </c>
      <c r="I6" s="11" t="s">
        <v>10937</v>
      </c>
      <c r="J6" s="12">
        <v>2491</v>
      </c>
      <c r="M6" s="11" t="s">
        <v>10937</v>
      </c>
      <c r="N6" s="12">
        <v>680</v>
      </c>
      <c r="Q6" s="11" t="s">
        <v>10937</v>
      </c>
      <c r="R6" s="12">
        <v>0.13453536886554246</v>
      </c>
    </row>
    <row r="7" spans="1:18" x14ac:dyDescent="0.25">
      <c r="A7" s="11" t="s">
        <v>10938</v>
      </c>
      <c r="B7" s="12">
        <v>141851.5674</v>
      </c>
      <c r="E7" s="11" t="s">
        <v>10938</v>
      </c>
      <c r="F7" s="12">
        <v>13437.806799999998</v>
      </c>
      <c r="I7" s="11" t="s">
        <v>10938</v>
      </c>
      <c r="J7" s="12">
        <v>2441</v>
      </c>
      <c r="M7" s="11" t="s">
        <v>10938</v>
      </c>
      <c r="N7" s="12">
        <v>663</v>
      </c>
      <c r="Q7" s="11" t="s">
        <v>10938</v>
      </c>
      <c r="R7" s="12">
        <v>9.4731465053942004E-2</v>
      </c>
    </row>
    <row r="8" spans="1:18" x14ac:dyDescent="0.25">
      <c r="A8" s="11" t="s">
        <v>10939</v>
      </c>
      <c r="B8" s="12">
        <v>156122.28669999994</v>
      </c>
      <c r="E8" s="11" t="s">
        <v>10939</v>
      </c>
      <c r="F8" s="12">
        <v>22308.51279999999</v>
      </c>
      <c r="I8" s="11" t="s">
        <v>10939</v>
      </c>
      <c r="J8" s="12">
        <v>2850</v>
      </c>
      <c r="M8" s="11" t="s">
        <v>10939</v>
      </c>
      <c r="N8" s="12">
        <v>750</v>
      </c>
      <c r="Q8" s="11" t="s">
        <v>10939</v>
      </c>
      <c r="R8" s="12">
        <v>0.14289127626517142</v>
      </c>
    </row>
    <row r="9" spans="1:18" x14ac:dyDescent="0.25">
      <c r="A9" s="11" t="s">
        <v>10940</v>
      </c>
      <c r="B9" s="12">
        <v>147082.61130000011</v>
      </c>
      <c r="E9" s="11" t="s">
        <v>10940</v>
      </c>
      <c r="F9" s="12">
        <v>20899.334500000012</v>
      </c>
      <c r="I9" s="11" t="s">
        <v>10940</v>
      </c>
      <c r="J9" s="12">
        <v>2644</v>
      </c>
      <c r="M9" s="11" t="s">
        <v>10940</v>
      </c>
      <c r="N9" s="12">
        <v>709</v>
      </c>
      <c r="Q9" s="11" t="s">
        <v>10940</v>
      </c>
      <c r="R9" s="12">
        <v>0.1420924901678027</v>
      </c>
    </row>
    <row r="10" spans="1:18" x14ac:dyDescent="0.25">
      <c r="A10" s="11" t="s">
        <v>10941</v>
      </c>
      <c r="B10" s="12">
        <v>149580.83800000031</v>
      </c>
      <c r="E10" s="11" t="s">
        <v>10941</v>
      </c>
      <c r="F10" s="12">
        <v>13535.38299999998</v>
      </c>
      <c r="I10" s="11" t="s">
        <v>10941</v>
      </c>
      <c r="J10" s="12">
        <v>2705</v>
      </c>
      <c r="M10" s="11" t="s">
        <v>10941</v>
      </c>
      <c r="N10" s="12">
        <v>708</v>
      </c>
      <c r="Q10" s="11" t="s">
        <v>10941</v>
      </c>
      <c r="R10" s="12">
        <v>9.0488749635163512E-2</v>
      </c>
    </row>
    <row r="11" spans="1:18" x14ac:dyDescent="0.25">
      <c r="A11" s="11" t="s">
        <v>10942</v>
      </c>
      <c r="B11" s="12">
        <v>159589.45099999988</v>
      </c>
      <c r="E11" s="11" t="s">
        <v>10942</v>
      </c>
      <c r="F11" s="12">
        <v>21896.715399999972</v>
      </c>
      <c r="I11" s="11" t="s">
        <v>10942</v>
      </c>
      <c r="J11" s="12">
        <v>2796</v>
      </c>
      <c r="M11" s="11" t="s">
        <v>10942</v>
      </c>
      <c r="N11" s="12">
        <v>710</v>
      </c>
      <c r="Q11" s="11" t="s">
        <v>10942</v>
      </c>
      <c r="R11" s="12">
        <v>0.13720653378273723</v>
      </c>
    </row>
    <row r="12" spans="1:18" x14ac:dyDescent="0.25">
      <c r="A12" s="11" t="s">
        <v>10943</v>
      </c>
      <c r="B12" s="12">
        <v>309770.09970000025</v>
      </c>
      <c r="E12" s="11" t="s">
        <v>10943</v>
      </c>
      <c r="F12" s="12">
        <v>37293.192500000034</v>
      </c>
      <c r="I12" s="11" t="s">
        <v>10943</v>
      </c>
      <c r="J12" s="12">
        <v>5073</v>
      </c>
      <c r="M12" s="11" t="s">
        <v>10943</v>
      </c>
      <c r="N12" s="12">
        <v>1386</v>
      </c>
      <c r="Q12" s="11" t="s">
        <v>10943</v>
      </c>
      <c r="R12" s="12">
        <v>0.12038990379031732</v>
      </c>
    </row>
    <row r="13" spans="1:18" x14ac:dyDescent="0.25">
      <c r="A13" s="11" t="s">
        <v>10944</v>
      </c>
      <c r="B13" s="12">
        <v>197115.20170000009</v>
      </c>
      <c r="E13" s="11" t="s">
        <v>10944</v>
      </c>
      <c r="F13" s="12">
        <v>31469.663800000035</v>
      </c>
      <c r="I13" s="11" t="s">
        <v>10944</v>
      </c>
      <c r="J13" s="12">
        <v>3095</v>
      </c>
      <c r="M13" s="11" t="s">
        <v>10944</v>
      </c>
      <c r="N13" s="12">
        <v>817</v>
      </c>
      <c r="Q13" s="11" t="s">
        <v>10944</v>
      </c>
      <c r="R13" s="12">
        <v>0.15965112547684351</v>
      </c>
    </row>
    <row r="14" spans="1:18" x14ac:dyDescent="0.25">
      <c r="A14" s="11" t="s">
        <v>10945</v>
      </c>
      <c r="B14" s="12">
        <v>349120.07400000008</v>
      </c>
      <c r="E14" s="11" t="s">
        <v>10945</v>
      </c>
      <c r="F14" s="12">
        <v>35825.536599999927</v>
      </c>
      <c r="I14" s="11" t="s">
        <v>10945</v>
      </c>
      <c r="J14" s="12">
        <v>5741</v>
      </c>
      <c r="M14" s="11" t="s">
        <v>10945</v>
      </c>
      <c r="N14" s="12">
        <v>1462</v>
      </c>
      <c r="Q14" s="11" t="s">
        <v>10945</v>
      </c>
      <c r="R14" s="12">
        <v>0.10261666191099604</v>
      </c>
    </row>
    <row r="15" spans="1:18" x14ac:dyDescent="0.25">
      <c r="A15" s="11" t="s">
        <v>10946</v>
      </c>
      <c r="B15" s="12">
        <v>332177.15950000001</v>
      </c>
      <c r="E15" s="11" t="s">
        <v>10946</v>
      </c>
      <c r="F15" s="12">
        <v>43436.13390000003</v>
      </c>
      <c r="I15" s="11" t="s">
        <v>10946</v>
      </c>
      <c r="J15" s="12">
        <v>5469</v>
      </c>
      <c r="M15" s="11" t="s">
        <v>10946</v>
      </c>
      <c r="N15" s="12">
        <v>1421</v>
      </c>
      <c r="Q15" s="11" t="s">
        <v>10946</v>
      </c>
      <c r="R15" s="12">
        <v>0.13076195234308405</v>
      </c>
    </row>
    <row r="16" spans="1:18" x14ac:dyDescent="0.25">
      <c r="A16" s="13" t="s">
        <v>10934</v>
      </c>
      <c r="B16" s="14">
        <v>2297200.8603000008</v>
      </c>
      <c r="E16" s="13" t="s">
        <v>10934</v>
      </c>
      <c r="F16" s="14">
        <v>286397.02169999998</v>
      </c>
      <c r="I16" s="13" t="s">
        <v>10934</v>
      </c>
      <c r="J16" s="14">
        <v>37873</v>
      </c>
      <c r="M16" s="13" t="s">
        <v>10934</v>
      </c>
      <c r="N16" s="14">
        <v>9994</v>
      </c>
      <c r="Q16" s="13" t="s">
        <v>10934</v>
      </c>
      <c r="R16" s="14">
        <v>0.12467217240315856</v>
      </c>
    </row>
    <row r="17" spans="2:18" x14ac:dyDescent="0.25">
      <c r="B17" s="33">
        <f>GETPIVOTDATA("Sales",$A$3)</f>
        <v>2297200.8603000008</v>
      </c>
      <c r="C17" s="33"/>
      <c r="D17" s="33"/>
      <c r="E17" s="33"/>
      <c r="F17" s="33">
        <f>GETPIVOTDATA("Profit",$E$3)</f>
        <v>286397.02169999998</v>
      </c>
      <c r="J17" s="34">
        <f>GETPIVOTDATA("Quantity",$I$3)</f>
        <v>37873</v>
      </c>
      <c r="N17" s="34">
        <f>GETPIVOTDATA("Order ID",$M$3)</f>
        <v>9994</v>
      </c>
      <c r="R17" s="28">
        <f>GETPIVOTDATA("Profit Margin",$Q$3)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E8743-19FE-4AC6-AAC9-0CF50287DF3F}">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12" x14ac:dyDescent="0.25">
      <c r="A3" s="7" t="s">
        <v>10933</v>
      </c>
      <c r="B3" s="6" t="s">
        <v>10947</v>
      </c>
      <c r="C3" s="35" t="s">
        <v>10948</v>
      </c>
      <c r="D3" s="35" t="s">
        <v>10949</v>
      </c>
      <c r="E3" s="35" t="s">
        <v>10951</v>
      </c>
      <c r="F3" s="15" t="s">
        <v>10952</v>
      </c>
    </row>
    <row r="4" spans="1:12" x14ac:dyDescent="0.25">
      <c r="A4" s="9">
        <v>2011</v>
      </c>
      <c r="B4" s="16">
        <v>484247.49810000096</v>
      </c>
      <c r="C4" s="36">
        <v>49543.974100000007</v>
      </c>
      <c r="D4" s="36">
        <v>7581</v>
      </c>
      <c r="E4" s="36">
        <v>1993</v>
      </c>
      <c r="F4" s="17">
        <v>0.10231126499236715</v>
      </c>
    </row>
    <row r="5" spans="1:12" x14ac:dyDescent="0.25">
      <c r="A5" s="11">
        <v>2012</v>
      </c>
      <c r="B5" s="18">
        <v>470532.50899999985</v>
      </c>
      <c r="C5" s="37">
        <v>61618.603700000051</v>
      </c>
      <c r="D5" s="37">
        <v>7979</v>
      </c>
      <c r="E5" s="37">
        <v>2102</v>
      </c>
      <c r="F5" s="19">
        <v>0.13095504034557592</v>
      </c>
    </row>
    <row r="6" spans="1:12" x14ac:dyDescent="0.25">
      <c r="A6" s="11">
        <v>2013</v>
      </c>
      <c r="B6" s="18">
        <v>608473.83000000066</v>
      </c>
      <c r="C6" s="37">
        <v>81726.930800000177</v>
      </c>
      <c r="D6" s="37">
        <v>9810</v>
      </c>
      <c r="E6" s="37">
        <v>2580</v>
      </c>
      <c r="F6" s="19">
        <v>0.13431461924993568</v>
      </c>
    </row>
    <row r="7" spans="1:12" x14ac:dyDescent="0.25">
      <c r="A7" s="38">
        <v>2014</v>
      </c>
      <c r="B7" s="39">
        <v>733947.0231999997</v>
      </c>
      <c r="C7" s="40">
        <v>93507.513099999967</v>
      </c>
      <c r="D7" s="40">
        <v>12503</v>
      </c>
      <c r="E7" s="40">
        <v>3319</v>
      </c>
      <c r="F7" s="41">
        <v>0.12740362743390987</v>
      </c>
    </row>
    <row r="9" spans="1:12" x14ac:dyDescent="0.25">
      <c r="H9" s="42">
        <f>GETPIVOTDATA("Sum of Sales",$A$3,"Year",2014)/GETPIVOTDATA("Sum of Sales",$A$3,"Year",2013)-1</f>
        <v>0.20620967905883303</v>
      </c>
      <c r="I9" s="42">
        <f>GETPIVOTDATA("Sum of Profit",$A$3,"Year",2014)/GETPIVOTDATA("Sum of Profit",$A$3,"Year",2013)-1</f>
        <v>0.14414565902185772</v>
      </c>
      <c r="J9" s="42">
        <f>GETPIVOTDATA("Sum of Quantity",$A$3,"Year",2014)/GETPIVOTDATA("Sum of Quantity",$A$3,"Year",2013)-1</f>
        <v>0.27451580020387367</v>
      </c>
      <c r="K9" s="42">
        <f>GETPIVOTDATA("Count of Order ID",$A$3,"Year",2014)/GETPIVOTDATA("Count of Order ID",$A$3,"Year",2013)-1</f>
        <v>0.2864341085271318</v>
      </c>
      <c r="L9" s="42">
        <f>GETPIVOTDATA("Sum of Profit Margin",$A$3,"Year",2014)/GETPIVOTDATA("Sum of Profit Margin",$A$3,"Year",2013)-1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F184-9557-4917-B01E-6D2B5904D106}">
  <dimension ref="A1"/>
  <sheetViews>
    <sheetView showGridLines="0" showRowColHeaders="0" tabSelected="1" zoomScaleNormal="100" workbookViewId="0">
      <selection activeCell="Q32" sqref="Q32"/>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6" sqref="B16"/>
    </sheetView>
  </sheetViews>
  <sheetFormatPr defaultColWidth="14.42578125" defaultRowHeight="15" customHeight="1" x14ac:dyDescent="0.25"/>
  <cols>
    <col min="1" max="1" width="12.5703125" customWidth="1"/>
    <col min="2" max="2" width="28.5703125" customWidth="1"/>
    <col min="3" max="3" width="14" customWidth="1"/>
    <col min="4" max="4" width="13.42578125" customWidth="1"/>
    <col min="5" max="5" width="13.7109375" customWidth="1"/>
    <col min="6" max="6" width="15" customWidth="1"/>
    <col min="7" max="7" width="18.7109375" customWidth="1"/>
    <col min="8" max="8" width="18" customWidth="1"/>
    <col min="9" max="11" width="12.5703125" customWidth="1"/>
    <col min="12" max="12" width="14.5703125" customWidth="1"/>
    <col min="13" max="13" width="14.140625" customWidth="1"/>
    <col min="14" max="14" width="13.5703125" customWidth="1"/>
    <col min="15" max="15" width="12.7109375" customWidth="1"/>
    <col min="16" max="16" width="16.28515625" customWidth="1"/>
    <col min="17" max="17" width="17.28515625" customWidth="1"/>
    <col min="18" max="18" width="16.140625" customWidth="1"/>
    <col min="19" max="22" width="12.5703125" customWidth="1"/>
  </cols>
  <sheetData>
    <row r="1" spans="1:22"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25">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25">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25">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25">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25">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25">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25">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25">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25">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25">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25">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25">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25">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25">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25">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25">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25">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25">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25">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25">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25">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25">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25">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25">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25">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25">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25">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25">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25">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25">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25">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25">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25">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25">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25">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25">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25">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25">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25">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25">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25">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25">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25">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25">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25">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25">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25">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25">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25">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25">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25">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25">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25">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25">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25">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25">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25">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25">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25">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25">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25">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25">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25">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25">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25">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25">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25">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25">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25">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25">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25">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25">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25">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25">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25">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25">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25">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25">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25">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25">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25">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25">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25">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25">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25">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25">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25">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25">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25">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25">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25">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25">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25">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25">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25">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25">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25">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25">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25">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25">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25">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25">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25">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25">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25">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25">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25">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25">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25">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25">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25">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25">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25">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25">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25">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25">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25">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25">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25">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25">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25">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25">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25">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25">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25">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25">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25">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25">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25">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25">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25">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25">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25">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25">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25">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25">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25">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25">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25">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25">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25">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25">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25">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25">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25">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25">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25">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25">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25">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25">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25">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25">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25">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25">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25">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25">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25">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25">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25">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25">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25">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25">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25">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25">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25">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25">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25">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25">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25">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25">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25">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25">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25">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25">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25">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25">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25">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25">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25">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25">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25">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25">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25">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25">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25">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25">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25">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25">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25">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25">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25">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25">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25">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25">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25">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25">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25">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25">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25">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25">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25">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25">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25">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25">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25">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25">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25">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25">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25">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25">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25">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25">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25">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25">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25">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25">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25">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25">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25">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25">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25">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25">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25">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25">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25">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25">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25">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25">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25">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25">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25">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25">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25">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25">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25">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25">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25">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25">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25">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25">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25">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25">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25">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25">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25">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25">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25">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25">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25">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25">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25">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25">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25">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25">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25">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25">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25">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25">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25">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25">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25">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25">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25">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25">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25">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25">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25">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25">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25">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25">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25">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25">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25">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25">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25">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25">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25">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25">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25">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25">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25">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25">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25">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25">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25">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25">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25">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25">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25">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25">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25">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25">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25">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25">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25">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25">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25">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25">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25">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25">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25">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25">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25">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25">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25">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25">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25">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25">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25">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25">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25">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25">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25">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25">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25">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25">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25">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25">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25">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25">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25">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25">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25">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25">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25">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25">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25">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25">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25">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25">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25">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25">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25">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25">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25">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25">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25">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25">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25">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25">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25">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25">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25">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25">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25">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25">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25">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25">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25">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25">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25">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25">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25">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25">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25">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25">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25">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25">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25">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25">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25">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25">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25">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25">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25">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25">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25">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25">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25">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25">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25">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25">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25">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25">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25">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25">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25">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25">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25">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25">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25">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25">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25">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25">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25">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25">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25">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25">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25">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25">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25">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25">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25">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25">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25">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25">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25">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25">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25">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25">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25">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25">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25">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25">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25">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25">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25">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25">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25">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25">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25">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25">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25">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25">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25">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25">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25">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25">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25">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25">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25">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25">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25">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25">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25">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25">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25">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25">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25">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25">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25">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25">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25">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25">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25">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25">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25">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25">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25">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25">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25">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25">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25">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25">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25">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25">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25">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25">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25">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25">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25">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25">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25">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25">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25">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25">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25">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25">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25">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25">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25">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25">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25">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25">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25">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25">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25">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25">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25">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25">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25">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25">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25">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25">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25">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25">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25">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25">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25">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25">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25">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25">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25">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25">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25">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25">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25">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25">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25">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25">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25">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25">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25">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25">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25">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25">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25">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25">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25">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25">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25">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25">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25">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25">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25">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25">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25">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25">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25">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25">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25">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25">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25">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25">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25">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25">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25">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25">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25">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25">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25">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25">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25">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25">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25">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25">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25">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25">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25">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25">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25">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25">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25">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25">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25">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25">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25">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25">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25">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25">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25">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25">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25">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25">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25">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25">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25">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25">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25">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25">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25">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25">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25">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25">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25">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25">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25">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25">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25">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25">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25">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25">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25">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25">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25">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25">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25">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25">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25">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25">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25">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25">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25">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25">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25">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25">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25">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25">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25">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25">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25">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25">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25">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25">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25">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25">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25">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25">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25">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25">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25">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25">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25">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25">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25">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25">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25">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25">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25">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25">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25">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25">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25">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25">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25">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25">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25">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25">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25">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25">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25">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25">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25">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25">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25">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25">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25">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25">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25">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25">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25">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25">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25">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25">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25">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25">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25">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25">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25">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25">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25">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25">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25">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25">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25">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25">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25">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25">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25">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25">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25">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25">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25">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25">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25">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25">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25">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25">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25">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25">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25">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25">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25">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25">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25">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25">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25">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25">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25">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25">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25">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25">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25">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25">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25">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25">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25">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25">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25">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25">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25">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25">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25">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25">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25">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25">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25">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25">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25">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25">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25">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25">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25">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25">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25">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25">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25">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25">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25">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25">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25">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25">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25">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25">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25">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25">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25">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25">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25">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25">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25">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25">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25">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25">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25">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25">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25">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25">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25">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25">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25">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25">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25">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25">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25">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25">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25">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25">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25">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25">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25">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25">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25">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25">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25">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25">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25">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25">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25">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25">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25">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25">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25">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25">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25">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25">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25">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25">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25">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25">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25">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25">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25">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25">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25">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25">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25">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25">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25">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25">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25">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25">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25">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25">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25">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25">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25">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25">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25">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25">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25">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25">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25">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25">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25">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25">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25">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25">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25">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25">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25">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25">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25">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25">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25">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25">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25">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25">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25">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25">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25">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25">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25">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25">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25">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25">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25">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25">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25">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25">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25">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25">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25">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25">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25">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25">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25">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25">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25">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25">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25">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25">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25">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25">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25">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25">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25">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25">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25">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25">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25">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25">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25">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25">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25">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25">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25">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25">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25">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25">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25">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25">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25">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25">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25">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25">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25">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25">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25">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25">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25">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25">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25">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25">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25">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25">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25">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25">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25">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25">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25">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25">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25">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25">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25">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25">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25">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25">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25">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25">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25">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25">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25">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25">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25">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25">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25">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25">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25">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25">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25">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25">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25">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25">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25">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25">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25">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25">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25">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25">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25">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25">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25">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25">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25">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25">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25">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25">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25">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25">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25">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25">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25">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25">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25">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25">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25">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25">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25">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25">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25">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25">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25">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25">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25">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25">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25">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25">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25">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25">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25">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25">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25">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25">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25">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25">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25">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25">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25">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25">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25">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25">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25">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25">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25">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25">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25">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25">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25">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25">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25">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25">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25">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25">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25">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25">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25">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25">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25">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25">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25">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25">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25">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25">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25">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25">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25">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25">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25">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25">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25">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25">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25">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25">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25">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25">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25">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25">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25">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25">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25">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25">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25">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25">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25">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25">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25">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25">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25">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25">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25">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25">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25">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25">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25">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25">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25">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25">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25">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25">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25">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25">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25">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25">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25">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25">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25">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25">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25">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25">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25">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25">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25">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25">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25">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25">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25">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25">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25">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25">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25">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25">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25">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25">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25">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25">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25">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25">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25">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25">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25">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25">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25">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25">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25">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25">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25">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25">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25">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25">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25">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25">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25">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25">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25">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25">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25">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25">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25">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25">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25">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25">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25">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25">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25">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25">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25">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25">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25">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25">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25">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25">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25">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25">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25">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25">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25">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25">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25">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25">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25">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25">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25">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25">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25">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25">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25">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25">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25">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25">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25">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25">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25">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25">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25">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25">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25">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25">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25">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25">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25">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25">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25">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25">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25">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25">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25">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25">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25">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25">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25">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25">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25">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25">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25">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25">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25">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25">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25">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25">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25">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25">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25">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25">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25">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25">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25">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25">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25">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25">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25">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25">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25">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25">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25">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25">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25">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25">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25">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25">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25">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25">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25">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25">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25">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25">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25">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25">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25">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25">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25">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25">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25">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25">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25">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25">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25">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25">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25">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25">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25">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25">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25">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25">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25">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25">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25">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25">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25">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25">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25">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25">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25">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25">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25">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25">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25">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25">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25">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25">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25">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25">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25">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25">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25">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25">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25">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25">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25">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25">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25">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25">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25">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25">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25">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25">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25">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25">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25">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25">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25">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25">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25">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25">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25">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25">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25">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25">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25">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25">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25">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25">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25">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25">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25">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25">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25">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25">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25">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25">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25">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25">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25">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25">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25">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25">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25">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25">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25">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25">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25">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25">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25">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25">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25">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25">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25">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25">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25">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25">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25">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25">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25">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25">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25">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25">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25">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25">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25">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25">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25">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25">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25">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25">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25">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25">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25">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25">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25">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25">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25">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25">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25">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25">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25">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25">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25">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25">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25">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25">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25">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25">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25">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25">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25">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25">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25">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25">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25">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25">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25">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25">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25">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25">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25">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25">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25">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25">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25">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25">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25">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25">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25">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25">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25">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25">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25">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25">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25">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25">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25">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25">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25">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25">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25">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25">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25">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25">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25">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25">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25">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25">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25">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25">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25">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25">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25">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25">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25">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25">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25">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25">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25">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25">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25">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25">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25">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25">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25">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25">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25">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25">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25">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25">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25">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25">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25">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25">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25">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25">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25">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25">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25">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25">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25">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25">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25">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25">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25">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25">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25">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25">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25">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25">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25">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25">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25">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25">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25">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25">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25">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25">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25">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25">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25">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25">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25">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25">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25">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25">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25">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25">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25">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25">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25">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25">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25">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25">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25">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25">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25">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25">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25">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25">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25">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25">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25">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25">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25">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25">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25">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25">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25">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25">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25">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25">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25">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25">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25">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25">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25">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25">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25">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25">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25">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25">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25">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25">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25">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25">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25">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25">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25">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25">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25">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25">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25">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25">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25">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25">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25">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25">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25">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25">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25">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25">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25">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25">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25">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25">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25">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25">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25">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25">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25">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25">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25">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25">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25">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25">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25">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25">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25">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25">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25">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25">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25">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25">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25">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25">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25">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25">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25">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25">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25">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25">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25">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25">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25">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25">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25">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25">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25">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25">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25">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25">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25">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25">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25">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25">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25">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25">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25">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25">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25">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25">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25">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25">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25">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25">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25">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25">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25">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25">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25">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25">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25">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25">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25">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25">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25">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25">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25">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25">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25">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25">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25">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25">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25">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25">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25">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25">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25">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25">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25">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25">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25">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25">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25">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25">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25">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25">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25">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25">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25">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25">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25">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25">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25">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25">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25">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25">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25">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25">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25">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25">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25">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25">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25">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25">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25">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25">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25">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25">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25">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25">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25">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25">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25">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25">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25">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25">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25">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25">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25">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25">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25">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25">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25">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25">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25">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25">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25">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25">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25">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25">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25">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25">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25">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25">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25">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25">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25">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25">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25">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25">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25">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25">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25">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25">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25">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25">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25">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25">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25">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25">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25">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25">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25">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25">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25">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25">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25">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25">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25">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25">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25">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25">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25">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25">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25">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25">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25">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25">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25">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25">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25">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25">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25">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25">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25">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25">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25">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25">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25">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25">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25">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25">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25">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25">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25">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25">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25">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25">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25">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25">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25">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25">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25">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25">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25">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25">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25">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25">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25">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25">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25">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25">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25">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25">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25">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25">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25">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25">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25">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25">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25">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25">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25">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25">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25">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25">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25">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25">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25">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25">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25">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25">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25">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25">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25">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25">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25">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25">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25">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25">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25">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25">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25">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25">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25">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25">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25">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25">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25">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25">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25">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25">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25">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25">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25">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25">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25">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25">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25">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25">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25">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25">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25">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25">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25">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25">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25">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25">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25">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25">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25">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25">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25">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25">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25">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25">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25">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25">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25">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25">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25">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25">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25">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25">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25">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25">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25">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25">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25">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25">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25">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25">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25">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25">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25">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25">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25">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25">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25">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25">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25">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25">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25">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25">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25">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25">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25">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25">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25">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25">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25">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25">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25">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25">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25">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25">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25">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25">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25">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25">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25">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25">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25">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25">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25">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25">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25">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25">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25">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25">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25">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25">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25">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25">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25">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25">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25">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25">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25">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25">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25">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25">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25">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25">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25">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25">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25">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25">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25">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25">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25">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25">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25">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25">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25">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25">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25">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25">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25">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25">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25">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25">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25">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25">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25">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25">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25">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25">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25">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25">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25">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25">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25">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25">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25">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25">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25">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25">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25">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25">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25">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25">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25">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25">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25">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25">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25">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25">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25">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25">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25">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25">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25">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25">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25">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25">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25">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25">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25">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25">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25">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25">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25">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25">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25">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25">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25">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25">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25">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25">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25">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25">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25">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25">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25">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25">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25">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25">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25">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25">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25">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25">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25">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25">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25">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25">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25">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25">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25">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25">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25">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25">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25">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25">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25">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25">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25">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25">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25">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25">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25">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25">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25">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25">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25">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25">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25">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25">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25">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25">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25">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25">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25">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25">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25">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25">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25">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25">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25">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25">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25">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25">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25">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25">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25">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25">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25">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25">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25">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25">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25">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25">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25">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25">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25">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25">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25">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25">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25">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25">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25">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25">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25">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25">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25">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25">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25">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25">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25">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25">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25">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25">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25">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25">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25">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25">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25">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25">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25">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25">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25">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25">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25">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25">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25">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25">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25">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25">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25">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25">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25">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25">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25">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25">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25">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25">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25">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25">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25">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25">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25">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25">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25">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25">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25">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25">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25">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25">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25">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25">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25">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25">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25">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25">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25">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25">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25">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25">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25">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25">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25">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25">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25">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25">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25">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25">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25">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25">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25">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25">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25">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25">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25">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25">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25">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25">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25">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25">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25">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25">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25">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25">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25">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25">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25">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25">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25">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25">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25">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25">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25">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25">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25">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25">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25">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25">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25">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25">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25">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25">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25">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25">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25">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25">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25">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25">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25">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25">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25">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25">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25">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25">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25">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25">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25">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25">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25">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25">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25">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25">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25">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25">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25">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25">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25">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25">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25">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25">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25">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25">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25">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25">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25">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25">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25">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25">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25">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25">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25">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25">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25">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25">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25">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25">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25">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25">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25">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25">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25">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25">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25">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25">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25">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25">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25">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25">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25">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25">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25">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25">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25">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25">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25">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25">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25">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25">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25">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25">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25">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25">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25">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25">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25">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25">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25">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25">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25">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25">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25">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25">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25">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25">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25">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25">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25">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25">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25">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25">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25">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25">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25">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25">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25">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25">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25">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25">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25">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25">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25">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25">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25">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25">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25">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25">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25">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25">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25">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25">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25">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25">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25">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25">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25">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25">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25">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25">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25">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25">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25">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25">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25">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25">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25">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25">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25">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25">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25">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25">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25">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25">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25">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25">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25">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25">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25">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25">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25">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25">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25">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25">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25">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25">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25">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25">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25">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25">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25">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25">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25">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25">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25">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25">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25">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25">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25">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25">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25">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25">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25">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25">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25">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25">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25">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25">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25">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25">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25">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25">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25">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25">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25">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25">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25">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25">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25">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25">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25">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25">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25">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25">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25">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25">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25">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25">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25">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25">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25">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25">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25">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25">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25">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25">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25">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25">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25">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25">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25">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25">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25">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25">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25">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25">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25">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25">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25">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25">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25">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25">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25">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25">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25">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25">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25">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25">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25">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25">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25">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25">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25">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25">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25">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25">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25">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25">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25">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25">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25">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25">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25">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25">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25">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25">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25">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25">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25">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25">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25">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25">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25">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25">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25">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25">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25">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25">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25">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25">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25">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25">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25">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25">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25">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25">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25">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25">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25">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25">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25">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25">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25">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25">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25">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25">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25">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25">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25">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25">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25">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25">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25">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25">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25">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25">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25">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25">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25">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25">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25">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25">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25">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25">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25">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25">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25">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25">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25">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25">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25">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25">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25">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25">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25">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25">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25">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25">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25">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25">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25">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25">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25">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25">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25">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25">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25">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25">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25">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25">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25">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25">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25">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25">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25">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25">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25">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25">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25">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25">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25">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25">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25">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25">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25">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25">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25">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25">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25">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25">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25">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25">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25">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25">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25">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25">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25">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25">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25">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25">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25">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25">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25">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25">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25">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25">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25">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25">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25">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25">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25">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25">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25">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25">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25">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25">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25">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25">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25">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25">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25">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25">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25">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25">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25">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25">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25">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25">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25">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25">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25">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25">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25">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25">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25">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25">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25">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25">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25">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25">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25">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25">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25">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25">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25">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25">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25">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25">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25">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25">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25">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25">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25">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25">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25">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25">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25">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25">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25">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25">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25">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25">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25">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25">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25">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25">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25">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25">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25">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25">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25">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25">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25">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25">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25">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25">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25">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25">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25">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25">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25">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25">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25">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25">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25">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25">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25">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25">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25">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25">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25">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25">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25">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25">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25">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25">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25">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25">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25">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25">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25">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25">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25">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25">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25">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25">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25">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25">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25">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25">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25">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25">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25">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25">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25">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25">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25">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25">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25">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25">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25">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25">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25">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25">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25">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25">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25">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25">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25">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25">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25">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25">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25">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25">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25">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25">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25">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25">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25">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25">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25">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25">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25">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25">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25">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25">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25">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25">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25">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25">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25">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25">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25">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25">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25">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25">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25">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25">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25">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25">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25">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25">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25">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25">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25">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25">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25">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25">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25">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25">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25">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25">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25">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25">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25">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25">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25">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25">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25">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25">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25">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25">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25">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25">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25">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25">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25">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25">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25">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25">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25">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25">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25">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25">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25">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25">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25">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25">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25">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25">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25">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25">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25">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25">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25">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25">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25">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25">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25">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25">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25">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25">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25">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25">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25">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25">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25">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25">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25">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25">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25">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25">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25">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25">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25">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25">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25">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25">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25">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25">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25">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25">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25">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25">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25">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25">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25">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25">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25">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25">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25">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25">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25">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25">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25">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25">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25">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25">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25">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25">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25">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25">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25">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25">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25">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25">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25">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25">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25">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25">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25">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25">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25">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25">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25">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25">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25">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25">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25">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25">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25">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25">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25">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25">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25">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25">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25">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25">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25">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25">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25">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25">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25">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25">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25">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25">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25">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25">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25">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25">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25">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25">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25">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25">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25">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25">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25">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25">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25">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25">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25">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25">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25">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25">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25">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25">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25">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25">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25">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25">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25">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25">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25">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25">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25">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25">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25">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25">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25">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25">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25">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25">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25">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25">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25">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25">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25">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25">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25">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25">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25">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25">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25">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25">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25">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25">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25">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25">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25">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25">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25">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25">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25">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25">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25">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25">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25">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25">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25">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25">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25">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25">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25">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25">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25">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25">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25">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25">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25">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25">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25">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25">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25">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25">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25">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25">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25">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25">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25">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25">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25">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25">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25">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25">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25">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25">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25">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25">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25">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25">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25">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25">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25">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25">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25">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25">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25">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25">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25">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25">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25">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25">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25">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25">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25">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25">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25">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25">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25">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25">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25">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25">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25">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25">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25">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25">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25">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25">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25">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25">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25">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25">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25">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25">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25">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25">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25">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25">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25">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25">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25">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25">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25">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25">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25">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25">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25">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25">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25">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25">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25">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25">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25">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25">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25">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25">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25">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25">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25">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25">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25">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25">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25">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25">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25">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25">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25">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25">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25">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25">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25">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25">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25">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25">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25">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25">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25">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25">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25">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25">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25">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25">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25">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25">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25">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25">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25">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25">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25">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25">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25">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25">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25">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25">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25">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25">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25">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25">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25">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25">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25">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25">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25">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25">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25">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25">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25">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25">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25">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25">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25">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25">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25">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25">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25">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25">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25">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25">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25">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25">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25">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25">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25">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25">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25">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25">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25">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25">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25">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25">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25">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25">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25">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25">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25">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25">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25">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25">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25">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25">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25">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25">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25">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25">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25">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25">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25">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25">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25">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25">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25">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25">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25">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25">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25">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25">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25">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25">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25">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25">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25">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25">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25">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25">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25">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25">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25">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25">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25">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25">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25">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25">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25">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25">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25">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25">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25">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25">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25">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25">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25">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25">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25">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25">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25">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25">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25">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25">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25">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25">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25">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25">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25">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25">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25">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25">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25">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25">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25">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25">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25">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25">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25">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25">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25">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25">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25">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25">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25">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25">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25">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25">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25">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25">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25">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25">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25">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25">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25">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25">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25">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25">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25">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25">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25">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25">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25">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25">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25">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25">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25">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25">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25">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25">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25">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25">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25">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25">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25">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25">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25">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25">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25">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25">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25">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25">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25">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25">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25">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25">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25">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25">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25">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25">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25">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25">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25">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25">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25">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25">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25">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25">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25">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25">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25">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25">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25">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25">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25">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25">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25">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25">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25">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25">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25">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25">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25">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25">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25">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25">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25">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25">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25">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25">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25">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25">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25">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25">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25">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25">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25">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25">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25">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25">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25">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25">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25">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25">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25">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25">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25">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25">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25">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25">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25">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25">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25">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25">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25">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25">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25">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25">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25">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25">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25">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25">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25">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25">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25">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25">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25">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25">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25">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25">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25">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25">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25">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25">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25">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25">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25">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25">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25">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25">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25">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25">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25">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25">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25">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25">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25">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25">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25">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25">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25">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25">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25">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25">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25">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25">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25">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25">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25">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25">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25">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25">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25">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25">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25">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25">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25">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25">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25">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25">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25">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25">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25">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25">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25">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25">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25">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25">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25">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25">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25">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25">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25">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25">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25">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25">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25">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25">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25">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25">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25">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25">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25">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25">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25">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25">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25">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25">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25">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25">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25">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25">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25">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25">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25">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25">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25">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25">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25">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25">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25">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25">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25">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25">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25">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25">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25">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25">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25">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25">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25">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25">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25">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25">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25">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25">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25">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25">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25">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25">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25">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25">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25">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25">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25">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25">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25">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25">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25">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25">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25">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25">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25">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25">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25">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25">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25">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25">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25">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25">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25">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25">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25">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25">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25">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25">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25">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25">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25">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25">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25">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25">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25">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25">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25">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25">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25">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25">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25">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25">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25">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25">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25">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25">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25">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25">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25">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25">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25">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25">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25">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25">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25">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25">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25">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25">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25">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25">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25">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25">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25">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25">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25">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25">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25">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25">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25">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25">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25">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25">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25">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25">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25">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25">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25">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25">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25">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25">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25">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25">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25">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25">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25">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25">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25">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25">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25">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25">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25">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25">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25">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25">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25">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25">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25">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25">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25">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25">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25">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25">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25">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25">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25">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25">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25">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25">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25">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25">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25">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25">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25">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25">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25">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25">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25">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25">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25">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25">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25">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25">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25">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25">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25">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25">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25">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25">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25">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25">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25">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25">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25">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25">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25">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25">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25">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25">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25">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25">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25">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25">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25">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25">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25">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25">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25">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25">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25">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25">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25">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25">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25">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25">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25">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25">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25">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25">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25">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25">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25">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25">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25">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25">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25">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25">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25">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25">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25">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25">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25">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25">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25">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25">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25">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25">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25">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25">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25">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25">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25">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25">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25">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25">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25">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25">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25">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25">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25">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25">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25">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25">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25">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25">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25">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25">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25">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25">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25">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25">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25">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25">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25">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25">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25">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25">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25">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25">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25">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25">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25">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25">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25">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25">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25">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25">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25">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25">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25">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25">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25">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25">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25">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25">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25">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25">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25">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25">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25">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25">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25">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25">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25">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25">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25">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25">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25">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25">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25">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25">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25">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25">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25">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25">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25">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25">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25">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25">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25">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25">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25">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25">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25">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25">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25">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25">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25">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25">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25">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25">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25">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25">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25">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25">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25">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25">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25">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25">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25">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25">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25">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25">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25">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25">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25">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25">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25">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25">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25">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25">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25">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25">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25">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25">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25">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25">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25">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25">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25">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25">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25">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25">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25">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25">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25">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25">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25">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25">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25">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25">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25">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25">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25">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25">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25">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25">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25">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25">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25">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25">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25">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25">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25">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25">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25">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25">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25">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25">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25">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25">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25">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25">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25">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25">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25">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25">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25">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25">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25">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25">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25">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25">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25">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25">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25">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25">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25">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25">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25">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25">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25">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25">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25">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25">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25">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25">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25">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25">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25">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25">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25">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25">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25">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25">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25">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25">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25">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25">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25">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25">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25">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25">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25">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25">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25">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25">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25">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25">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25">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25">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25">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25">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25">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25">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25">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25">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25">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25">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25">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25">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25">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25">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25">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25">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25">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25">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25">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25">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25">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25">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25">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25">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25">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25">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25">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25">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25">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25">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25">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25">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25">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25">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25">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25">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25">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25">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25">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25">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25">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25">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25">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25">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25">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25">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25">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25">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25">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25">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25">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25">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25">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25">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25">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25">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25">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25">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25">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25">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25">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25">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25">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25">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25">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25">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25">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25">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25">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25">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25">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25">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25">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25">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25">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25">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25">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25">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25">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25">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25">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25">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25">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25">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25">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25">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25">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25">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25">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25">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25">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25">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25">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25">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25">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25">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25">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25">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25">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25">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25">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25">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25">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25">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25">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25">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25">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25">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25">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25">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25">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25">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25">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25">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25">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25">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25">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25">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25">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25">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25">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25">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25">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25">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25">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25">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25">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25">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25">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25">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25">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25">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25">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25">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25">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25">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25">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25">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25">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25">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25">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25">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25">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25">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25">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25">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25">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25">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25">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25">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25">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25">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25">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25">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25">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25">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25">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25">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25">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25">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25">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25">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25">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25">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25">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25">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25">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25">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25">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25">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25">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25">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25">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25">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25">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25">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25">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25">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25">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25">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25">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25">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25">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25">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25">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25">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25">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25">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25">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25">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25">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25">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25">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25">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25">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25">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25">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25">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25">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25">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25">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25">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25">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25">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25">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25">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25">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25">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25">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25">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25">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25">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25">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25">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25">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25">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25">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25">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25">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25">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25">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25">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25">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25">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25">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25">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25">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25">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25">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25">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25">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25">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25">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25">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25">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25">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25">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25">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25">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25">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25">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25">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25">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25">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25">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25">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25">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25">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25">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25">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25">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25">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25">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25">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25">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25">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25">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25">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25">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25">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25">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25">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25">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25">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25">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25">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25">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25">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25">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25">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25">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25">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25">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25">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25">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25">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25">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25">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25">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25">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25">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25">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25">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25">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25">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25">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25">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25">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25">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25">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25">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25">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25">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25">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25">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25">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25">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25">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25">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25">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25">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25">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25">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25">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25">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25">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25">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25">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25">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25">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25">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25">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25">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25">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25">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25">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25">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25">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25">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25">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25">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25">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25">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25">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25">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25">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25">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25">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25">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25">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25">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25">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25">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25">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25">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25">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25">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25">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25">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25">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25">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25">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25">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25">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25">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25">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25">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25">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25">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25">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25">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25">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25">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25">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25">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25">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25">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25">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25">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25">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25">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25">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25">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25">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25">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25">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25">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25">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25">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25">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25">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25">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25">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25">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25">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25">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25">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25">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25">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25">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25">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25">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25">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25">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25">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25">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25">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25">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25">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25">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25">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25">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25">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25">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25">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25">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25">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25">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25">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25">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25">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25">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25">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25">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25">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25">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25">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25">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25">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25">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25">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25">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25">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25">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25">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25">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25">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25">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25">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25">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25">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25">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25">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25">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25">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25">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25">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25">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25">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25">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25">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25">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25">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25">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25">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25">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25">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25">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25">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25">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25">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25">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25">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25">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25">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25">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25">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25">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25">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25">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25">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25">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25">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25">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25">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25">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25">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25">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25">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25">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25">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25">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25">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25">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25">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25">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25">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25">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25">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25">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25">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25">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25">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25">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25">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25">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25">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25">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25">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25">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25">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25">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25">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25">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25">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25">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25">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25">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25">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25">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25">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25">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25">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25">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25">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25">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25">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25">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25">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25">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25">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25">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25">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25">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25">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25">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25">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25">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25">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25">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25">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25">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25">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25">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25">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25">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25">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25">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25">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25">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25">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25">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25">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25">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25">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25">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25">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25">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25">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25">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25">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25">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25">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25">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25">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25">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25">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25">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25">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25">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25">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25">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25">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25">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25">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25">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25">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25">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25">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25">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25">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25">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25">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25">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25">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25">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25">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25">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25">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25">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25">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25">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25">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25">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25">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25">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25">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25">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25">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25">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25">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25">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25">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25">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25">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25">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25">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25">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25">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25">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25">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25">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25">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25">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25">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25">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25">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25">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25">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25">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25">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25">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25">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25">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25">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25">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25">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25">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25">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25">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25">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25">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25">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25">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25">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25">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25">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25">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25">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25">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25">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25">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25">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25">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25">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25">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25">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25">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25">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25">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25">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25">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25">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25">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25">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25">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25">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25">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25">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25">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25">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25">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25">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25">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25">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25">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25">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25">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25">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25">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25">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25">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25">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25">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25">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25">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25">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25">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25">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25">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25">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25">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25">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25">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25">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25">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25">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25">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25">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25">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25">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25">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25">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25">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25">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25">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25">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25">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25">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25">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25">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25">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25">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25">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25">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25">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25">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25">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25">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25">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25">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25">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25">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25">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25">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25">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25">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25">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25">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25">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25">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25">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25">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25">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25">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25">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25">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25">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25">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25">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25">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25">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25">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25">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25">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25">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25">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25">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25">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25">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25">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25">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25">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25">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25">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25">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25">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25">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25">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25">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25">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25">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25">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25">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25">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25">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25">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25">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25">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25">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25">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25">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25">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25">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25">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25">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25">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25">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25">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25">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25">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25">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25">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25">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25">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25">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25">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25">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25">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25">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25">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25">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25">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25">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25">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25">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25">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25">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25">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25">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25">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25">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25">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25">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25">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25">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25">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25">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25">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25">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25">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25">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25">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25">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25">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25">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25">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25">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25">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25">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25">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25">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25">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25">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25">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25">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25">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25">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25">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25">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25">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25">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25">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25">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25">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25">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25">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25">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25">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25">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25">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25">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25">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25">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25">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25">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25">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25">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25">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25">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25">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25">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25">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25">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25">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25">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25">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25">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25">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25">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25">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25">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25">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25">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25">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25">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25">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25">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25">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25">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25">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25">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25">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25">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25">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25">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25">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25">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25">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25">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25">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25">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25">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25">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25">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25">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25">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25">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25">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25">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25">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25">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25">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25">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25">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25">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25">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25">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25">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25">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25">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25">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25">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25">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25">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25">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25">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25">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25">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25">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25">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25">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25">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25">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25">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25">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25">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25">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25">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25">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25">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25">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25">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25">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25">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25">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25">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25">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25">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25">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25">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25">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25">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25">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25">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25">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25">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25">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25">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25">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25">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25">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25">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25">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25">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25">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25">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25">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25">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25">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25">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25">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25">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25">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25">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25">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25">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25">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25">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25">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25">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25">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25">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25">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25">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25">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25">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25">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25">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25">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25">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25">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25">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25">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25">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25">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25">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25">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25">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25">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25">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25">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25">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25">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25">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25">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25">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25">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25">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25">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25">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25">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25">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25">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25">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25">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25">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25">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25">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25">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25">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25">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25">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25">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25">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25">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25">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25">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25">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25">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25">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25">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25">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25">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25">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25">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25">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25">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25">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25">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25">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25">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25">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25">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25">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25">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25">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25">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25">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25">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25">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25">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25">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25">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25">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25">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25">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25">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25">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25">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25">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25">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25">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25">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25">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25">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25">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25">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25">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25">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25">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25">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25">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25">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25">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25">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25">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25">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25">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25">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25">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25">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25">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25">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25">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25">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25">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25">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25">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25">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25">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25">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25">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25">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25">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25">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25">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25">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25">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25">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25">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25">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25">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25">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25">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25">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25">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25">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25">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25">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25">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25">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25">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25">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25">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25">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25">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25">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25">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25">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25">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25">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25">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25">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25">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25">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25">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25">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25">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25">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25">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25">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25">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25">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25">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25">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25">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25">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25">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25">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25">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25">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25">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25">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25">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25">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25">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25">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25">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25">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25">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25">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25">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25">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25">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25">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25">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25">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25">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25">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25">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25">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25">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25">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25">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25">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25">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25">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25">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25">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25">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25">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25">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25">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25">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25">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25">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25">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25">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25">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25">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25">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25">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25">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25">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25">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25">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25">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25">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25">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25">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25">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25">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25">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25">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25">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25">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25">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25">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25">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25">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25">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25">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25">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25">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25">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25">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25">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25">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25">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25">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25">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25">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25">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25">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25">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25">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25">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25">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25">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25">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25">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25">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25">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25">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25">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25">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25">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25">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25">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25">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25">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25">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25">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25">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25">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25">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25">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25">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25">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25">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25">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25">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25">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25">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25">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25">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25">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25">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25">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25">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25">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25">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25">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25">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25">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25">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25">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25">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25">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25">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25">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25">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25">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25">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25">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25">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25">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25">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25">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25">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25">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25">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25">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25">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25">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25">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25">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25">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25">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25">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25">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25">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25">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25">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25">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25">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25">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25">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25">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25">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25">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25">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25">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25">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25">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25">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25">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25">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25">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25">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25">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25">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25">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25">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25">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25">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25">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25">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25">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25">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25">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25">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25">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25">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25">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25">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25">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25">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25">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25">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25">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25">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25">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25">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25">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25">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25">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25">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25">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25">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25">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25">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25">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25">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25">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25">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25">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25">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25">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25">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25">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25">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25">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25">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25">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25">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25">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25">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25">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25">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25">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25">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25">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25">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25">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25">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25">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25">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25">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25">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25">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25">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25">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25">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25">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25">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25">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25">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25">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25">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25">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25">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25">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25">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25">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25">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25">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25">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25">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25">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25">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25">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25">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25">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25">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25">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25">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25">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25">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25">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25">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25">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25">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25">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25">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25">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25">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25">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25">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25">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25">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25">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25">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25">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25">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25">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25">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25">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25">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25">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25">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25">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25">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25">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25">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25">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25">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25">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25">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25">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25">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25">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25">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25">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25">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25">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25">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25">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25">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25">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25">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25">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25">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25">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25">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25">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25">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25">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25">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25">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25">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25">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25">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25">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25">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25">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25">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25">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25">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25">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25">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25">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25">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25">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25">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25">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25">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25">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25">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25">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25">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25">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25">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25">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25">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25">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25">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25">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25">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25">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25">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25">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25">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25">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25">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25">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25">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25">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25">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25">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25">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25">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25">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25">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25">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25">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25">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25">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25">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25">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25">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25">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25">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25">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25">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25">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25">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25">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25">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25">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25">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25">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25">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25">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25">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25">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25">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25">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25">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25">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25">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25">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25">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25">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25">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25">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25">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25">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25">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25">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25">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25">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25">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25">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25">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25">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25">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25">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25">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25">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25">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25">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25">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25">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25">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25">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25">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25">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25">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25">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25">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25">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25">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25">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25">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25">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25">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25">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25">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25">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25">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25">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25">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25">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25">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25">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25">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25">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25">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25">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25">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25">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25">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25">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25">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25">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25">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25">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25">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25">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25">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25">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25">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25">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25">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25">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25">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25">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25">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25">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25">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25">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25">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25">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25">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25">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25">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25">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25">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25">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25">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25">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25">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25">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25">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25">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25">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25">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25">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25">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25">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25">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25">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25">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25">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25">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25">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25">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25">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25">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25">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25">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25">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25">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25">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25">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25">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25">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25">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25">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25">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25">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25">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25">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25">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25">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25">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25">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25">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25">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25">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25">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25">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25">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25">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25">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25">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25">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25">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25">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25">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25">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25">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25">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25">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25">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25">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25">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25">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25">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25">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25">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25">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25">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25">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25">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25">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25">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25">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25">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25">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25">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25">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25">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25">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25">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25">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25">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25">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25">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25">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25">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25">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25">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25">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25">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25">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25">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25">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25">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25">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25">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25">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25">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25">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25">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25">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25">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25">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25">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25">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25">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25">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25">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25">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25">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25">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25">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25">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25">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25">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25">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25">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25">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25">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25">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25">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25">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25">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25">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25">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25">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25">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25">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25">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25">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25">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25">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25">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25">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25">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25">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25">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25">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25">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25">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25">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25">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25">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25">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25">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25">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25">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25">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25">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25">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25">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25">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25">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25">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25">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25">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25">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25">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25">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25">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25">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25">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25">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25">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25">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25">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25">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25">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25">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25">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25">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25">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25">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25">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25">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25">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25">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25">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25">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25">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25">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25">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25">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25">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25">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25">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25">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25">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25">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25">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25">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25">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25">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25">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25">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25">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25">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25">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25">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25">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25">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25">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25">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25">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25">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25">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25">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25">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25">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25">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25">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25">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25">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25">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25">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25">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25">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25">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25">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25">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25">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25">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25">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25">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25">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25">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25">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25">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25">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25">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25">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25">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25">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25">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25">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25">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25">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25">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25">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25">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25">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25">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25">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25">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25">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25">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25">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25">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25">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25">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25">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25">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25">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25">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25">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25">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25">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25">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25">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25">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25">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25">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25">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25">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25">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25">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25">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25">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25">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25">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25">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25">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25">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25">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25">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25">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25">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25">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25">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25">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25">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25">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25">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25">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25">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25">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25">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25">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25">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25">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25">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25">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25">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25">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25">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25">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25">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25">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25">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25">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25">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25">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25">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25">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25">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25">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25">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25">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25">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25">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25">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25">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25">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25">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25">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25">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25">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25">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25">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25">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25">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25">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25">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25">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25">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25">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25">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25">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25">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25">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25">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25">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25">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25">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25">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25">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25">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25">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25">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25">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25">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25">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25">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25">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25">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25">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25">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25">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25">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25">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25">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25">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25">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25">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25">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25">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25">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25">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25">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25">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25">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25">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25">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25">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25">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25">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25">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25">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25">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25">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25">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25">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25">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25">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25">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25">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25">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25">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25">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25">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25">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25">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25">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25">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25">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25">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25">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25">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25">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25">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25">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25">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25">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25">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25">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25">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25">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25">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25">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25">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25">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25">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25">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25">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25">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25">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25">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25">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25">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25">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25">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25">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25">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25">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25">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25">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25">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25">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25">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25">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25">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25">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25">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25">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25">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25">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25">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25">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25">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25">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25">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25">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25">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25">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25">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25">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25">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25">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25">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25">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25">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25">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25">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25">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25">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25">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25">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25">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25">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25">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25">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25">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25">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25">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25">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25">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25">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25">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25">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25">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25">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25">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25">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25">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25">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25">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25">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25">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25">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25">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25">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25">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25">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25">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25">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25">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25">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25">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25">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25">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25">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25">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25">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25">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25">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25">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25">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25">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25">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25">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25">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25">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25">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25">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25">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25">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25">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25">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25">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25">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25">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25">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25">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25">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25">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25">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25">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25">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25">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25">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25">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25">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25">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25">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25">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25">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25">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25">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25">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25">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25">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25">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25">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25">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25">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25">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25">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25">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25">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25">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25">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25">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25">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25">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25">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25">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25">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25">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25">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25">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25">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25">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25">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25">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25">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25">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25">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25">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25">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25">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25">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25">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25">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25">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25">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25">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25">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25">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25">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25">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25">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25">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25">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25">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25">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25">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25">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25">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25">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25">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25">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25">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25">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25">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25">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25">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25">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25">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25">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25">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25">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25">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25">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25">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25">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25">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25">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25">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25">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25">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25">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25">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25">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25">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25">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25">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25">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25">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25">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25">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25">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25">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25">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25">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25">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25">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25">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25">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25">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25">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25">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25">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25">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25">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25">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25">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25">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25">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25">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25">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25">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25">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25">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25">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25">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25">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25">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25">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25">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25">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25">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25">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25">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25">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25">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25">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25">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25">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25">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25">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25">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25">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25">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25">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25">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25">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25">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25">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25">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25">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25">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25">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25">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25">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25">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25">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25">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25">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25">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25">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25">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25">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25">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25">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25">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25">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25">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25">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25">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25">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25">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25">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25">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25">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25">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25">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25">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25">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25">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25">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25">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25">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25">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25">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25">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25">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25">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25">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25">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25">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25">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25">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25">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25">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25">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25">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25">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25">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25">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25">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25">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25">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25">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25">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25">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25">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25">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25">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25">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25">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25">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25">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25">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25">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25">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25">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25">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25">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25">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25">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25">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25">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25">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25">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25">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25">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25">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25">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25">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25">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25">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25">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25">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25">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25">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25">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25">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25">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25">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25">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25">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25">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25">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25">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25">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25">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25">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25">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25">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25">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25">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25">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25">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25">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25">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25">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25">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25">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25">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25">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25">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25">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25">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25">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25">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25">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25">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25">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25">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25">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25">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25">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25">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25">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25">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25">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25">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25">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25">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25">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25">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25">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25">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25">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25">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25">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25">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25">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25">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25">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25">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25">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25">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25">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25">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25">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25">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25">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25">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25">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25">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25">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25">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25">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25">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25">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25">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25">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25">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25">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25">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25">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25">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25">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25">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25">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25">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25">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25">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25">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25">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25">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25">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25">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25">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25">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25">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25">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25">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25">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25">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25">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25">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25">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25">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25">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25">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25">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25">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25">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25">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25">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25">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25">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25">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25">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25">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25">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25">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25">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25">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25">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25">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25">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25">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25">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25">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25">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25">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25">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25">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25">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25">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25">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25">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25">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25">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25">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25">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25">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25">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25">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25">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25">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25">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25">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25">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25">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25">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25">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25">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25">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25">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25">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25">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25">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25">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25">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25">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25">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25">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25">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25">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25">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25">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25">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25">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25">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25">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25">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25">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25">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25">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25">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25">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25">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25">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25">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25">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25">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25">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25">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25">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25">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25">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25">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25">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25">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25">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25">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25">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25">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25">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25">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25">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25">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25">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25">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25">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25">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25">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25">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25">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25">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25">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25">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25">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25">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25">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25">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25">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25">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25">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25">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25">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25">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25">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25">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25">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25">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25">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25">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25">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25">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25">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25">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25">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25">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25">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25">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25">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25">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25">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25">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25">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25">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25">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25">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25">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25">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25">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25">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25">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25">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25">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25">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25">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25">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25">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25">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25">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25">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25">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25">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25">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25">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25">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25">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25">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25">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25">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25">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25">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25">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25">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25">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25">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25">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25">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25">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25">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25">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25">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25">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25">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25">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25">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25">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25">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25">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25">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25">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25">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25">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25">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25">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25">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25">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25">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25">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25">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25">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25">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25">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25">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25">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25">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25">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25">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25">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25">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25">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25">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25">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25">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25">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25">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25">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25">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25">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25">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25">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25">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25">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25">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25">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25">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25">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25">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25">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25">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25">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25">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25">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25">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25">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25">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25">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25">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25">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25">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25">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25">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25">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25">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25">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25">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25">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25">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25">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25">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25">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25">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25">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25">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25">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25">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25">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25">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25">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25">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25">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25">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25">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25">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25">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25">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25">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25">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25">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25">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25">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25">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25">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25">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25">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25">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25">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25">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25">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25">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25">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25">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25">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25">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25">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25">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25">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25">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25">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25">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25">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25">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25">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25">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25">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25">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25">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25">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25">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25">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25">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25">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25">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25">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25">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25">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25">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25">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25">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25">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25">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25">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25">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25">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25">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25">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25">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25">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25">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25">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25">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25">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25">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25">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25">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25">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25">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25">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25">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25">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25">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25">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25">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25">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25">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25">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25">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25">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25">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25">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25">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25">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25">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25">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25">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25">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25">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25">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25">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25">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25">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25">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25">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25">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25">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25">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25">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25">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25">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25">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25">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25">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25">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25">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25">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25">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25">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25">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25">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25">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25">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25">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25">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25">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25">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25">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25">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25">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25">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25">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25">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25">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25">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25">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25">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25">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25">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25">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25">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25">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25">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25">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25">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25">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25">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25">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25">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25">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25">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25">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25">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25">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25">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25">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25">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25">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25">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25">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25">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25">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25">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25">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25">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25">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25">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25">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25">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25">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25">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25">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25">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25">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25">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25">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25">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25">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25">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25">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25">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25">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25">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25">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25">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25">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25">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25">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25">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25">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25">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25">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25">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25">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25">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25">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25">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25">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25">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25">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25">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25">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25">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25">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25">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25">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25">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25">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25">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25">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25">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25">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25">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25">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25">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25">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25">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25">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25">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25">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25">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25">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25">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25">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25">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25">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25">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25">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25">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25">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25">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25">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25">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25">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25">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25">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25">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25">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25">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25">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25">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25">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25">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25">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25">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25">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25">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25">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25">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25">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25">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25">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25">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25">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25">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25">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25">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25">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25">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25">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25">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25">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25">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25">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25">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25">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25">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25">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25">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25">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25">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25">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25">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25">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25">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25">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25">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25">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25">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25">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25">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25">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25">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25">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25">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25">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25">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25">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25">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25">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25">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25">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25">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25">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25">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25">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25">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25">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25">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25">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25">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25">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25">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25">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25">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25">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25">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25">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25">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25">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25">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25">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25">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25">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25">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25">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25">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25">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25">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25">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25">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25">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25">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25">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25">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25">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25">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25">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25">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25">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25">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25">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25">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25">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25">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25">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25">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25">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25">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25">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25">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25">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25">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25">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25">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25">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25">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25">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25">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25">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25">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25">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25">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25">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25">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25">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25">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25">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25">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25">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25">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25">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25">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25">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25">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25">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25">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25">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25">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25">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25">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25">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25">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25">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25">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25">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25">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25">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25">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25">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25">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25">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25">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25">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25">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25">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25">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25">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25">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25">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25">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25">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25">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25">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25">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25">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25">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25">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25">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25">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25">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25">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25">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25">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25">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25">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25">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25">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25">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25">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25">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25">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25">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25">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25">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25">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25">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25">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25">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25">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25">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25">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25">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25">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25">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25">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25">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25">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25">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25">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25">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25">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25">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25">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25">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25">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25">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25">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25">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25">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25">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25">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25">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25">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25">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25">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25">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25">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25">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25">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25">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25">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25">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25">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25">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25">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25">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25">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25">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25">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25">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25">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25">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25">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25">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25">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25">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25">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25">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25">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25">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25">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25">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25">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25">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25">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25">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25">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25">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25">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25">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25">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25">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25">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25">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25">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25">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25">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25">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25">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25">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25">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25">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25">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25">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25">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25">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25">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25">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25">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25">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25">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25">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25">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25">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25">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25">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25">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25">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25">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25">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25">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25">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25">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25">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25">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25">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25">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25">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25">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25">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25">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25">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25">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25">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25">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25">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25">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25">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25">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25">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25">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25">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25">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25">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25">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25">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25">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25">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25">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25">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25">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25">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25">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25">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25">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25">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25">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25">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25">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25">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25">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25">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25">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25">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25">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25">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25">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25">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25">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25">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25">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25">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25">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25">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25">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25">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25">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25">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25">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25">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25">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25">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25">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25">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25">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25">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25">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25">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25">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25">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25">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25">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25">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25">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25">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25">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25">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25">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25">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25">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25">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25">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25">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25">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25">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25">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25">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25">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25">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25">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25">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25">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25">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25">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25">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25">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25">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25">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25">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25">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25">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25">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25">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25">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25">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25">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25">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25">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25">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25">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25">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25">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25">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25">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25">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25">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25">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25">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25">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25">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25">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25">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25">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25">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25">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25">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25">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25">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25">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25">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25">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25">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25">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25">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25">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25">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25">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25">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25">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25">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25">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25">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25">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25">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25">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25">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25">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25">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25">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25">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25">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25">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25">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25">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25">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25">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25">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25">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25">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25">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25">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25">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25">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25">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25">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25">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25">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25">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25">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25">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25">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25">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25">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25">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25">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25">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25">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25">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25">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25">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25">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25">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25">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25">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25">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25">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25">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25">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25">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25">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25">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25">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25">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25">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25">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25">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25">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25">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25">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25">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25">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25">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25">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25">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25">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25">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25">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25">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25">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25">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25">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25">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25">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25">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25">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25">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25">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25">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25">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25">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25">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25">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25">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25">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25">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25">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25">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25">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25">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25">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25">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25">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25">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25">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25">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25">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25">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25">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25">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25">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25">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25">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25">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25">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25">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25">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25">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25">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25">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25">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25">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25">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25">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25">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25">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25">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25">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25">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25">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25">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25">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25">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25">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25">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25">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25">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25">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25">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25">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25">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25">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25">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25">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25">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25">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25">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25">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25">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25">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25">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25">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25">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25">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25">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25">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25">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25">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25">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25">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25">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25">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25">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25">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25">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25">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25">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25">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25">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25">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25">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25">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25">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25">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25">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25">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25">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25">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25">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25">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25">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25">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25">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25">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25">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25">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25">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25">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25">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25">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25">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25">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25">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25">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25">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25">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25">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25">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25">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25">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25">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25">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25">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25">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25">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25">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25">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25">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25">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25">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25">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25">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25">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25">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25">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25">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25">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25">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25">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25">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25">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25">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25">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25">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25">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25">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25">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25">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25">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25">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25">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25">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25">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25">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25">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25">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25">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25">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25">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25">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25">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25">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25">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25">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25">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25">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25">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25">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25">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25">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25">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25">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25">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25">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25">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25">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25">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25">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25">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25">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25">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25">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25">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25">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25">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25">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25">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25">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25">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25">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25">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25">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25">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25">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25">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25">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25">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25">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25">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25">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25">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25">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25">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25">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25">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25">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25">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25">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25">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25">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25">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25">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25">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25">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25">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25">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25">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25">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25">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25">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25">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25">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25">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25">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25">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25">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25">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25">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25">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25">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25">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25">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25">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25">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25">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25">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25">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25">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25">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25">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25">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25">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25">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25">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25">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25">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25">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25">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25">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25">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25">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25">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25">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25">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25">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25">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25">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25">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25">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25">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25">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25">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25">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25">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25">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25">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25">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25">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25">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25">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25">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25">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25">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25">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25">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25">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25">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25">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25">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25">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25">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25">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25">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25">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25">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25">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25">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25">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25">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25">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25">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25">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25">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25">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25">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25">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25">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25">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25">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25">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25">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25">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25">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25">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25">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25">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25">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25">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25">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25">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25">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25">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25">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25">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25">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25">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25">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25">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25">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25">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25">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25">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25">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25">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25">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25">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25">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25">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25">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25">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25">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25">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25">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25">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25">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25">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25">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25">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25">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25">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25">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25">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25">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25">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25">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25">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25">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25">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25">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25">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25">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25">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25">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25">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25">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25">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25">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25">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25">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25">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25">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25">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25">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25">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25">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25">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25">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25">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25">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25">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25">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25">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25">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25">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25">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25">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25">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25">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25">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25">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25">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25">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25">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25">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25">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25">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25">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25">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25">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25">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25">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25">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25">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25">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25">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25">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25">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25">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25">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25">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25">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25">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25">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25">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25">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25">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25">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25">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25">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25">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25">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25">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25">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25">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25">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25">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25">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25">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25">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25">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25">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25">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25">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25">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25">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25">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25">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25">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25">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25">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25">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25">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25">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25">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25">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25">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25">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25">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25">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25">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25">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25">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25">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25">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25">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25">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25">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25">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25">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25">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25">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25">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25">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25">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25">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25">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25">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25">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25">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25">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25">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25">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25">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25">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25">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25">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25">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25">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25">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25">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25">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25">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25">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25">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25">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25">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25">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25">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25">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25">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25">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25">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25">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25">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25">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25">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25">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25">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25">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25">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25">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25">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25">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25">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25">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25">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25">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25">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25">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25">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25">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25">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25">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25">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25">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25">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25">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25">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25">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25">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25">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25">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25">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25">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25">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25">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25">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25">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25">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25">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25">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25">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25">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25">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25">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25">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25">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25">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25">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25">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25">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25">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25">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25">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25">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25">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25">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25">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25">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25">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25">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25">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25">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25">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25">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25">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25">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25">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25">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25">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25">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25">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25">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25">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25">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25">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25">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25">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25">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25">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25">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25">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25">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25">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25">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25">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25">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25">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25">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25">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25">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25">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25">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25">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25">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25">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25">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25">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25">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25">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25">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25">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25">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25">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25">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25">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25">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25">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25">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25">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25">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25">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25">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25">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25">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25">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25">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25">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25">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25">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25">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25">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25">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25">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25">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25">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25">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25">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25">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25">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25">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25">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25">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25">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25">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25">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25">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25">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25">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25">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25">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25">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25">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25">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25">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25">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25">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25">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25">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25">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25">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25">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25">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25">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25">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25">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25">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25">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25">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25">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25">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25">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25">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25">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25">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25">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25">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25">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25">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25">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25">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25">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25">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25">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25">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25">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25">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25">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25">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25">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25">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25">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25">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25">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25">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25">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25">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25">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25">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25">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25">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25">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25">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25">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25">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25">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25">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25">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25">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25">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25">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25">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25">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25">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25">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25">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25">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25">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25">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25">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25">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25">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25">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25">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25">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25">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25">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25">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25">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25">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25">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25">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25">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25">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25">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25">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25">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25">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25">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25">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25">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25">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25">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25">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25">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25">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25">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25">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25">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25">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25">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25">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25">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25">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25">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25">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25">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25">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25">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25">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25">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25">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25">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25">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25">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25">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25">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25">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25">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25">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25">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25">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25">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25">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25">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25">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25">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25">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25">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25">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25">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25">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25">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25">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25">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25">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25">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25">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25">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25">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25">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25">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25">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25">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25">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25">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25">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25">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25">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25">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25">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25">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25">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25">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25">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25">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25">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25">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25">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25">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25">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25">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25">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25">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25">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25">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25">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25">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25">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25">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25">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25">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25">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25">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25">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25">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25">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25">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25">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25">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25">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25">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25">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25">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25">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25">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25">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25">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25">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25">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25">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25">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25">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25">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25">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25">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25">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25">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25">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25">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25">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25">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25">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25">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25">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25">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25">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25">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25">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25">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25">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25">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25">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25">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25">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25">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25">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25">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25">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25">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25">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25">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25">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25">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25">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25">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25">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25">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25">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25">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25">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25">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25">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25">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25">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25">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25">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25">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25">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25">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25">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25">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25">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25">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25">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25">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25">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25">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25">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25">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25">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25">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25">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25">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25">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25">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25">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25">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25">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25">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25">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25">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25">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25">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25">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25">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25">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25">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25">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25">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25">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25">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25">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25">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25">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25">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25">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25">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25">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25">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25">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25">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25">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25">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25">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25">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25">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25">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25">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25">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25">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25">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25">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25">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25">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25">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25">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25">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25">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25">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25">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25">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25">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25">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25">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25">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25">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25">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25">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25">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25">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25">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25">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25">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25">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25">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25">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25">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25">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25">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25">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25">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25">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25">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25">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25">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25">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25">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25">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25">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25">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25">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25">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25">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25">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25">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25">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25">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25">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25">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25">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25">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25">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25">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25">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25">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25">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25">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25">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25">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25">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25">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25">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25">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25">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25">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25">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25">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25">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25">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25">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25">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25">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25">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25">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25">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25">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25">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25">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25">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25">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25">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25">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25">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25">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25">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25">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25">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25">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25">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25">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25">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25">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25">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25">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25">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25">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25">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25">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25">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25">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25">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25">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25">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25">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25">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25">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25">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25">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25">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25">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25">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25">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25">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25">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25">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25">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25">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25">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25">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25">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25">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25">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25">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25">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25">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25">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25">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25">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25">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25">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25">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25">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25">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25">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25">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25">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25">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25">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25">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25">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25">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25">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25">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25">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25">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25">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25">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25">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25">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25">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25">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25">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25">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25">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25">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25">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25">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25">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25">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25">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25">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25">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25">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25">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25">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25">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25">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25">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25">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25">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25">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25">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25">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25">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25">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25">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25">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25">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25">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25">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25">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25">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25">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25">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25">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25">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25">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25">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25">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25">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25">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25">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25">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25">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25">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25">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25">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25">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25">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25">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25">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25">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25">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25">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25">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25">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25">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25">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25">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25">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25">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25">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25">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25">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25">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25">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25">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25">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25">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25">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25">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25">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25">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25">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25">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25">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25">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25">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25">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25">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25">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25">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25">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25">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25">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25">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25">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25">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25">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25">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25">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25">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25">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25">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25">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25">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25">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25">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25">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25">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25">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25">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25">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25">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25">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25">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25">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25">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25">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25">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25">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25">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25">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25">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25">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25">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25">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25">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25">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25">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25">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25">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25">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25">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25">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25">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25">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25">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25">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25">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25">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25">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25">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25">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25">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25">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25">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25">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25">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25">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25">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25">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25">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25">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25">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25">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25">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25">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25">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25">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25">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25">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25">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25">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25">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25">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25">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25">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25">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25">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25">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25">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25">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25">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25">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25">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25">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25">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25">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25">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25">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25">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25">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25">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25">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25">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25">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25">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25">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25">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25">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25">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25">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25">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25">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25">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25">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25">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25">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25">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25">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25">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25">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25">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25">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25">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25">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25">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25">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25">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25">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25">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25">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25">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25">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25">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25">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25">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25">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25">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25">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25">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25">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25">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25">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25">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25">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25">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25">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25">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25">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25">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25">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25">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25">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25">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25">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25">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25">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25">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25">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25">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25">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25">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25">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25">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25">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25">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25">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25">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25">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25">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25">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25">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25">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25">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25">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25">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25">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25">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25">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25">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25">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25">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25">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25">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25">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25">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25">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25">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25">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25">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25">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25">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25">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25">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25">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25">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25">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25">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25">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25">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25">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25">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25">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25">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25">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25">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25">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25">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25">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25">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25">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25">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25">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25">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25">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25">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25">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25">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25">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25">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25">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25">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25">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25">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25">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25">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25">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25">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25">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25">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25">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25">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25">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25">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25">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25">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25">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25">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25">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25">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25">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25">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25">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25">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25">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25">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25">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25">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25">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25">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25">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25">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25">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25">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25">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25">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25">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25">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25">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25">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25">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25">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25">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25">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25">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25">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25">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25">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25">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25">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25">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25">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25">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25">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25">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25">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25">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25">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25">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25">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25">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25">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25">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25">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25">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25">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25">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25">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25">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25">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25">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25">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25">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25">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25">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25">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25">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25">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25">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25">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25">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25">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25">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25">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25">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25">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25">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25">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25">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25">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25">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25">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25">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25">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25">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25">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25">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25">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25">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25">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25">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25">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25">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25">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25">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25">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25">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25">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25">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25">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25">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25">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25">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25">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25">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25">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25">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25">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25">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25">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25">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25">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25">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25">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25">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25">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25">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25">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25">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25">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25">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25">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25">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25">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25">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25">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25">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25">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25">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25">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25">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25">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25">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25">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25">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25">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25">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25">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25">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25">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25">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25">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25">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25">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25">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25">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25">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25">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25">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25">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25">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25">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25">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25">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25">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25">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25">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25">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25">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25">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25">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25">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25">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25">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25">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25">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25">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25">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25">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25">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25">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25">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25">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25">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25">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25">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25">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25">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25">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25">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25">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25">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25">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25">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25">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25">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25">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25">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25">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25">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25">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25">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25">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25">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25">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25">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25">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25">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25">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25">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25">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25">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25">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25">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25">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25">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25">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25">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25">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25">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25">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25">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25">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25">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25">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25">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25">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25">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25">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25">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25">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25">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25">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25">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25">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25">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25">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25">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25">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25">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25">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25">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25">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25">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25">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25">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25">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25">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25">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25">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25">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25">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25">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25">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25">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25">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25">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25">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25">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25">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25">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25">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25">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25">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25">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25">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25">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25">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25">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25">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25">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25">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25">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25">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25">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25">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25">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25">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25">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25">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25">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25">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25">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25">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25">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25">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25">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25">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25">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25">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25">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25">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25">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25">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25">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25">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25">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25">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25">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25">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25">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25">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25">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25">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25">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25">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25">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25">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25">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25">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25">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25">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25">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25">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25">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25">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25">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25">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25">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25">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25">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25">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25">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25">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25">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25">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25">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25">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25">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25">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25">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25">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25">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25">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25">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25">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25">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25">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25">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25">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25">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25">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25">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25">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25">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25">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25">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25">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25">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25">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25">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25">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25">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25">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25">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25">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25">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25">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25">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25">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25">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25">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25">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25">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25">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25">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25">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25">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25">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25">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25">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25">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25">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25">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25">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25">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25">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25">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25">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25">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25">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25">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25">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25">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25">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25">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25">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25">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25">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25">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25">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25">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25">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25">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25">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25">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25">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25">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25">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25">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25">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25">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25">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25">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25">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25">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25">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25">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25">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25">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25">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25">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25">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25">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25">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25">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25">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25">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25">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25">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25">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25">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25">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25">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25">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25">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25">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25">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25">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25">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25">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25">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25">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25">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25">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25">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25">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25">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25">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25">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25">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25">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25">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25">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25">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25">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25">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25">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25">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25">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25">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25">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25">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25">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25">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25">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25">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25">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25">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25">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25">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25">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25">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25">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25">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25">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25">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25">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25">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25">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25">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25">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25">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25">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25">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25">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25">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25">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25">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25">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25">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25">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25">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25">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25">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25">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25">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25">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25">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25">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25">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25">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25">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25">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25">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25">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25">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25">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25">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25">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25">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25">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25">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25">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25">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25">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25">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25">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25">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25">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25">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25">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25">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25">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25">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25">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25">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25">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25">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25">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25">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25">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25">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25">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25">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25">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25">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25">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25">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25">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25">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25">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25">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25">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25">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25">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25">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25">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25">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25">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25">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25">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25">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25">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25">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25">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25">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25">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25">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25">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25">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25">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25">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25">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25">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25">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25">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25">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25">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25">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25">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25">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25">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25">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25">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25">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25">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25">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25">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25">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25">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25">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25">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25">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25">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25">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25">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25">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25">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25">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25">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25">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25">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25">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25">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25">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25">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25">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25">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25">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25">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25">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25">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25">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25">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25">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25">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25">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25">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25">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25">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25">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25">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25">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25">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25">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25">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25">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25">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25">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25">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25">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25">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25">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25">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25">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25">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25">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25">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25">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25">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25">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25">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25">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25">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25">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25">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25">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25">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25">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25">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25">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25">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25">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25">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25">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25">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25">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25">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25">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25">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25">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25">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25">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25">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25">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25">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25">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25">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25">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25">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25">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25">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25">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25">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25">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25">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25">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25">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25">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25">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25">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25">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25">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25">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25">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25">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25">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25">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25">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25">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25">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25">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25">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25">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25">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25">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25">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25">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25">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25">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25">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25">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25">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25">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25">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25">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25">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25">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25">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25">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25">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25">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25">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25">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25">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25">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25">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25">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25">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25">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25">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25">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25">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25">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25">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25">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25">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25">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25">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25">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25">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25">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25">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25">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25">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25">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25">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25">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25">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25">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25">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25">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25">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25">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25">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25">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25">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25">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25">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25">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25">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25">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25">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25">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25">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25">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25">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25">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25">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25">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25">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25">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25">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25">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25">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25">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25">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25">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25">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25">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25">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25">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25">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25">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25">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25">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25">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25">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25">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25">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25">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25">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25">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25">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25">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25">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25">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25">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25">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25">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25">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25">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25">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25">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25">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25">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25">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25">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25">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25">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25">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25">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25">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25">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25">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25">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25">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25">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25">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25">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25">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25">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25">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25">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25">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25">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25">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25">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25">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25">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25">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25">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25">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25">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25">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25">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25">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25">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25">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25">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25">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25">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25">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25">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25">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25">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25">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25">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25">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25">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25">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25">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25">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25">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25">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25">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25">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25">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25">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25">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25">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25">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25">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25">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25">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25">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25">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25">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25">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25">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25">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25">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25">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25">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25">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25">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25">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25">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25">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25">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25">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25">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25">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25">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25">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25">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25">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25">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25">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25">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25">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25">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25">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25">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25">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25">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25">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25">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25">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25">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25">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25">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25">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25">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25">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25">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25">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25">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25">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25">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25">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25">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25">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25">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25">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25">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25">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25">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25">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25">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25">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25">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25">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25">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25">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25">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25">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25">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25">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25">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25">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25">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25">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25">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25">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25">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25">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25">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25">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25">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25">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25">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25">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25">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25">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25">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25">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25">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25">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25">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25">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25">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25">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25">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25">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25">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25">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25">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25">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25">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25">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25">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25">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25">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25">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25">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25">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25">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25">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25">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25">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25">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25">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25">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25">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25">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25">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25">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25">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25">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25">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25">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25">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25">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25">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25">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25">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25">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25">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25">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25">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25">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25">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25">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25">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25">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25">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25">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25">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25">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25">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25">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25">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25">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25">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25">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25">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25">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25">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25">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25">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25">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25">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25">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25">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25">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25">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25">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25">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25">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25">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25">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25">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25">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25">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25">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25">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25">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25">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25">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25">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25">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25">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25">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25">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25">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25">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25">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25">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25">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25">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25">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25">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25">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25">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25">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25">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25">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25">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25">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25">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25">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25">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25">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25">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25">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25">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25">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25">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25">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25">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25">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25">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25">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25">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25">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25">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25">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25">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25">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25">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25">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25">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25">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25">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25">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25">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25">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25">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25">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25">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25">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25">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25">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25">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25">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25">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25">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25">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25">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25">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25">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25">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25">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25">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25">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25">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25">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25">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25">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25">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25">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25">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25">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25">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25">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25">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25">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25">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25">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25">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25">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25">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25">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25">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25">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25">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25">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25">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25">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25">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25">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25">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25">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25">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25">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25">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25">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25">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25">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25">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25">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25">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25">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25">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25">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25">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25">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25">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25">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25">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25">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25">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25">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25">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25">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25">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25">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25">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25">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25">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25">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25">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25">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25">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25">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25">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25">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25">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25">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25">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25">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25">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25">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25">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25">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25">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25">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25">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25">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25">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25">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25">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25">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25">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25">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25">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25">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25">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25">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25">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25">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25">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25">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25">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25">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25">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25">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25">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25">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25">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25">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25">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25">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25">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25">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25">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25">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25">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25">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25">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25">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25">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25">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25">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25">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25">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25">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25">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25">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25">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25">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25">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25">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25">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25">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25">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25">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25">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25">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25">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25">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25">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25">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25">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25">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25">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25">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25">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25">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25">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25">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25">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25">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25">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25">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25">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25">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25">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25">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25">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25">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25">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25">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25">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25">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25">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25">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25">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25">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25">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25">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25">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25">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25">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25">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25">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25">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25">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25">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25">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25">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25">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25">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25">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25">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25">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25">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25">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25">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25">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25">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25">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25">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25">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25">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25">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25">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25">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25">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25">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25">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25">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25">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25">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25">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25">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25">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25">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25">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25">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25">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25">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25">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25">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25">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25">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25">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25">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25">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25">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25">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25">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25">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25">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25">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25">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25">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25">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25">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25">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25">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25">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25">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25">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25">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25">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25">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25">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25">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25">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25">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25">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25">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25">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25">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25">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25">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25">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25">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25">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25">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25">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25">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25">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25">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25">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25">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25">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25">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25">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25">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25">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25">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25">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25">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25">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25">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25">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25">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25">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25">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25">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25">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25">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25">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25">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25">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25">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25">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25">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25">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25">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25">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25">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25">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25">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25">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25">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25">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25">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25">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25">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25">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25">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25">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25">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25">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25">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25">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25">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25">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25">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25">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25">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25">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25">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25">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25">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25">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25">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25">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25">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25">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25">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25">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25">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25">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25">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25">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25">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25">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25">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25">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25">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25">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25">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25">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25">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25">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25">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25">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25">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25">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25">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25">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25">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25">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25">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25">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25">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25">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25">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25">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25">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25">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25">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25">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25">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25">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25">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25">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25">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25">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25">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25">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25">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25">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25">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25">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25">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25">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25">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25">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25">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25">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25">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25">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25">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25">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25">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25">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25">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25">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25">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25">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25">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25">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25">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25">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25">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25">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25">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25">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25">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25">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25">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25">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25">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25">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25">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25">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25">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25">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25">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25">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25">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25">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25">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25">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25">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25">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25">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25">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25">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25">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25">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25">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25">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25">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25">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25">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25">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25">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25">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25">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25">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25">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25">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25">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25">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25">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25">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25">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25">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25">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25">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25">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25">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25">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25">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25">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25">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25">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25">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25">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25">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25">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25">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25">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25">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25">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25">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25">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25">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25">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25">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25">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25">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25">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25">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25">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25">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25">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25">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25">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25">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25">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25">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25">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25">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25">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25">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25">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25">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25">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25">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25">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25">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25">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25">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25">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25">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25">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25">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25">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25">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25">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25">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25">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25">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25">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25">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25">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25">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25">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25">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25">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25">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25">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25">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25">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25">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25">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25">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25">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25">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25">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25">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25">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25">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25">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25">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25">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25">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25">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25">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25">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25">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25">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25">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25">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25">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25">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25">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25">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25">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25">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25">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25">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25">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25">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25">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25">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25">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25">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25">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25">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25">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25">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25">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25">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25">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25">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25">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25">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25">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25">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25">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25">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25">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25">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25">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25">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25">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25">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25">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25">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25">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25">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25">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25">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25">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25">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25">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25">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25">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25">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25">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25">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25">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25">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25">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25">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25">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25">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25">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25">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25">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25">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25">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25">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25">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25">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25">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25">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25">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25">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25">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25">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25">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25">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25">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25">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25">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25">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25">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25">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25">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25">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25">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25">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25">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25">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25">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25">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25">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25">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25">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25">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25">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25">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25">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25">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25">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25">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25">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25">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25">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25">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25">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25">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25">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25">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25">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25">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25">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25">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25">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25">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25">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25">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25">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25">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25">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25">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25">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25">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25">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25">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25">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25">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25">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25">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25">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25">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25">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25">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25">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25">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25">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25">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25">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25">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25">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25">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25">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25">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25">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25">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25">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25">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25">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25">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25">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25">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25">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25">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25">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25">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25">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25">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25">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25">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25">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25">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25">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25">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25">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25">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25">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25">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25">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25">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25">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25">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25">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25">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25">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25">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25">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25">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25">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25">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25">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25">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25">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25">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25">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25">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25">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25">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25">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25">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25">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25">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25">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25">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25">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25">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25">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25">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25">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25">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25">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25">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25">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25">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25">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25">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25">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25">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25">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25">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25">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25">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25">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25">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25">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25">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25">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25">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25">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25">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25">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25">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25">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25">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25">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25">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25">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25">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25">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25">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25">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25">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25">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25">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25">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25">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25">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25">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25">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25">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25">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25">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25">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25">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25">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25">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25">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25">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25">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25">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25">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25">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25">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25">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25">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25">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25">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25">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25">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25">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25">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25">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25">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25">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25">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25">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25">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25">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25">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25">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25">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25">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25">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25">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25">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25">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25">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25">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25">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25">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25">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25">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25">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25">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25">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25">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25">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25">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25">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25">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25">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25">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25">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25">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25">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25">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25">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25">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25">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25">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25">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25">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25">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25">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25">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25">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25">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2" t="s">
        <v>10932</v>
      </c>
      <c r="B11" s="1" t="e">
        <f>#REF!</f>
        <v>#REF!</v>
      </c>
      <c r="Q11" s="2"/>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6F96A93B-E0ED-447C-8AA6-C9535AC3F05C}">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1D9B6F97-0ABA-4236-A6BA-D18D690C834D}">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93ED642F-E465-4959-A575-F4DDE59265F0}">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5D70F566-CD5F-4C40-B29D-0A10C435EC2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vt:lpstr>
      <vt:lpstr>Waterfall_ch</vt:lpstr>
      <vt:lpstr>Donot_ch.</vt:lpstr>
      <vt:lpstr>TMap_ch.</vt:lpstr>
      <vt:lpstr>Top5_sale</vt:lpstr>
      <vt:lpstr>KPI</vt:lpstr>
      <vt:lpstr>KPI YOY</vt:lpstr>
      <vt:lpstr>Dashboard </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suman sourabh</cp:lastModifiedBy>
  <dcterms:created xsi:type="dcterms:W3CDTF">2015-06-05T18:17:20Z</dcterms:created>
  <dcterms:modified xsi:type="dcterms:W3CDTF">2023-06-02T12:59:47Z</dcterms:modified>
</cp:coreProperties>
</file>