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ksh\OneDrive\Desktop\Database Management\Group_Project\Output\"/>
    </mc:Choice>
  </mc:AlternateContent>
  <xr:revisionPtr revIDLastSave="0" documentId="13_ncr:1_{FB2CE249-114F-4CC2-B257-0E58A2D0B197}" xr6:coauthVersionLast="47" xr6:coauthVersionMax="47" xr10:uidLastSave="{00000000-0000-0000-0000-000000000000}"/>
  <bookViews>
    <workbookView xWindow="-108" yWindow="-108" windowWidth="23256" windowHeight="12456" xr2:uid="{1A064463-8874-4D1D-96C2-D74B6A990C24}"/>
  </bookViews>
  <sheets>
    <sheet name="Data" sheetId="1" r:id="rId1"/>
    <sheet name="Sheet1" sheetId="3" r:id="rId2"/>
    <sheet name="Fall 2019" sheetId="2" r:id="rId3"/>
  </sheets>
  <definedNames>
    <definedName name="_xlnm._FilterDatabase" localSheetId="0" hidden="1">Data!$A$1:$W$1230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32" i="1" l="1"/>
  <c r="N1232" i="1"/>
  <c r="M1232" i="1"/>
  <c r="J1232" i="1"/>
  <c r="G123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2" i="1"/>
  <c r="S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2" i="1"/>
  <c r="L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2" i="1"/>
  <c r="I2" i="1" s="1"/>
  <c r="O2" i="1"/>
  <c r="P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2" i="1"/>
  <c r="I46" i="1" l="1"/>
  <c r="U1232" i="1"/>
  <c r="L46" i="1"/>
  <c r="O1232" i="1"/>
  <c r="P1232" i="1" s="1"/>
  <c r="P46" i="1"/>
  <c r="S46" i="1"/>
  <c r="R1232" i="1"/>
  <c r="S1232" i="1" s="1"/>
  <c r="V1224" i="1"/>
  <c r="W1224" i="1" s="1"/>
  <c r="V1216" i="1"/>
  <c r="W1216" i="1" s="1"/>
  <c r="V1208" i="1"/>
  <c r="W1208" i="1" s="1"/>
  <c r="V1200" i="1"/>
  <c r="W1200" i="1" s="1"/>
  <c r="V1192" i="1"/>
  <c r="W1192" i="1" s="1"/>
  <c r="V1176" i="1"/>
  <c r="W1176" i="1" s="1"/>
  <c r="V1168" i="1"/>
  <c r="W1168" i="1" s="1"/>
  <c r="V1160" i="1"/>
  <c r="W1160" i="1" s="1"/>
  <c r="V1152" i="1"/>
  <c r="W1152" i="1" s="1"/>
  <c r="V1144" i="1"/>
  <c r="W1144" i="1" s="1"/>
  <c r="V1136" i="1"/>
  <c r="W1136" i="1" s="1"/>
  <c r="V1128" i="1"/>
  <c r="W1128" i="1" s="1"/>
  <c r="V1120" i="1"/>
  <c r="W1120" i="1" s="1"/>
  <c r="V1112" i="1"/>
  <c r="W1112" i="1" s="1"/>
  <c r="V1104" i="1"/>
  <c r="W1104" i="1" s="1"/>
  <c r="V1096" i="1"/>
  <c r="W1096" i="1" s="1"/>
  <c r="V1088" i="1"/>
  <c r="W1088" i="1" s="1"/>
  <c r="V1080" i="1"/>
  <c r="W1080" i="1" s="1"/>
  <c r="V1072" i="1"/>
  <c r="W1072" i="1" s="1"/>
  <c r="V1064" i="1"/>
  <c r="W1064" i="1" s="1"/>
  <c r="V1056" i="1"/>
  <c r="W1056" i="1" s="1"/>
  <c r="V1048" i="1"/>
  <c r="W1048" i="1" s="1"/>
  <c r="V1040" i="1"/>
  <c r="W1040" i="1" s="1"/>
  <c r="V1032" i="1"/>
  <c r="W1032" i="1" s="1"/>
  <c r="V1024" i="1"/>
  <c r="W1024" i="1" s="1"/>
  <c r="V1016" i="1"/>
  <c r="W1016" i="1" s="1"/>
  <c r="V1008" i="1"/>
  <c r="W1008" i="1" s="1"/>
  <c r="V1000" i="1"/>
  <c r="W1000" i="1" s="1"/>
  <c r="V992" i="1"/>
  <c r="W992" i="1" s="1"/>
  <c r="V984" i="1"/>
  <c r="W984" i="1" s="1"/>
  <c r="V976" i="1"/>
  <c r="W976" i="1" s="1"/>
  <c r="V968" i="1"/>
  <c r="W968" i="1" s="1"/>
  <c r="V960" i="1"/>
  <c r="W960" i="1" s="1"/>
  <c r="V952" i="1"/>
  <c r="W952" i="1" s="1"/>
  <c r="V944" i="1"/>
  <c r="W944" i="1" s="1"/>
  <c r="V936" i="1"/>
  <c r="W936" i="1" s="1"/>
  <c r="V928" i="1"/>
  <c r="W928" i="1" s="1"/>
  <c r="V920" i="1"/>
  <c r="W920" i="1" s="1"/>
  <c r="V912" i="1"/>
  <c r="W912" i="1" s="1"/>
  <c r="V904" i="1"/>
  <c r="W904" i="1" s="1"/>
  <c r="V896" i="1"/>
  <c r="W896" i="1" s="1"/>
  <c r="V888" i="1"/>
  <c r="W888" i="1" s="1"/>
  <c r="V880" i="1"/>
  <c r="W880" i="1" s="1"/>
  <c r="V872" i="1"/>
  <c r="W872" i="1" s="1"/>
  <c r="V864" i="1"/>
  <c r="W864" i="1" s="1"/>
  <c r="V856" i="1"/>
  <c r="W856" i="1" s="1"/>
  <c r="V848" i="1"/>
  <c r="W848" i="1" s="1"/>
  <c r="V840" i="1"/>
  <c r="W840" i="1" s="1"/>
  <c r="V832" i="1"/>
  <c r="W832" i="1" s="1"/>
  <c r="V824" i="1"/>
  <c r="W824" i="1" s="1"/>
  <c r="V816" i="1"/>
  <c r="W816" i="1" s="1"/>
  <c r="V808" i="1"/>
  <c r="W808" i="1" s="1"/>
  <c r="V800" i="1"/>
  <c r="W800" i="1" s="1"/>
  <c r="V792" i="1"/>
  <c r="W792" i="1" s="1"/>
  <c r="V784" i="1"/>
  <c r="W784" i="1" s="1"/>
  <c r="V776" i="1"/>
  <c r="W776" i="1" s="1"/>
  <c r="V768" i="1"/>
  <c r="W768" i="1" s="1"/>
  <c r="V760" i="1"/>
  <c r="W760" i="1" s="1"/>
  <c r="V752" i="1"/>
  <c r="W752" i="1" s="1"/>
  <c r="V744" i="1"/>
  <c r="W744" i="1" s="1"/>
  <c r="V736" i="1"/>
  <c r="W736" i="1" s="1"/>
  <c r="V728" i="1"/>
  <c r="W728" i="1" s="1"/>
  <c r="V720" i="1"/>
  <c r="W720" i="1" s="1"/>
  <c r="V712" i="1"/>
  <c r="W712" i="1" s="1"/>
  <c r="V704" i="1"/>
  <c r="W704" i="1" s="1"/>
  <c r="V696" i="1"/>
  <c r="W696" i="1" s="1"/>
  <c r="V688" i="1"/>
  <c r="W688" i="1" s="1"/>
  <c r="V680" i="1"/>
  <c r="W680" i="1" s="1"/>
  <c r="V672" i="1"/>
  <c r="W672" i="1" s="1"/>
  <c r="V664" i="1"/>
  <c r="W664" i="1" s="1"/>
  <c r="V656" i="1"/>
  <c r="W656" i="1" s="1"/>
  <c r="V648" i="1"/>
  <c r="W648" i="1" s="1"/>
  <c r="V640" i="1"/>
  <c r="W640" i="1" s="1"/>
  <c r="V632" i="1"/>
  <c r="W632" i="1" s="1"/>
  <c r="V624" i="1"/>
  <c r="W624" i="1" s="1"/>
  <c r="V616" i="1"/>
  <c r="W616" i="1" s="1"/>
  <c r="V608" i="1"/>
  <c r="W608" i="1" s="1"/>
  <c r="V600" i="1"/>
  <c r="W600" i="1" s="1"/>
  <c r="V592" i="1"/>
  <c r="W592" i="1" s="1"/>
  <c r="V584" i="1"/>
  <c r="W584" i="1" s="1"/>
  <c r="V576" i="1"/>
  <c r="W576" i="1" s="1"/>
  <c r="V568" i="1"/>
  <c r="W568" i="1" s="1"/>
  <c r="V560" i="1"/>
  <c r="W560" i="1" s="1"/>
  <c r="V552" i="1"/>
  <c r="W552" i="1" s="1"/>
  <c r="V544" i="1"/>
  <c r="W544" i="1" s="1"/>
  <c r="V536" i="1"/>
  <c r="W536" i="1" s="1"/>
  <c r="V528" i="1"/>
  <c r="W528" i="1" s="1"/>
  <c r="V520" i="1"/>
  <c r="W520" i="1" s="1"/>
  <c r="V512" i="1"/>
  <c r="W512" i="1" s="1"/>
  <c r="V504" i="1"/>
  <c r="W504" i="1" s="1"/>
  <c r="V496" i="1"/>
  <c r="W496" i="1" s="1"/>
  <c r="V488" i="1"/>
  <c r="W488" i="1" s="1"/>
  <c r="V480" i="1"/>
  <c r="W480" i="1" s="1"/>
  <c r="V472" i="1"/>
  <c r="W472" i="1" s="1"/>
  <c r="V464" i="1"/>
  <c r="W464" i="1" s="1"/>
  <c r="V456" i="1"/>
  <c r="W456" i="1" s="1"/>
  <c r="V448" i="1"/>
  <c r="W448" i="1" s="1"/>
  <c r="V440" i="1"/>
  <c r="W440" i="1" s="1"/>
  <c r="V432" i="1"/>
  <c r="W432" i="1" s="1"/>
  <c r="V424" i="1"/>
  <c r="W424" i="1" s="1"/>
  <c r="V416" i="1"/>
  <c r="W416" i="1" s="1"/>
  <c r="V408" i="1"/>
  <c r="W408" i="1" s="1"/>
  <c r="V400" i="1"/>
  <c r="W400" i="1" s="1"/>
  <c r="V392" i="1"/>
  <c r="W392" i="1" s="1"/>
  <c r="V384" i="1"/>
  <c r="W384" i="1" s="1"/>
  <c r="V376" i="1"/>
  <c r="W376" i="1" s="1"/>
  <c r="V368" i="1"/>
  <c r="W368" i="1" s="1"/>
  <c r="V360" i="1"/>
  <c r="W360" i="1" s="1"/>
  <c r="V352" i="1"/>
  <c r="W352" i="1" s="1"/>
  <c r="V344" i="1"/>
  <c r="W344" i="1" s="1"/>
  <c r="V336" i="1"/>
  <c r="W336" i="1" s="1"/>
  <c r="V328" i="1"/>
  <c r="W328" i="1" s="1"/>
  <c r="V320" i="1"/>
  <c r="W320" i="1" s="1"/>
  <c r="V312" i="1"/>
  <c r="W312" i="1" s="1"/>
  <c r="V304" i="1"/>
  <c r="W304" i="1" s="1"/>
  <c r="V296" i="1"/>
  <c r="W296" i="1" s="1"/>
  <c r="V288" i="1"/>
  <c r="W288" i="1" s="1"/>
  <c r="V280" i="1"/>
  <c r="W280" i="1" s="1"/>
  <c r="V272" i="1"/>
  <c r="W272" i="1" s="1"/>
  <c r="V264" i="1"/>
  <c r="W264" i="1" s="1"/>
  <c r="V256" i="1"/>
  <c r="W256" i="1" s="1"/>
  <c r="V248" i="1"/>
  <c r="W248" i="1" s="1"/>
  <c r="V240" i="1"/>
  <c r="W240" i="1" s="1"/>
  <c r="V232" i="1"/>
  <c r="W232" i="1" s="1"/>
  <c r="V224" i="1"/>
  <c r="W224" i="1" s="1"/>
  <c r="V216" i="1"/>
  <c r="W216" i="1" s="1"/>
  <c r="V208" i="1"/>
  <c r="W208" i="1" s="1"/>
  <c r="V200" i="1"/>
  <c r="W200" i="1" s="1"/>
  <c r="V192" i="1"/>
  <c r="W192" i="1" s="1"/>
  <c r="V184" i="1"/>
  <c r="W184" i="1" s="1"/>
  <c r="V176" i="1"/>
  <c r="W176" i="1" s="1"/>
  <c r="V168" i="1"/>
  <c r="W168" i="1" s="1"/>
  <c r="V160" i="1"/>
  <c r="W160" i="1" s="1"/>
  <c r="V152" i="1"/>
  <c r="W152" i="1" s="1"/>
  <c r="V144" i="1"/>
  <c r="W144" i="1" s="1"/>
  <c r="V136" i="1"/>
  <c r="W136" i="1" s="1"/>
  <c r="V128" i="1"/>
  <c r="W128" i="1" s="1"/>
  <c r="V120" i="1"/>
  <c r="W120" i="1" s="1"/>
  <c r="V112" i="1"/>
  <c r="W112" i="1" s="1"/>
  <c r="V104" i="1"/>
  <c r="W104" i="1" s="1"/>
  <c r="V96" i="1"/>
  <c r="W96" i="1" s="1"/>
  <c r="V88" i="1"/>
  <c r="W88" i="1" s="1"/>
  <c r="V80" i="1"/>
  <c r="W80" i="1" s="1"/>
  <c r="V72" i="1"/>
  <c r="W72" i="1" s="1"/>
  <c r="V64" i="1"/>
  <c r="W64" i="1" s="1"/>
  <c r="V56" i="1"/>
  <c r="W56" i="1" s="1"/>
  <c r="V48" i="1"/>
  <c r="W48" i="1" s="1"/>
  <c r="V40" i="1"/>
  <c r="W40" i="1" s="1"/>
  <c r="V32" i="1"/>
  <c r="W32" i="1" s="1"/>
  <c r="V24" i="1"/>
  <c r="W24" i="1" s="1"/>
  <c r="V16" i="1"/>
  <c r="W16" i="1" s="1"/>
  <c r="V8" i="1"/>
  <c r="W8" i="1" s="1"/>
  <c r="V1228" i="1"/>
  <c r="W1228" i="1" s="1"/>
  <c r="V1204" i="1"/>
  <c r="W1204" i="1" s="1"/>
  <c r="V1196" i="1"/>
  <c r="W1196" i="1" s="1"/>
  <c r="V1164" i="1"/>
  <c r="W1164" i="1" s="1"/>
  <c r="V1148" i="1"/>
  <c r="W1148" i="1" s="1"/>
  <c r="V1140" i="1"/>
  <c r="W1140" i="1" s="1"/>
  <c r="V1124" i="1"/>
  <c r="W1124" i="1" s="1"/>
  <c r="V1100" i="1"/>
  <c r="W1100" i="1" s="1"/>
  <c r="V1076" i="1"/>
  <c r="W1076" i="1" s="1"/>
  <c r="V1068" i="1"/>
  <c r="W1068" i="1" s="1"/>
  <c r="V1052" i="1"/>
  <c r="W1052" i="1" s="1"/>
  <c r="V1044" i="1"/>
  <c r="W1044" i="1" s="1"/>
  <c r="V1036" i="1"/>
  <c r="W1036" i="1" s="1"/>
  <c r="V1012" i="1"/>
  <c r="W1012" i="1" s="1"/>
  <c r="V1004" i="1"/>
  <c r="W1004" i="1" s="1"/>
  <c r="V988" i="1"/>
  <c r="W988" i="1" s="1"/>
  <c r="V980" i="1"/>
  <c r="W980" i="1" s="1"/>
  <c r="V972" i="1"/>
  <c r="W972" i="1" s="1"/>
  <c r="V940" i="1"/>
  <c r="W940" i="1" s="1"/>
  <c r="V924" i="1"/>
  <c r="W924" i="1" s="1"/>
  <c r="V916" i="1"/>
  <c r="W916" i="1" s="1"/>
  <c r="V860" i="1"/>
  <c r="W860" i="1" s="1"/>
  <c r="V852" i="1"/>
  <c r="W852" i="1" s="1"/>
  <c r="V828" i="1"/>
  <c r="W828" i="1" s="1"/>
  <c r="V820" i="1"/>
  <c r="W820" i="1" s="1"/>
  <c r="V796" i="1"/>
  <c r="W796" i="1" s="1"/>
  <c r="V740" i="1"/>
  <c r="W740" i="1" s="1"/>
  <c r="V732" i="1"/>
  <c r="W732" i="1" s="1"/>
  <c r="V716" i="1"/>
  <c r="W716" i="1" s="1"/>
  <c r="V692" i="1"/>
  <c r="W692" i="1" s="1"/>
  <c r="V684" i="1"/>
  <c r="W684" i="1" s="1"/>
  <c r="V676" i="1"/>
  <c r="W676" i="1" s="1"/>
  <c r="V644" i="1"/>
  <c r="W644" i="1" s="1"/>
  <c r="V620" i="1"/>
  <c r="W620" i="1" s="1"/>
  <c r="V604" i="1"/>
  <c r="W604" i="1" s="1"/>
  <c r="V540" i="1"/>
  <c r="W540" i="1" s="1"/>
  <c r="V500" i="1"/>
  <c r="W500" i="1" s="1"/>
  <c r="V492" i="1"/>
  <c r="W492" i="1" s="1"/>
  <c r="V460" i="1"/>
  <c r="W460" i="1" s="1"/>
  <c r="V428" i="1"/>
  <c r="W428" i="1" s="1"/>
  <c r="V412" i="1"/>
  <c r="W412" i="1" s="1"/>
  <c r="V396" i="1"/>
  <c r="W396" i="1" s="1"/>
  <c r="V388" i="1"/>
  <c r="W388" i="1" s="1"/>
  <c r="V332" i="1"/>
  <c r="W332" i="1" s="1"/>
  <c r="V300" i="1"/>
  <c r="W300" i="1" s="1"/>
  <c r="V284" i="1"/>
  <c r="W284" i="1" s="1"/>
  <c r="V260" i="1"/>
  <c r="W260" i="1" s="1"/>
  <c r="V212" i="1"/>
  <c r="W212" i="1" s="1"/>
  <c r="V204" i="1"/>
  <c r="W204" i="1" s="1"/>
  <c r="V164" i="1"/>
  <c r="W164" i="1" s="1"/>
  <c r="V116" i="1"/>
  <c r="W116" i="1" s="1"/>
  <c r="V76" i="1"/>
  <c r="W76" i="1" s="1"/>
  <c r="V60" i="1"/>
  <c r="W60" i="1" s="1"/>
  <c r="V28" i="1"/>
  <c r="W28" i="1" s="1"/>
  <c r="V20" i="1"/>
  <c r="W20" i="1" s="1"/>
  <c r="V4" i="1"/>
  <c r="W4" i="1" s="1"/>
  <c r="V635" i="1"/>
  <c r="W635" i="1" s="1"/>
  <c r="V243" i="1"/>
  <c r="W243" i="1" s="1"/>
  <c r="V1225" i="1"/>
  <c r="W1225" i="1" s="1"/>
  <c r="V1217" i="1"/>
  <c r="W1217" i="1" s="1"/>
  <c r="V1209" i="1"/>
  <c r="W1209" i="1" s="1"/>
  <c r="V1201" i="1"/>
  <c r="W1201" i="1" s="1"/>
  <c r="V1193" i="1"/>
  <c r="W1193" i="1" s="1"/>
  <c r="V1177" i="1"/>
  <c r="W1177" i="1" s="1"/>
  <c r="V1169" i="1"/>
  <c r="W1169" i="1" s="1"/>
  <c r="V1161" i="1"/>
  <c r="W1161" i="1" s="1"/>
  <c r="V1153" i="1"/>
  <c r="W1153" i="1" s="1"/>
  <c r="V1145" i="1"/>
  <c r="W1145" i="1" s="1"/>
  <c r="V1137" i="1"/>
  <c r="W1137" i="1" s="1"/>
  <c r="V1129" i="1"/>
  <c r="W1129" i="1" s="1"/>
  <c r="V1121" i="1"/>
  <c r="W1121" i="1" s="1"/>
  <c r="V1113" i="1"/>
  <c r="W1113" i="1" s="1"/>
  <c r="V1105" i="1"/>
  <c r="W1105" i="1" s="1"/>
  <c r="V1097" i="1"/>
  <c r="W1097" i="1" s="1"/>
  <c r="V1089" i="1"/>
  <c r="W1089" i="1" s="1"/>
  <c r="V1081" i="1"/>
  <c r="W1081" i="1" s="1"/>
  <c r="V1073" i="1"/>
  <c r="W1073" i="1" s="1"/>
  <c r="V1065" i="1"/>
  <c r="W1065" i="1" s="1"/>
  <c r="V1057" i="1"/>
  <c r="W1057" i="1" s="1"/>
  <c r="V1049" i="1"/>
  <c r="W1049" i="1" s="1"/>
  <c r="V1041" i="1"/>
  <c r="W1041" i="1" s="1"/>
  <c r="V1033" i="1"/>
  <c r="W1033" i="1" s="1"/>
  <c r="V1025" i="1"/>
  <c r="W1025" i="1" s="1"/>
  <c r="V1017" i="1"/>
  <c r="W1017" i="1" s="1"/>
  <c r="V1009" i="1"/>
  <c r="W1009" i="1" s="1"/>
  <c r="V1001" i="1"/>
  <c r="W1001" i="1" s="1"/>
  <c r="V993" i="1"/>
  <c r="W993" i="1" s="1"/>
  <c r="V985" i="1"/>
  <c r="W985" i="1" s="1"/>
  <c r="V977" i="1"/>
  <c r="W977" i="1" s="1"/>
  <c r="V969" i="1"/>
  <c r="W969" i="1" s="1"/>
  <c r="V961" i="1"/>
  <c r="W961" i="1" s="1"/>
  <c r="V953" i="1"/>
  <c r="W953" i="1" s="1"/>
  <c r="V945" i="1"/>
  <c r="W945" i="1" s="1"/>
  <c r="V937" i="1"/>
  <c r="W937" i="1" s="1"/>
  <c r="V929" i="1"/>
  <c r="W929" i="1" s="1"/>
  <c r="V921" i="1"/>
  <c r="W921" i="1" s="1"/>
  <c r="V913" i="1"/>
  <c r="W913" i="1" s="1"/>
  <c r="V905" i="1"/>
  <c r="W905" i="1" s="1"/>
  <c r="V897" i="1"/>
  <c r="W897" i="1" s="1"/>
  <c r="V889" i="1"/>
  <c r="W889" i="1" s="1"/>
  <c r="V881" i="1"/>
  <c r="W881" i="1" s="1"/>
  <c r="V873" i="1"/>
  <c r="W873" i="1" s="1"/>
  <c r="V865" i="1"/>
  <c r="W865" i="1" s="1"/>
  <c r="V857" i="1"/>
  <c r="W857" i="1" s="1"/>
  <c r="V849" i="1"/>
  <c r="W849" i="1" s="1"/>
  <c r="V841" i="1"/>
  <c r="W841" i="1" s="1"/>
  <c r="V833" i="1"/>
  <c r="W833" i="1" s="1"/>
  <c r="V825" i="1"/>
  <c r="W825" i="1" s="1"/>
  <c r="V817" i="1"/>
  <c r="W817" i="1" s="1"/>
  <c r="V809" i="1"/>
  <c r="W809" i="1" s="1"/>
  <c r="V801" i="1"/>
  <c r="W801" i="1" s="1"/>
  <c r="V793" i="1"/>
  <c r="W793" i="1" s="1"/>
  <c r="V785" i="1"/>
  <c r="W785" i="1" s="1"/>
  <c r="V777" i="1"/>
  <c r="W777" i="1" s="1"/>
  <c r="V769" i="1"/>
  <c r="W769" i="1" s="1"/>
  <c r="V761" i="1"/>
  <c r="W761" i="1" s="1"/>
  <c r="V753" i="1"/>
  <c r="W753" i="1" s="1"/>
  <c r="V745" i="1"/>
  <c r="W745" i="1" s="1"/>
  <c r="V737" i="1"/>
  <c r="W737" i="1" s="1"/>
  <c r="V729" i="1"/>
  <c r="W729" i="1" s="1"/>
  <c r="V721" i="1"/>
  <c r="W721" i="1" s="1"/>
  <c r="V713" i="1"/>
  <c r="W713" i="1" s="1"/>
  <c r="V705" i="1"/>
  <c r="W705" i="1" s="1"/>
  <c r="V697" i="1"/>
  <c r="W697" i="1" s="1"/>
  <c r="V689" i="1"/>
  <c r="W689" i="1" s="1"/>
  <c r="V681" i="1"/>
  <c r="W681" i="1" s="1"/>
  <c r="V2" i="1"/>
  <c r="W2" i="1" s="1"/>
  <c r="V1223" i="1"/>
  <c r="W1223" i="1" s="1"/>
  <c r="V1215" i="1"/>
  <c r="W1215" i="1" s="1"/>
  <c r="V1207" i="1"/>
  <c r="W1207" i="1" s="1"/>
  <c r="V1199" i="1"/>
  <c r="W1199" i="1" s="1"/>
  <c r="V1191" i="1"/>
  <c r="W1191" i="1" s="1"/>
  <c r="V1175" i="1"/>
  <c r="W1175" i="1" s="1"/>
  <c r="V1167" i="1"/>
  <c r="W1167" i="1" s="1"/>
  <c r="V1159" i="1"/>
  <c r="W1159" i="1" s="1"/>
  <c r="V1151" i="1"/>
  <c r="W1151" i="1" s="1"/>
  <c r="V1143" i="1"/>
  <c r="W1143" i="1" s="1"/>
  <c r="V1135" i="1"/>
  <c r="W1135" i="1" s="1"/>
  <c r="V1127" i="1"/>
  <c r="W1127" i="1" s="1"/>
  <c r="V1119" i="1"/>
  <c r="W1119" i="1" s="1"/>
  <c r="V1111" i="1"/>
  <c r="W1111" i="1" s="1"/>
  <c r="V1103" i="1"/>
  <c r="W1103" i="1" s="1"/>
  <c r="V1095" i="1"/>
  <c r="W1095" i="1" s="1"/>
  <c r="V1087" i="1"/>
  <c r="W1087" i="1" s="1"/>
  <c r="V1079" i="1"/>
  <c r="W1079" i="1" s="1"/>
  <c r="V1071" i="1"/>
  <c r="W1071" i="1" s="1"/>
  <c r="V1063" i="1"/>
  <c r="W1063" i="1" s="1"/>
  <c r="V1055" i="1"/>
  <c r="W1055" i="1" s="1"/>
  <c r="V1047" i="1"/>
  <c r="W1047" i="1" s="1"/>
  <c r="V1039" i="1"/>
  <c r="W1039" i="1" s="1"/>
  <c r="V1031" i="1"/>
  <c r="W1031" i="1" s="1"/>
  <c r="V1023" i="1"/>
  <c r="W1023" i="1" s="1"/>
  <c r="V1015" i="1"/>
  <c r="W1015" i="1" s="1"/>
  <c r="V1007" i="1"/>
  <c r="W1007" i="1" s="1"/>
  <c r="V999" i="1"/>
  <c r="W999" i="1" s="1"/>
  <c r="V991" i="1"/>
  <c r="W991" i="1" s="1"/>
  <c r="V983" i="1"/>
  <c r="W983" i="1" s="1"/>
  <c r="V975" i="1"/>
  <c r="W975" i="1" s="1"/>
  <c r="V967" i="1"/>
  <c r="W967" i="1" s="1"/>
  <c r="V959" i="1"/>
  <c r="W959" i="1" s="1"/>
  <c r="V951" i="1"/>
  <c r="W951" i="1" s="1"/>
  <c r="V943" i="1"/>
  <c r="W943" i="1" s="1"/>
  <c r="V935" i="1"/>
  <c r="W935" i="1" s="1"/>
  <c r="V673" i="1"/>
  <c r="W673" i="1" s="1"/>
  <c r="V665" i="1"/>
  <c r="W665" i="1" s="1"/>
  <c r="V657" i="1"/>
  <c r="W657" i="1" s="1"/>
  <c r="V649" i="1"/>
  <c r="W649" i="1" s="1"/>
  <c r="V641" i="1"/>
  <c r="W641" i="1" s="1"/>
  <c r="V633" i="1"/>
  <c r="W633" i="1" s="1"/>
  <c r="V625" i="1"/>
  <c r="W625" i="1" s="1"/>
  <c r="V617" i="1"/>
  <c r="W617" i="1" s="1"/>
  <c r="V609" i="1"/>
  <c r="W609" i="1" s="1"/>
  <c r="V601" i="1"/>
  <c r="W601" i="1" s="1"/>
  <c r="V593" i="1"/>
  <c r="W593" i="1" s="1"/>
  <c r="V585" i="1"/>
  <c r="W585" i="1" s="1"/>
  <c r="V577" i="1"/>
  <c r="W577" i="1" s="1"/>
  <c r="V569" i="1"/>
  <c r="W569" i="1" s="1"/>
  <c r="V561" i="1"/>
  <c r="W561" i="1" s="1"/>
  <c r="V553" i="1"/>
  <c r="W553" i="1" s="1"/>
  <c r="V545" i="1"/>
  <c r="W545" i="1" s="1"/>
  <c r="V537" i="1"/>
  <c r="W537" i="1" s="1"/>
  <c r="V529" i="1"/>
  <c r="W529" i="1" s="1"/>
  <c r="V521" i="1"/>
  <c r="W521" i="1" s="1"/>
  <c r="V513" i="1"/>
  <c r="W513" i="1" s="1"/>
  <c r="V505" i="1"/>
  <c r="W505" i="1" s="1"/>
  <c r="V497" i="1"/>
  <c r="W497" i="1" s="1"/>
  <c r="V489" i="1"/>
  <c r="W489" i="1" s="1"/>
  <c r="V481" i="1"/>
  <c r="W481" i="1" s="1"/>
  <c r="V473" i="1"/>
  <c r="W473" i="1" s="1"/>
  <c r="V465" i="1"/>
  <c r="W465" i="1" s="1"/>
  <c r="V457" i="1"/>
  <c r="W457" i="1" s="1"/>
  <c r="V449" i="1"/>
  <c r="W449" i="1" s="1"/>
  <c r="V441" i="1"/>
  <c r="W441" i="1" s="1"/>
  <c r="V433" i="1"/>
  <c r="W433" i="1" s="1"/>
  <c r="V425" i="1"/>
  <c r="W425" i="1" s="1"/>
  <c r="V417" i="1"/>
  <c r="W417" i="1" s="1"/>
  <c r="V409" i="1"/>
  <c r="W409" i="1" s="1"/>
  <c r="V401" i="1"/>
  <c r="W401" i="1" s="1"/>
  <c r="V393" i="1"/>
  <c r="W393" i="1" s="1"/>
  <c r="V385" i="1"/>
  <c r="W385" i="1" s="1"/>
  <c r="V377" i="1"/>
  <c r="W377" i="1" s="1"/>
  <c r="V369" i="1"/>
  <c r="W369" i="1" s="1"/>
  <c r="V361" i="1"/>
  <c r="W361" i="1" s="1"/>
  <c r="V353" i="1"/>
  <c r="W353" i="1" s="1"/>
  <c r="V345" i="1"/>
  <c r="W345" i="1" s="1"/>
  <c r="V337" i="1"/>
  <c r="W337" i="1" s="1"/>
  <c r="V329" i="1"/>
  <c r="W329" i="1" s="1"/>
  <c r="V321" i="1"/>
  <c r="W321" i="1" s="1"/>
  <c r="V313" i="1"/>
  <c r="W313" i="1" s="1"/>
  <c r="V305" i="1"/>
  <c r="W305" i="1" s="1"/>
  <c r="V297" i="1"/>
  <c r="W297" i="1" s="1"/>
  <c r="V289" i="1"/>
  <c r="W289" i="1" s="1"/>
  <c r="V281" i="1"/>
  <c r="W281" i="1" s="1"/>
  <c r="V273" i="1"/>
  <c r="W273" i="1" s="1"/>
  <c r="V265" i="1"/>
  <c r="W265" i="1" s="1"/>
  <c r="V257" i="1"/>
  <c r="W257" i="1" s="1"/>
  <c r="V249" i="1"/>
  <c r="W249" i="1" s="1"/>
  <c r="V241" i="1"/>
  <c r="W241" i="1" s="1"/>
  <c r="V233" i="1"/>
  <c r="W233" i="1" s="1"/>
  <c r="V225" i="1"/>
  <c r="W225" i="1" s="1"/>
  <c r="V217" i="1"/>
  <c r="W217" i="1" s="1"/>
  <c r="V209" i="1"/>
  <c r="W209" i="1" s="1"/>
  <c r="V201" i="1"/>
  <c r="W201" i="1" s="1"/>
  <c r="V193" i="1"/>
  <c r="W193" i="1" s="1"/>
  <c r="V185" i="1"/>
  <c r="W185" i="1" s="1"/>
  <c r="V177" i="1"/>
  <c r="W177" i="1" s="1"/>
  <c r="V169" i="1"/>
  <c r="W169" i="1" s="1"/>
  <c r="V161" i="1"/>
  <c r="W161" i="1" s="1"/>
  <c r="V153" i="1"/>
  <c r="W153" i="1" s="1"/>
  <c r="V145" i="1"/>
  <c r="W145" i="1" s="1"/>
  <c r="V137" i="1"/>
  <c r="W137" i="1" s="1"/>
  <c r="V129" i="1"/>
  <c r="W129" i="1" s="1"/>
  <c r="V121" i="1"/>
  <c r="W121" i="1" s="1"/>
  <c r="V113" i="1"/>
  <c r="W113" i="1" s="1"/>
  <c r="V105" i="1"/>
  <c r="W105" i="1" s="1"/>
  <c r="V97" i="1"/>
  <c r="W97" i="1" s="1"/>
  <c r="V89" i="1"/>
  <c r="W89" i="1" s="1"/>
  <c r="V81" i="1"/>
  <c r="W81" i="1" s="1"/>
  <c r="V73" i="1"/>
  <c r="W73" i="1" s="1"/>
  <c r="V65" i="1"/>
  <c r="W65" i="1" s="1"/>
  <c r="V57" i="1"/>
  <c r="W57" i="1" s="1"/>
  <c r="V49" i="1"/>
  <c r="W49" i="1" s="1"/>
  <c r="V41" i="1"/>
  <c r="W41" i="1" s="1"/>
  <c r="V33" i="1"/>
  <c r="W33" i="1" s="1"/>
  <c r="V25" i="1"/>
  <c r="W25" i="1" s="1"/>
  <c r="V17" i="1"/>
  <c r="W17" i="1" s="1"/>
  <c r="V9" i="1"/>
  <c r="W9" i="1" s="1"/>
  <c r="V927" i="1"/>
  <c r="W927" i="1" s="1"/>
  <c r="V919" i="1"/>
  <c r="W919" i="1" s="1"/>
  <c r="V911" i="1"/>
  <c r="W911" i="1" s="1"/>
  <c r="V903" i="1"/>
  <c r="W903" i="1" s="1"/>
  <c r="V895" i="1"/>
  <c r="W895" i="1" s="1"/>
  <c r="V887" i="1"/>
  <c r="W887" i="1" s="1"/>
  <c r="V879" i="1"/>
  <c r="W879" i="1" s="1"/>
  <c r="V871" i="1"/>
  <c r="W871" i="1" s="1"/>
  <c r="V863" i="1"/>
  <c r="W863" i="1" s="1"/>
  <c r="V855" i="1"/>
  <c r="W855" i="1" s="1"/>
  <c r="V847" i="1"/>
  <c r="W847" i="1" s="1"/>
  <c r="V839" i="1"/>
  <c r="W839" i="1" s="1"/>
  <c r="V831" i="1"/>
  <c r="W831" i="1" s="1"/>
  <c r="V823" i="1"/>
  <c r="W823" i="1" s="1"/>
  <c r="V815" i="1"/>
  <c r="W815" i="1" s="1"/>
  <c r="V807" i="1"/>
  <c r="W807" i="1" s="1"/>
  <c r="V799" i="1"/>
  <c r="W799" i="1" s="1"/>
  <c r="V791" i="1"/>
  <c r="W791" i="1" s="1"/>
  <c r="V783" i="1"/>
  <c r="W783" i="1" s="1"/>
  <c r="V775" i="1"/>
  <c r="W775" i="1" s="1"/>
  <c r="V767" i="1"/>
  <c r="W767" i="1" s="1"/>
  <c r="V759" i="1"/>
  <c r="W759" i="1" s="1"/>
  <c r="V751" i="1"/>
  <c r="W751" i="1" s="1"/>
  <c r="V743" i="1"/>
  <c r="W743" i="1" s="1"/>
  <c r="V735" i="1"/>
  <c r="W735" i="1" s="1"/>
  <c r="V727" i="1"/>
  <c r="W727" i="1" s="1"/>
  <c r="V719" i="1"/>
  <c r="W719" i="1" s="1"/>
  <c r="V711" i="1"/>
  <c r="W711" i="1" s="1"/>
  <c r="V703" i="1"/>
  <c r="W703" i="1" s="1"/>
  <c r="V695" i="1"/>
  <c r="W695" i="1" s="1"/>
  <c r="V687" i="1"/>
  <c r="W687" i="1" s="1"/>
  <c r="V679" i="1"/>
  <c r="W679" i="1" s="1"/>
  <c r="V671" i="1"/>
  <c r="W671" i="1" s="1"/>
  <c r="V655" i="1"/>
  <c r="W655" i="1" s="1"/>
  <c r="V647" i="1"/>
  <c r="W647" i="1" s="1"/>
  <c r="V639" i="1"/>
  <c r="W639" i="1" s="1"/>
  <c r="V631" i="1"/>
  <c r="W631" i="1" s="1"/>
  <c r="V607" i="1"/>
  <c r="W607" i="1" s="1"/>
  <c r="V599" i="1"/>
  <c r="W599" i="1" s="1"/>
  <c r="V575" i="1"/>
  <c r="W575" i="1" s="1"/>
  <c r="V567" i="1"/>
  <c r="W567" i="1" s="1"/>
  <c r="V543" i="1"/>
  <c r="W543" i="1" s="1"/>
  <c r="V535" i="1"/>
  <c r="W535" i="1" s="1"/>
  <c r="V511" i="1"/>
  <c r="W511" i="1" s="1"/>
  <c r="V503" i="1"/>
  <c r="W503" i="1" s="1"/>
  <c r="V479" i="1"/>
  <c r="W479" i="1" s="1"/>
  <c r="V471" i="1"/>
  <c r="W471" i="1" s="1"/>
  <c r="V447" i="1"/>
  <c r="W447" i="1" s="1"/>
  <c r="V439" i="1"/>
  <c r="W439" i="1" s="1"/>
  <c r="V502" i="1"/>
  <c r="W502" i="1" s="1"/>
  <c r="V286" i="1"/>
  <c r="W286" i="1" s="1"/>
  <c r="V1214" i="1"/>
  <c r="W1214" i="1" s="1"/>
  <c r="V1190" i="1"/>
  <c r="W1190" i="1" s="1"/>
  <c r="V1158" i="1"/>
  <c r="W1158" i="1" s="1"/>
  <c r="V1134" i="1"/>
  <c r="W1134" i="1" s="1"/>
  <c r="V1110" i="1"/>
  <c r="W1110" i="1" s="1"/>
  <c r="V1086" i="1"/>
  <c r="W1086" i="1" s="1"/>
  <c r="V1054" i="1"/>
  <c r="W1054" i="1" s="1"/>
  <c r="V1030" i="1"/>
  <c r="W1030" i="1" s="1"/>
  <c r="V1006" i="1"/>
  <c r="W1006" i="1" s="1"/>
  <c r="V974" i="1"/>
  <c r="W974" i="1" s="1"/>
  <c r="V950" i="1"/>
  <c r="W950" i="1" s="1"/>
  <c r="V926" i="1"/>
  <c r="W926" i="1" s="1"/>
  <c r="V902" i="1"/>
  <c r="W902" i="1" s="1"/>
  <c r="V878" i="1"/>
  <c r="W878" i="1" s="1"/>
  <c r="V854" i="1"/>
  <c r="W854" i="1" s="1"/>
  <c r="V822" i="1"/>
  <c r="W822" i="1" s="1"/>
  <c r="V790" i="1"/>
  <c r="W790" i="1" s="1"/>
  <c r="V766" i="1"/>
  <c r="W766" i="1" s="1"/>
  <c r="V742" i="1"/>
  <c r="W742" i="1" s="1"/>
  <c r="V566" i="1"/>
  <c r="W566" i="1" s="1"/>
  <c r="V374" i="1"/>
  <c r="W374" i="1" s="1"/>
  <c r="V334" i="1"/>
  <c r="W334" i="1" s="1"/>
  <c r="V270" i="1"/>
  <c r="W270" i="1" s="1"/>
  <c r="V206" i="1"/>
  <c r="W206" i="1" s="1"/>
  <c r="V1222" i="1"/>
  <c r="W1222" i="1" s="1"/>
  <c r="V1198" i="1"/>
  <c r="W1198" i="1" s="1"/>
  <c r="V1166" i="1"/>
  <c r="W1166" i="1" s="1"/>
  <c r="V1142" i="1"/>
  <c r="W1142" i="1" s="1"/>
  <c r="V1118" i="1"/>
  <c r="W1118" i="1" s="1"/>
  <c r="V1094" i="1"/>
  <c r="W1094" i="1" s="1"/>
  <c r="V1070" i="1"/>
  <c r="W1070" i="1" s="1"/>
  <c r="V1046" i="1"/>
  <c r="W1046" i="1" s="1"/>
  <c r="V1022" i="1"/>
  <c r="W1022" i="1" s="1"/>
  <c r="V998" i="1"/>
  <c r="W998" i="1" s="1"/>
  <c r="V982" i="1"/>
  <c r="W982" i="1" s="1"/>
  <c r="V958" i="1"/>
  <c r="W958" i="1" s="1"/>
  <c r="V934" i="1"/>
  <c r="W934" i="1" s="1"/>
  <c r="V910" i="1"/>
  <c r="W910" i="1" s="1"/>
  <c r="V886" i="1"/>
  <c r="W886" i="1" s="1"/>
  <c r="V862" i="1"/>
  <c r="W862" i="1" s="1"/>
  <c r="V838" i="1"/>
  <c r="W838" i="1" s="1"/>
  <c r="V814" i="1"/>
  <c r="W814" i="1" s="1"/>
  <c r="V798" i="1"/>
  <c r="W798" i="1" s="1"/>
  <c r="V774" i="1"/>
  <c r="W774" i="1" s="1"/>
  <c r="V758" i="1"/>
  <c r="W758" i="1" s="1"/>
  <c r="V662" i="1"/>
  <c r="W662" i="1" s="1"/>
  <c r="V638" i="1"/>
  <c r="W638" i="1" s="1"/>
  <c r="V606" i="1"/>
  <c r="W606" i="1" s="1"/>
  <c r="V550" i="1"/>
  <c r="W550" i="1" s="1"/>
  <c r="V518" i="1"/>
  <c r="W518" i="1" s="1"/>
  <c r="V486" i="1"/>
  <c r="W486" i="1" s="1"/>
  <c r="V390" i="1"/>
  <c r="W390" i="1" s="1"/>
  <c r="V350" i="1"/>
  <c r="W350" i="1" s="1"/>
  <c r="V326" i="1"/>
  <c r="W326" i="1" s="1"/>
  <c r="V190" i="1"/>
  <c r="W190" i="1" s="1"/>
  <c r="V1219" i="1"/>
  <c r="W1219" i="1" s="1"/>
  <c r="V1203" i="1"/>
  <c r="W1203" i="1" s="1"/>
  <c r="V1163" i="1"/>
  <c r="W1163" i="1" s="1"/>
  <c r="V1091" i="1"/>
  <c r="W1091" i="1" s="1"/>
  <c r="V1003" i="1"/>
  <c r="W1003" i="1" s="1"/>
  <c r="V979" i="1"/>
  <c r="W979" i="1" s="1"/>
  <c r="V955" i="1"/>
  <c r="W955" i="1" s="1"/>
  <c r="V939" i="1"/>
  <c r="W939" i="1" s="1"/>
  <c r="V915" i="1"/>
  <c r="W915" i="1" s="1"/>
  <c r="V883" i="1"/>
  <c r="W883" i="1" s="1"/>
  <c r="V867" i="1"/>
  <c r="W867" i="1" s="1"/>
  <c r="V819" i="1"/>
  <c r="W819" i="1" s="1"/>
  <c r="V795" i="1"/>
  <c r="W795" i="1" s="1"/>
  <c r="V771" i="1"/>
  <c r="W771" i="1" s="1"/>
  <c r="V747" i="1"/>
  <c r="W747" i="1" s="1"/>
  <c r="V731" i="1"/>
  <c r="W731" i="1" s="1"/>
  <c r="V683" i="1"/>
  <c r="W683" i="1" s="1"/>
  <c r="V587" i="1"/>
  <c r="W587" i="1" s="1"/>
  <c r="V579" i="1"/>
  <c r="W579" i="1" s="1"/>
  <c r="V547" i="1"/>
  <c r="W547" i="1" s="1"/>
  <c r="V451" i="1"/>
  <c r="W451" i="1" s="1"/>
  <c r="V387" i="1"/>
  <c r="W387" i="1" s="1"/>
  <c r="V299" i="1"/>
  <c r="W299" i="1" s="1"/>
  <c r="V275" i="1"/>
  <c r="W275" i="1" s="1"/>
  <c r="V235" i="1"/>
  <c r="W235" i="1" s="1"/>
  <c r="V179" i="1"/>
  <c r="W179" i="1" s="1"/>
  <c r="V155" i="1"/>
  <c r="W155" i="1" s="1"/>
  <c r="V115" i="1"/>
  <c r="W115" i="1" s="1"/>
  <c r="V107" i="1"/>
  <c r="W107" i="1" s="1"/>
  <c r="V43" i="1"/>
  <c r="W43" i="1" s="1"/>
  <c r="V35" i="1"/>
  <c r="W35" i="1" s="1"/>
  <c r="V1230" i="1"/>
  <c r="W1230" i="1" s="1"/>
  <c r="V1206" i="1"/>
  <c r="W1206" i="1" s="1"/>
  <c r="V1174" i="1"/>
  <c r="W1174" i="1" s="1"/>
  <c r="V1150" i="1"/>
  <c r="W1150" i="1" s="1"/>
  <c r="V1126" i="1"/>
  <c r="W1126" i="1" s="1"/>
  <c r="V1102" i="1"/>
  <c r="W1102" i="1" s="1"/>
  <c r="V1078" i="1"/>
  <c r="W1078" i="1" s="1"/>
  <c r="V1062" i="1"/>
  <c r="W1062" i="1" s="1"/>
  <c r="V1038" i="1"/>
  <c r="W1038" i="1" s="1"/>
  <c r="V1014" i="1"/>
  <c r="W1014" i="1" s="1"/>
  <c r="V990" i="1"/>
  <c r="W990" i="1" s="1"/>
  <c r="V966" i="1"/>
  <c r="W966" i="1" s="1"/>
  <c r="V942" i="1"/>
  <c r="W942" i="1" s="1"/>
  <c r="V918" i="1"/>
  <c r="W918" i="1" s="1"/>
  <c r="V894" i="1"/>
  <c r="W894" i="1" s="1"/>
  <c r="V870" i="1"/>
  <c r="W870" i="1" s="1"/>
  <c r="V846" i="1"/>
  <c r="W846" i="1" s="1"/>
  <c r="V830" i="1"/>
  <c r="W830" i="1" s="1"/>
  <c r="V806" i="1"/>
  <c r="W806" i="1" s="1"/>
  <c r="V782" i="1"/>
  <c r="W782" i="1" s="1"/>
  <c r="V750" i="1"/>
  <c r="W750" i="1" s="1"/>
  <c r="V534" i="1"/>
  <c r="W534" i="1" s="1"/>
  <c r="V414" i="1"/>
  <c r="W414" i="1" s="1"/>
  <c r="V310" i="1"/>
  <c r="W310" i="1" s="1"/>
  <c r="V246" i="1"/>
  <c r="W246" i="1" s="1"/>
  <c r="V142" i="1"/>
  <c r="W142" i="1" s="1"/>
  <c r="V1229" i="1"/>
  <c r="W1229" i="1" s="1"/>
  <c r="V1221" i="1"/>
  <c r="W1221" i="1" s="1"/>
  <c r="V1213" i="1"/>
  <c r="W1213" i="1" s="1"/>
  <c r="V1205" i="1"/>
  <c r="W1205" i="1" s="1"/>
  <c r="V1197" i="1"/>
  <c r="W1197" i="1" s="1"/>
  <c r="V1189" i="1"/>
  <c r="W1189" i="1" s="1"/>
  <c r="V1173" i="1"/>
  <c r="W1173" i="1" s="1"/>
  <c r="V1165" i="1"/>
  <c r="W1165" i="1" s="1"/>
  <c r="V1157" i="1"/>
  <c r="W1157" i="1" s="1"/>
  <c r="V1149" i="1"/>
  <c r="W1149" i="1" s="1"/>
  <c r="V1141" i="1"/>
  <c r="W1141" i="1" s="1"/>
  <c r="V1133" i="1"/>
  <c r="W1133" i="1" s="1"/>
  <c r="V1125" i="1"/>
  <c r="W1125" i="1" s="1"/>
  <c r="V1117" i="1"/>
  <c r="W1117" i="1" s="1"/>
  <c r="V1109" i="1"/>
  <c r="W1109" i="1" s="1"/>
  <c r="V1101" i="1"/>
  <c r="W1101" i="1" s="1"/>
  <c r="V1093" i="1"/>
  <c r="W1093" i="1" s="1"/>
  <c r="V1085" i="1"/>
  <c r="W1085" i="1" s="1"/>
  <c r="V1077" i="1"/>
  <c r="W1077" i="1" s="1"/>
  <c r="V1069" i="1"/>
  <c r="W1069" i="1" s="1"/>
  <c r="V1061" i="1"/>
  <c r="W1061" i="1" s="1"/>
  <c r="V1053" i="1"/>
  <c r="W1053" i="1" s="1"/>
  <c r="V1045" i="1"/>
  <c r="W1045" i="1" s="1"/>
  <c r="V1037" i="1"/>
  <c r="W1037" i="1" s="1"/>
  <c r="V1029" i="1"/>
  <c r="W1029" i="1" s="1"/>
  <c r="V1021" i="1"/>
  <c r="W1021" i="1" s="1"/>
  <c r="V1013" i="1"/>
  <c r="W1013" i="1" s="1"/>
  <c r="V1005" i="1"/>
  <c r="W1005" i="1" s="1"/>
  <c r="V997" i="1"/>
  <c r="W997" i="1" s="1"/>
  <c r="V989" i="1"/>
  <c r="W989" i="1" s="1"/>
  <c r="V981" i="1"/>
  <c r="W981" i="1" s="1"/>
  <c r="V973" i="1"/>
  <c r="W973" i="1" s="1"/>
  <c r="V965" i="1"/>
  <c r="W965" i="1" s="1"/>
  <c r="V957" i="1"/>
  <c r="W957" i="1" s="1"/>
  <c r="V949" i="1"/>
  <c r="W949" i="1" s="1"/>
  <c r="V941" i="1"/>
  <c r="W941" i="1" s="1"/>
  <c r="V933" i="1"/>
  <c r="W933" i="1" s="1"/>
  <c r="V925" i="1"/>
  <c r="W925" i="1" s="1"/>
  <c r="V917" i="1"/>
  <c r="W917" i="1" s="1"/>
  <c r="V909" i="1"/>
  <c r="W909" i="1" s="1"/>
  <c r="V901" i="1"/>
  <c r="W901" i="1" s="1"/>
  <c r="V893" i="1"/>
  <c r="W893" i="1" s="1"/>
  <c r="V885" i="1"/>
  <c r="W885" i="1" s="1"/>
  <c r="V877" i="1"/>
  <c r="W877" i="1" s="1"/>
  <c r="V869" i="1"/>
  <c r="W869" i="1" s="1"/>
  <c r="V861" i="1"/>
  <c r="W861" i="1" s="1"/>
  <c r="V853" i="1"/>
  <c r="W853" i="1" s="1"/>
  <c r="V845" i="1"/>
  <c r="W845" i="1" s="1"/>
  <c r="V837" i="1"/>
  <c r="W837" i="1" s="1"/>
  <c r="V829" i="1"/>
  <c r="W829" i="1" s="1"/>
  <c r="V821" i="1"/>
  <c r="W821" i="1" s="1"/>
  <c r="V813" i="1"/>
  <c r="W813" i="1" s="1"/>
  <c r="V805" i="1"/>
  <c r="W805" i="1" s="1"/>
  <c r="V797" i="1"/>
  <c r="W797" i="1" s="1"/>
  <c r="V789" i="1"/>
  <c r="W789" i="1" s="1"/>
  <c r="V781" i="1"/>
  <c r="W781" i="1" s="1"/>
  <c r="V773" i="1"/>
  <c r="W773" i="1" s="1"/>
  <c r="V765" i="1"/>
  <c r="W765" i="1" s="1"/>
  <c r="V757" i="1"/>
  <c r="W757" i="1" s="1"/>
  <c r="V749" i="1"/>
  <c r="W749" i="1" s="1"/>
  <c r="V741" i="1"/>
  <c r="W741" i="1" s="1"/>
  <c r="V733" i="1"/>
  <c r="W733" i="1" s="1"/>
  <c r="V725" i="1"/>
  <c r="W725" i="1" s="1"/>
  <c r="V717" i="1"/>
  <c r="W717" i="1" s="1"/>
  <c r="V709" i="1"/>
  <c r="W709" i="1" s="1"/>
  <c r="V701" i="1"/>
  <c r="W701" i="1" s="1"/>
  <c r="V693" i="1"/>
  <c r="W693" i="1" s="1"/>
  <c r="V685" i="1"/>
  <c r="W685" i="1" s="1"/>
  <c r="V677" i="1"/>
  <c r="W677" i="1" s="1"/>
  <c r="V669" i="1"/>
  <c r="W669" i="1" s="1"/>
  <c r="V661" i="1"/>
  <c r="W661" i="1" s="1"/>
  <c r="V653" i="1"/>
  <c r="W653" i="1" s="1"/>
  <c r="V645" i="1"/>
  <c r="W645" i="1" s="1"/>
  <c r="V1211" i="1"/>
  <c r="W1211" i="1" s="1"/>
  <c r="V1179" i="1"/>
  <c r="W1179" i="1" s="1"/>
  <c r="V1171" i="1"/>
  <c r="W1171" i="1" s="1"/>
  <c r="V1155" i="1"/>
  <c r="W1155" i="1" s="1"/>
  <c r="V1147" i="1"/>
  <c r="W1147" i="1" s="1"/>
  <c r="V1139" i="1"/>
  <c r="W1139" i="1" s="1"/>
  <c r="V1131" i="1"/>
  <c r="W1131" i="1" s="1"/>
  <c r="V1115" i="1"/>
  <c r="W1115" i="1" s="1"/>
  <c r="V1107" i="1"/>
  <c r="W1107" i="1" s="1"/>
  <c r="V1083" i="1"/>
  <c r="W1083" i="1" s="1"/>
  <c r="V1067" i="1"/>
  <c r="W1067" i="1" s="1"/>
  <c r="V1051" i="1"/>
  <c r="W1051" i="1" s="1"/>
  <c r="V1043" i="1"/>
  <c r="W1043" i="1" s="1"/>
  <c r="V1019" i="1"/>
  <c r="W1019" i="1" s="1"/>
  <c r="V995" i="1"/>
  <c r="W995" i="1" s="1"/>
  <c r="V971" i="1"/>
  <c r="W971" i="1" s="1"/>
  <c r="V947" i="1"/>
  <c r="W947" i="1" s="1"/>
  <c r="V931" i="1"/>
  <c r="W931" i="1" s="1"/>
  <c r="V907" i="1"/>
  <c r="W907" i="1" s="1"/>
  <c r="V899" i="1"/>
  <c r="W899" i="1" s="1"/>
  <c r="V891" i="1"/>
  <c r="W891" i="1" s="1"/>
  <c r="V859" i="1"/>
  <c r="W859" i="1" s="1"/>
  <c r="V843" i="1"/>
  <c r="W843" i="1" s="1"/>
  <c r="V835" i="1"/>
  <c r="W835" i="1" s="1"/>
  <c r="V811" i="1"/>
  <c r="W811" i="1" s="1"/>
  <c r="V803" i="1"/>
  <c r="W803" i="1" s="1"/>
  <c r="V779" i="1"/>
  <c r="W779" i="1" s="1"/>
  <c r="V755" i="1"/>
  <c r="W755" i="1" s="1"/>
  <c r="V739" i="1"/>
  <c r="W739" i="1" s="1"/>
  <c r="V723" i="1"/>
  <c r="W723" i="1" s="1"/>
  <c r="V715" i="1"/>
  <c r="W715" i="1" s="1"/>
  <c r="V707" i="1"/>
  <c r="W707" i="1" s="1"/>
  <c r="V699" i="1"/>
  <c r="W699" i="1" s="1"/>
  <c r="V691" i="1"/>
  <c r="W691" i="1" s="1"/>
  <c r="V667" i="1"/>
  <c r="W667" i="1" s="1"/>
  <c r="V659" i="1"/>
  <c r="W659" i="1" s="1"/>
  <c r="V619" i="1"/>
  <c r="W619" i="1" s="1"/>
  <c r="V611" i="1"/>
  <c r="W611" i="1" s="1"/>
  <c r="V555" i="1"/>
  <c r="W555" i="1" s="1"/>
  <c r="V523" i="1"/>
  <c r="W523" i="1" s="1"/>
  <c r="V515" i="1"/>
  <c r="W515" i="1" s="1"/>
  <c r="V491" i="1"/>
  <c r="W491" i="1" s="1"/>
  <c r="V483" i="1"/>
  <c r="W483" i="1" s="1"/>
  <c r="V427" i="1"/>
  <c r="W427" i="1" s="1"/>
  <c r="V403" i="1"/>
  <c r="W403" i="1" s="1"/>
  <c r="V371" i="1"/>
  <c r="W371" i="1" s="1"/>
  <c r="V363" i="1"/>
  <c r="W363" i="1" s="1"/>
  <c r="V323" i="1"/>
  <c r="W323" i="1" s="1"/>
  <c r="V315" i="1"/>
  <c r="W315" i="1" s="1"/>
  <c r="V251" i="1"/>
  <c r="W251" i="1" s="1"/>
  <c r="V195" i="1"/>
  <c r="W195" i="1" s="1"/>
  <c r="V187" i="1"/>
  <c r="W187" i="1" s="1"/>
  <c r="V99" i="1"/>
  <c r="W99" i="1" s="1"/>
  <c r="V67" i="1"/>
  <c r="W67" i="1" s="1"/>
  <c r="V3" i="1"/>
  <c r="W3" i="1" s="1"/>
  <c r="V637" i="1"/>
  <c r="W637" i="1" s="1"/>
  <c r="V629" i="1"/>
  <c r="W629" i="1" s="1"/>
  <c r="V621" i="1"/>
  <c r="W621" i="1" s="1"/>
  <c r="V613" i="1"/>
  <c r="W613" i="1" s="1"/>
  <c r="V605" i="1"/>
  <c r="W605" i="1" s="1"/>
  <c r="V597" i="1"/>
  <c r="W597" i="1" s="1"/>
  <c r="V589" i="1"/>
  <c r="W589" i="1" s="1"/>
  <c r="V581" i="1"/>
  <c r="W581" i="1" s="1"/>
  <c r="V573" i="1"/>
  <c r="W573" i="1" s="1"/>
  <c r="V565" i="1"/>
  <c r="W565" i="1" s="1"/>
  <c r="V557" i="1"/>
  <c r="W557" i="1" s="1"/>
  <c r="V549" i="1"/>
  <c r="W549" i="1" s="1"/>
  <c r="V541" i="1"/>
  <c r="W541" i="1" s="1"/>
  <c r="V533" i="1"/>
  <c r="W533" i="1" s="1"/>
  <c r="V525" i="1"/>
  <c r="W525" i="1" s="1"/>
  <c r="V517" i="1"/>
  <c r="W517" i="1" s="1"/>
  <c r="V509" i="1"/>
  <c r="W509" i="1" s="1"/>
  <c r="V501" i="1"/>
  <c r="W501" i="1" s="1"/>
  <c r="V493" i="1"/>
  <c r="W493" i="1" s="1"/>
  <c r="V485" i="1"/>
  <c r="W485" i="1" s="1"/>
  <c r="V477" i="1"/>
  <c r="W477" i="1" s="1"/>
  <c r="V469" i="1"/>
  <c r="W469" i="1" s="1"/>
  <c r="V461" i="1"/>
  <c r="W461" i="1" s="1"/>
  <c r="V453" i="1"/>
  <c r="W453" i="1" s="1"/>
  <c r="V445" i="1"/>
  <c r="W445" i="1" s="1"/>
  <c r="V437" i="1"/>
  <c r="W437" i="1" s="1"/>
  <c r="V429" i="1"/>
  <c r="W429" i="1" s="1"/>
  <c r="V421" i="1"/>
  <c r="W421" i="1" s="1"/>
  <c r="V413" i="1"/>
  <c r="W413" i="1" s="1"/>
  <c r="V405" i="1"/>
  <c r="W405" i="1" s="1"/>
  <c r="V397" i="1"/>
  <c r="W397" i="1" s="1"/>
  <c r="V389" i="1"/>
  <c r="W389" i="1" s="1"/>
  <c r="V381" i="1"/>
  <c r="W381" i="1" s="1"/>
  <c r="V373" i="1"/>
  <c r="W373" i="1" s="1"/>
  <c r="V365" i="1"/>
  <c r="W365" i="1" s="1"/>
  <c r="V357" i="1"/>
  <c r="W357" i="1" s="1"/>
  <c r="V349" i="1"/>
  <c r="W349" i="1" s="1"/>
  <c r="V341" i="1"/>
  <c r="W341" i="1" s="1"/>
  <c r="V333" i="1"/>
  <c r="W333" i="1" s="1"/>
  <c r="V325" i="1"/>
  <c r="W325" i="1" s="1"/>
  <c r="V317" i="1"/>
  <c r="W317" i="1" s="1"/>
  <c r="V309" i="1"/>
  <c r="W309" i="1" s="1"/>
  <c r="V301" i="1"/>
  <c r="W301" i="1" s="1"/>
  <c r="V293" i="1"/>
  <c r="W293" i="1" s="1"/>
  <c r="V285" i="1"/>
  <c r="W285" i="1" s="1"/>
  <c r="V277" i="1"/>
  <c r="W277" i="1" s="1"/>
  <c r="V269" i="1"/>
  <c r="W269" i="1" s="1"/>
  <c r="V261" i="1"/>
  <c r="W261" i="1" s="1"/>
  <c r="V253" i="1"/>
  <c r="W253" i="1" s="1"/>
  <c r="V245" i="1"/>
  <c r="W245" i="1" s="1"/>
  <c r="V237" i="1"/>
  <c r="W237" i="1" s="1"/>
  <c r="V229" i="1"/>
  <c r="W229" i="1" s="1"/>
  <c r="V221" i="1"/>
  <c r="W221" i="1" s="1"/>
  <c r="V213" i="1"/>
  <c r="W213" i="1" s="1"/>
  <c r="V205" i="1"/>
  <c r="W205" i="1" s="1"/>
  <c r="V197" i="1"/>
  <c r="W197" i="1" s="1"/>
  <c r="V189" i="1"/>
  <c r="W189" i="1" s="1"/>
  <c r="V181" i="1"/>
  <c r="W181" i="1" s="1"/>
  <c r="V173" i="1"/>
  <c r="W173" i="1" s="1"/>
  <c r="V165" i="1"/>
  <c r="W165" i="1" s="1"/>
  <c r="V157" i="1"/>
  <c r="W157" i="1" s="1"/>
  <c r="V149" i="1"/>
  <c r="W149" i="1" s="1"/>
  <c r="V141" i="1"/>
  <c r="W141" i="1" s="1"/>
  <c r="V133" i="1"/>
  <c r="W133" i="1" s="1"/>
  <c r="V125" i="1"/>
  <c r="W125" i="1" s="1"/>
  <c r="V117" i="1"/>
  <c r="W117" i="1" s="1"/>
  <c r="V109" i="1"/>
  <c r="W109" i="1" s="1"/>
  <c r="V101" i="1"/>
  <c r="W101" i="1" s="1"/>
  <c r="V93" i="1"/>
  <c r="W93" i="1" s="1"/>
  <c r="V85" i="1"/>
  <c r="W85" i="1" s="1"/>
  <c r="V77" i="1"/>
  <c r="W77" i="1" s="1"/>
  <c r="V69" i="1"/>
  <c r="W69" i="1" s="1"/>
  <c r="V61" i="1"/>
  <c r="W61" i="1" s="1"/>
  <c r="V53" i="1"/>
  <c r="W53" i="1" s="1"/>
  <c r="V45" i="1"/>
  <c r="W45" i="1" s="1"/>
  <c r="V37" i="1"/>
  <c r="W37" i="1" s="1"/>
  <c r="V29" i="1"/>
  <c r="W29" i="1" s="1"/>
  <c r="V21" i="1"/>
  <c r="W21" i="1" s="1"/>
  <c r="V13" i="1"/>
  <c r="W13" i="1" s="1"/>
  <c r="V5" i="1"/>
  <c r="W5" i="1" s="1"/>
  <c r="V1218" i="1"/>
  <c r="W1218" i="1" s="1"/>
  <c r="V1220" i="1"/>
  <c r="W1220" i="1" s="1"/>
  <c r="V1212" i="1"/>
  <c r="W1212" i="1" s="1"/>
  <c r="V1180" i="1"/>
  <c r="W1180" i="1" s="1"/>
  <c r="V1172" i="1"/>
  <c r="W1172" i="1" s="1"/>
  <c r="V1156" i="1"/>
  <c r="W1156" i="1" s="1"/>
  <c r="V1132" i="1"/>
  <c r="W1132" i="1" s="1"/>
  <c r="V1116" i="1"/>
  <c r="W1116" i="1" s="1"/>
  <c r="V1108" i="1"/>
  <c r="W1108" i="1" s="1"/>
  <c r="V1092" i="1"/>
  <c r="W1092" i="1" s="1"/>
  <c r="V1084" i="1"/>
  <c r="W1084" i="1" s="1"/>
  <c r="V1060" i="1"/>
  <c r="W1060" i="1" s="1"/>
  <c r="V1028" i="1"/>
  <c r="W1028" i="1" s="1"/>
  <c r="V1020" i="1"/>
  <c r="W1020" i="1" s="1"/>
  <c r="V996" i="1"/>
  <c r="W996" i="1" s="1"/>
  <c r="V964" i="1"/>
  <c r="W964" i="1" s="1"/>
  <c r="V956" i="1"/>
  <c r="W956" i="1" s="1"/>
  <c r="V948" i="1"/>
  <c r="W948" i="1" s="1"/>
  <c r="V932" i="1"/>
  <c r="W932" i="1" s="1"/>
  <c r="V908" i="1"/>
  <c r="W908" i="1" s="1"/>
  <c r="V900" i="1"/>
  <c r="W900" i="1" s="1"/>
  <c r="V892" i="1"/>
  <c r="W892" i="1" s="1"/>
  <c r="V884" i="1"/>
  <c r="W884" i="1" s="1"/>
  <c r="V876" i="1"/>
  <c r="W876" i="1" s="1"/>
  <c r="V868" i="1"/>
  <c r="W868" i="1" s="1"/>
  <c r="V844" i="1"/>
  <c r="W844" i="1" s="1"/>
  <c r="V836" i="1"/>
  <c r="W836" i="1" s="1"/>
  <c r="V812" i="1"/>
  <c r="W812" i="1" s="1"/>
  <c r="V804" i="1"/>
  <c r="W804" i="1" s="1"/>
  <c r="V788" i="1"/>
  <c r="W788" i="1" s="1"/>
  <c r="V780" i="1"/>
  <c r="W780" i="1" s="1"/>
  <c r="V772" i="1"/>
  <c r="W772" i="1" s="1"/>
  <c r="V764" i="1"/>
  <c r="W764" i="1" s="1"/>
  <c r="V756" i="1"/>
  <c r="W756" i="1" s="1"/>
  <c r="V748" i="1"/>
  <c r="W748" i="1" s="1"/>
  <c r="V724" i="1"/>
  <c r="W724" i="1" s="1"/>
  <c r="V708" i="1"/>
  <c r="W708" i="1" s="1"/>
  <c r="V700" i="1"/>
  <c r="W700" i="1" s="1"/>
  <c r="V668" i="1"/>
  <c r="W668" i="1" s="1"/>
  <c r="V628" i="1"/>
  <c r="W628" i="1" s="1"/>
  <c r="V596" i="1"/>
  <c r="W596" i="1" s="1"/>
  <c r="V588" i="1"/>
  <c r="W588" i="1" s="1"/>
  <c r="V572" i="1"/>
  <c r="W572" i="1" s="1"/>
  <c r="V564" i="1"/>
  <c r="W564" i="1" s="1"/>
  <c r="V556" i="1"/>
  <c r="W556" i="1" s="1"/>
  <c r="V532" i="1"/>
  <c r="W532" i="1" s="1"/>
  <c r="V524" i="1"/>
  <c r="W524" i="1" s="1"/>
  <c r="V508" i="1"/>
  <c r="W508" i="1" s="1"/>
  <c r="V476" i="1"/>
  <c r="W476" i="1" s="1"/>
  <c r="V468" i="1"/>
  <c r="W468" i="1" s="1"/>
  <c r="V444" i="1"/>
  <c r="W444" i="1" s="1"/>
  <c r="V436" i="1"/>
  <c r="W436" i="1" s="1"/>
  <c r="V404" i="1"/>
  <c r="W404" i="1" s="1"/>
  <c r="V364" i="1"/>
  <c r="W364" i="1" s="1"/>
  <c r="V348" i="1"/>
  <c r="W348" i="1" s="1"/>
  <c r="V340" i="1"/>
  <c r="W340" i="1" s="1"/>
  <c r="V324" i="1"/>
  <c r="W324" i="1" s="1"/>
  <c r="V276" i="1"/>
  <c r="W276" i="1" s="1"/>
  <c r="V268" i="1"/>
  <c r="W268" i="1" s="1"/>
  <c r="V236" i="1"/>
  <c r="W236" i="1" s="1"/>
  <c r="V220" i="1"/>
  <c r="W220" i="1" s="1"/>
  <c r="V196" i="1"/>
  <c r="W196" i="1" s="1"/>
  <c r="V172" i="1"/>
  <c r="W172" i="1" s="1"/>
  <c r="V156" i="1"/>
  <c r="W156" i="1" s="1"/>
  <c r="V100" i="1"/>
  <c r="W100" i="1" s="1"/>
  <c r="V68" i="1"/>
  <c r="W68" i="1" s="1"/>
  <c r="V44" i="1"/>
  <c r="W44" i="1" s="1"/>
  <c r="V1202" i="1"/>
  <c r="W1202" i="1" s="1"/>
  <c r="V1194" i="1"/>
  <c r="W1194" i="1" s="1"/>
  <c r="V1178" i="1"/>
  <c r="W1178" i="1" s="1"/>
  <c r="V1154" i="1"/>
  <c r="W1154" i="1" s="1"/>
  <c r="V1138" i="1"/>
  <c r="W1138" i="1" s="1"/>
  <c r="V1130" i="1"/>
  <c r="W1130" i="1" s="1"/>
  <c r="V1122" i="1"/>
  <c r="W1122" i="1" s="1"/>
  <c r="V1114" i="1"/>
  <c r="W1114" i="1" s="1"/>
  <c r="V1090" i="1"/>
  <c r="W1090" i="1" s="1"/>
  <c r="V1074" i="1"/>
  <c r="W1074" i="1" s="1"/>
  <c r="V1066" i="1"/>
  <c r="W1066" i="1" s="1"/>
  <c r="V1058" i="1"/>
  <c r="W1058" i="1" s="1"/>
  <c r="V1050" i="1"/>
  <c r="W1050" i="1" s="1"/>
  <c r="V1026" i="1"/>
  <c r="W1026" i="1" s="1"/>
  <c r="V1010" i="1"/>
  <c r="W1010" i="1" s="1"/>
  <c r="V1002" i="1"/>
  <c r="W1002" i="1" s="1"/>
  <c r="V994" i="1"/>
  <c r="W994" i="1" s="1"/>
  <c r="V986" i="1"/>
  <c r="W986" i="1" s="1"/>
  <c r="V962" i="1"/>
  <c r="W962" i="1" s="1"/>
  <c r="V946" i="1"/>
  <c r="W946" i="1" s="1"/>
  <c r="V938" i="1"/>
  <c r="W938" i="1" s="1"/>
  <c r="V930" i="1"/>
  <c r="W930" i="1" s="1"/>
  <c r="V922" i="1"/>
  <c r="W922" i="1" s="1"/>
  <c r="V898" i="1"/>
  <c r="W898" i="1" s="1"/>
  <c r="V882" i="1"/>
  <c r="W882" i="1" s="1"/>
  <c r="V874" i="1"/>
  <c r="W874" i="1" s="1"/>
  <c r="V866" i="1"/>
  <c r="W866" i="1" s="1"/>
  <c r="V858" i="1"/>
  <c r="W858" i="1" s="1"/>
  <c r="V834" i="1"/>
  <c r="W834" i="1" s="1"/>
  <c r="V818" i="1"/>
  <c r="W818" i="1" s="1"/>
  <c r="V810" i="1"/>
  <c r="W810" i="1" s="1"/>
  <c r="V802" i="1"/>
  <c r="W802" i="1" s="1"/>
  <c r="V794" i="1"/>
  <c r="W794" i="1" s="1"/>
  <c r="V770" i="1"/>
  <c r="W770" i="1" s="1"/>
  <c r="V754" i="1"/>
  <c r="W754" i="1" s="1"/>
  <c r="V746" i="1"/>
  <c r="W746" i="1" s="1"/>
  <c r="V738" i="1"/>
  <c r="W738" i="1" s="1"/>
  <c r="V730" i="1"/>
  <c r="W730" i="1" s="1"/>
  <c r="V706" i="1"/>
  <c r="W706" i="1" s="1"/>
  <c r="V690" i="1"/>
  <c r="W690" i="1" s="1"/>
  <c r="V682" i="1"/>
  <c r="W682" i="1" s="1"/>
  <c r="V674" i="1"/>
  <c r="W674" i="1" s="1"/>
  <c r="V666" i="1"/>
  <c r="W666" i="1" s="1"/>
  <c r="V650" i="1"/>
  <c r="W650" i="1" s="1"/>
  <c r="V626" i="1"/>
  <c r="W626" i="1" s="1"/>
  <c r="V586" i="1"/>
  <c r="W586" i="1" s="1"/>
  <c r="V554" i="1"/>
  <c r="W554" i="1" s="1"/>
  <c r="V546" i="1"/>
  <c r="W546" i="1" s="1"/>
  <c r="V530" i="1"/>
  <c r="W530" i="1" s="1"/>
  <c r="V522" i="1"/>
  <c r="W522" i="1" s="1"/>
  <c r="V490" i="1"/>
  <c r="W490" i="1" s="1"/>
  <c r="V482" i="1"/>
  <c r="W482" i="1" s="1"/>
  <c r="V466" i="1"/>
  <c r="W466" i="1" s="1"/>
  <c r="V450" i="1"/>
  <c r="W450" i="1" s="1"/>
  <c r="V434" i="1"/>
  <c r="W434" i="1" s="1"/>
  <c r="V418" i="1"/>
  <c r="W418" i="1" s="1"/>
  <c r="V378" i="1"/>
  <c r="W378" i="1" s="1"/>
  <c r="V354" i="1"/>
  <c r="W354" i="1" s="1"/>
  <c r="V346" i="1"/>
  <c r="W346" i="1" s="1"/>
  <c r="V338" i="1"/>
  <c r="W338" i="1" s="1"/>
  <c r="V314" i="1"/>
  <c r="W314" i="1" s="1"/>
  <c r="V298" i="1"/>
  <c r="W298" i="1" s="1"/>
  <c r="V290" i="1"/>
  <c r="W290" i="1" s="1"/>
  <c r="V274" i="1"/>
  <c r="W274" i="1" s="1"/>
  <c r="V250" i="1"/>
  <c r="W250" i="1" s="1"/>
  <c r="V234" i="1"/>
  <c r="W234" i="1" s="1"/>
  <c r="V226" i="1"/>
  <c r="W226" i="1" s="1"/>
  <c r="V210" i="1"/>
  <c r="W210" i="1" s="1"/>
  <c r="V186" i="1"/>
  <c r="W186" i="1" s="1"/>
  <c r="V170" i="1"/>
  <c r="W170" i="1" s="1"/>
  <c r="V98" i="1"/>
  <c r="W98" i="1" s="1"/>
  <c r="V1227" i="1"/>
  <c r="W1227" i="1" s="1"/>
  <c r="V1195" i="1"/>
  <c r="W1195" i="1" s="1"/>
  <c r="V1123" i="1"/>
  <c r="W1123" i="1" s="1"/>
  <c r="V1099" i="1"/>
  <c r="W1099" i="1" s="1"/>
  <c r="V1075" i="1"/>
  <c r="W1075" i="1" s="1"/>
  <c r="V1059" i="1"/>
  <c r="W1059" i="1" s="1"/>
  <c r="V1035" i="1"/>
  <c r="W1035" i="1" s="1"/>
  <c r="V1027" i="1"/>
  <c r="W1027" i="1" s="1"/>
  <c r="V923" i="1"/>
  <c r="W923" i="1" s="1"/>
  <c r="V787" i="1"/>
  <c r="W787" i="1" s="1"/>
  <c r="V675" i="1"/>
  <c r="W675" i="1" s="1"/>
  <c r="V307" i="1"/>
  <c r="W307" i="1" s="1"/>
  <c r="V171" i="1"/>
  <c r="W171" i="1" s="1"/>
  <c r="V1226" i="1"/>
  <c r="W1226" i="1" s="1"/>
  <c r="V1210" i="1"/>
  <c r="W1210" i="1" s="1"/>
  <c r="V1170" i="1"/>
  <c r="W1170" i="1" s="1"/>
  <c r="V1162" i="1"/>
  <c r="W1162" i="1" s="1"/>
  <c r="V1146" i="1"/>
  <c r="W1146" i="1" s="1"/>
  <c r="V1106" i="1"/>
  <c r="W1106" i="1" s="1"/>
  <c r="V1098" i="1"/>
  <c r="W1098" i="1" s="1"/>
  <c r="V1082" i="1"/>
  <c r="W1082" i="1" s="1"/>
  <c r="V1042" i="1"/>
  <c r="W1042" i="1" s="1"/>
  <c r="V1034" i="1"/>
  <c r="W1034" i="1" s="1"/>
  <c r="V1018" i="1"/>
  <c r="W1018" i="1" s="1"/>
  <c r="V978" i="1"/>
  <c r="W978" i="1" s="1"/>
  <c r="V970" i="1"/>
  <c r="W970" i="1" s="1"/>
  <c r="V954" i="1"/>
  <c r="W954" i="1" s="1"/>
  <c r="V914" i="1"/>
  <c r="W914" i="1" s="1"/>
  <c r="V906" i="1"/>
  <c r="W906" i="1" s="1"/>
  <c r="V890" i="1"/>
  <c r="W890" i="1" s="1"/>
  <c r="V850" i="1"/>
  <c r="W850" i="1" s="1"/>
  <c r="V842" i="1"/>
  <c r="W842" i="1" s="1"/>
  <c r="V826" i="1"/>
  <c r="W826" i="1" s="1"/>
  <c r="V786" i="1"/>
  <c r="W786" i="1" s="1"/>
  <c r="V778" i="1"/>
  <c r="W778" i="1" s="1"/>
  <c r="V762" i="1"/>
  <c r="W762" i="1" s="1"/>
  <c r="V722" i="1"/>
  <c r="W722" i="1" s="1"/>
  <c r="V714" i="1"/>
  <c r="W714" i="1" s="1"/>
  <c r="V698" i="1"/>
  <c r="W698" i="1" s="1"/>
  <c r="V658" i="1"/>
  <c r="W658" i="1" s="1"/>
  <c r="V618" i="1"/>
  <c r="W618" i="1" s="1"/>
  <c r="V610" i="1"/>
  <c r="W610" i="1" s="1"/>
  <c r="V594" i="1"/>
  <c r="W594" i="1" s="1"/>
  <c r="V578" i="1"/>
  <c r="W578" i="1" s="1"/>
  <c r="V562" i="1"/>
  <c r="W562" i="1" s="1"/>
  <c r="V514" i="1"/>
  <c r="W514" i="1" s="1"/>
  <c r="V498" i="1"/>
  <c r="W498" i="1" s="1"/>
  <c r="V458" i="1"/>
  <c r="W458" i="1" s="1"/>
  <c r="V426" i="1"/>
  <c r="W426" i="1" s="1"/>
  <c r="V410" i="1"/>
  <c r="W410" i="1" s="1"/>
  <c r="V402" i="1"/>
  <c r="W402" i="1" s="1"/>
  <c r="V362" i="1"/>
  <c r="W362" i="1" s="1"/>
  <c r="V282" i="1"/>
  <c r="W282" i="1" s="1"/>
  <c r="V218" i="1"/>
  <c r="W218" i="1" s="1"/>
  <c r="V154" i="1"/>
  <c r="W154" i="1" s="1"/>
  <c r="V138" i="1"/>
  <c r="W138" i="1" s="1"/>
  <c r="V82" i="1"/>
  <c r="W82" i="1" s="1"/>
  <c r="V66" i="1"/>
  <c r="W66" i="1" s="1"/>
  <c r="V1011" i="1"/>
  <c r="W1011" i="1" s="1"/>
  <c r="V987" i="1"/>
  <c r="W987" i="1" s="1"/>
  <c r="V963" i="1"/>
  <c r="W963" i="1" s="1"/>
  <c r="V875" i="1"/>
  <c r="W875" i="1" s="1"/>
  <c r="V851" i="1"/>
  <c r="W851" i="1" s="1"/>
  <c r="V827" i="1"/>
  <c r="W827" i="1" s="1"/>
  <c r="V763" i="1"/>
  <c r="W763" i="1" s="1"/>
  <c r="V459" i="1"/>
  <c r="W459" i="1" s="1"/>
  <c r="V379" i="1"/>
  <c r="W379" i="1" s="1"/>
  <c r="V339" i="1"/>
  <c r="W339" i="1" s="1"/>
  <c r="V259" i="1"/>
  <c r="W259" i="1" s="1"/>
  <c r="V211" i="1"/>
  <c r="W211" i="1" s="1"/>
  <c r="V91" i="1"/>
  <c r="W91" i="1" s="1"/>
  <c r="V646" i="1"/>
  <c r="W646" i="1" s="1"/>
  <c r="V630" i="1"/>
  <c r="W630" i="1" s="1"/>
  <c r="V614" i="1"/>
  <c r="W614" i="1" s="1"/>
  <c r="V598" i="1"/>
  <c r="W598" i="1" s="1"/>
  <c r="V582" i="1"/>
  <c r="W582" i="1" s="1"/>
  <c r="V574" i="1"/>
  <c r="W574" i="1" s="1"/>
  <c r="V542" i="1"/>
  <c r="W542" i="1" s="1"/>
  <c r="V510" i="1"/>
  <c r="W510" i="1" s="1"/>
  <c r="V478" i="1"/>
  <c r="W478" i="1" s="1"/>
  <c r="V470" i="1"/>
  <c r="W470" i="1" s="1"/>
  <c r="V454" i="1"/>
  <c r="W454" i="1" s="1"/>
  <c r="V446" i="1"/>
  <c r="W446" i="1" s="1"/>
  <c r="V438" i="1"/>
  <c r="W438" i="1" s="1"/>
  <c r="V398" i="1"/>
  <c r="W398" i="1" s="1"/>
  <c r="V382" i="1"/>
  <c r="W382" i="1" s="1"/>
  <c r="V318" i="1"/>
  <c r="W318" i="1" s="1"/>
  <c r="V262" i="1"/>
  <c r="W262" i="1" s="1"/>
  <c r="V254" i="1"/>
  <c r="W254" i="1" s="1"/>
  <c r="V222" i="1"/>
  <c r="W222" i="1" s="1"/>
  <c r="V198" i="1"/>
  <c r="W198" i="1" s="1"/>
  <c r="V182" i="1"/>
  <c r="W182" i="1" s="1"/>
  <c r="V126" i="1"/>
  <c r="W126" i="1" s="1"/>
  <c r="V110" i="1"/>
  <c r="W110" i="1" s="1"/>
  <c r="V86" i="1"/>
  <c r="W86" i="1" s="1"/>
  <c r="V78" i="1"/>
  <c r="W78" i="1" s="1"/>
  <c r="V660" i="1"/>
  <c r="W660" i="1" s="1"/>
  <c r="V652" i="1"/>
  <c r="W652" i="1" s="1"/>
  <c r="V636" i="1"/>
  <c r="W636" i="1" s="1"/>
  <c r="V612" i="1"/>
  <c r="W612" i="1" s="1"/>
  <c r="V580" i="1"/>
  <c r="W580" i="1" s="1"/>
  <c r="V548" i="1"/>
  <c r="W548" i="1" s="1"/>
  <c r="V516" i="1"/>
  <c r="W516" i="1" s="1"/>
  <c r="V484" i="1"/>
  <c r="W484" i="1" s="1"/>
  <c r="V452" i="1"/>
  <c r="W452" i="1" s="1"/>
  <c r="V420" i="1"/>
  <c r="W420" i="1" s="1"/>
  <c r="V380" i="1"/>
  <c r="W380" i="1" s="1"/>
  <c r="V372" i="1"/>
  <c r="W372" i="1" s="1"/>
  <c r="V356" i="1"/>
  <c r="W356" i="1" s="1"/>
  <c r="V316" i="1"/>
  <c r="W316" i="1" s="1"/>
  <c r="V308" i="1"/>
  <c r="W308" i="1" s="1"/>
  <c r="V292" i="1"/>
  <c r="W292" i="1" s="1"/>
  <c r="V252" i="1"/>
  <c r="W252" i="1" s="1"/>
  <c r="V244" i="1"/>
  <c r="W244" i="1" s="1"/>
  <c r="V228" i="1"/>
  <c r="W228" i="1" s="1"/>
  <c r="V188" i="1"/>
  <c r="W188" i="1" s="1"/>
  <c r="V180" i="1"/>
  <c r="W180" i="1" s="1"/>
  <c r="V124" i="1"/>
  <c r="W124" i="1" s="1"/>
  <c r="V108" i="1"/>
  <c r="W108" i="1" s="1"/>
  <c r="V92" i="1"/>
  <c r="W92" i="1" s="1"/>
  <c r="V651" i="1"/>
  <c r="W651" i="1" s="1"/>
  <c r="V643" i="1"/>
  <c r="W643" i="1" s="1"/>
  <c r="V627" i="1"/>
  <c r="W627" i="1" s="1"/>
  <c r="V603" i="1"/>
  <c r="W603" i="1" s="1"/>
  <c r="V595" i="1"/>
  <c r="W595" i="1" s="1"/>
  <c r="V571" i="1"/>
  <c r="W571" i="1" s="1"/>
  <c r="V563" i="1"/>
  <c r="W563" i="1" s="1"/>
  <c r="V539" i="1"/>
  <c r="W539" i="1" s="1"/>
  <c r="V531" i="1"/>
  <c r="W531" i="1" s="1"/>
  <c r="V507" i="1"/>
  <c r="W507" i="1" s="1"/>
  <c r="V499" i="1"/>
  <c r="W499" i="1" s="1"/>
  <c r="V475" i="1"/>
  <c r="W475" i="1" s="1"/>
  <c r="V467" i="1"/>
  <c r="W467" i="1" s="1"/>
  <c r="V443" i="1"/>
  <c r="W443" i="1" s="1"/>
  <c r="V435" i="1"/>
  <c r="W435" i="1" s="1"/>
  <c r="V419" i="1"/>
  <c r="W419" i="1" s="1"/>
  <c r="V411" i="1"/>
  <c r="W411" i="1" s="1"/>
  <c r="V395" i="1"/>
  <c r="W395" i="1" s="1"/>
  <c r="V355" i="1"/>
  <c r="W355" i="1" s="1"/>
  <c r="V347" i="1"/>
  <c r="W347" i="1" s="1"/>
  <c r="V331" i="1"/>
  <c r="W331" i="1" s="1"/>
  <c r="V291" i="1"/>
  <c r="W291" i="1" s="1"/>
  <c r="V283" i="1"/>
  <c r="W283" i="1" s="1"/>
  <c r="V267" i="1"/>
  <c r="W267" i="1" s="1"/>
  <c r="V227" i="1"/>
  <c r="W227" i="1" s="1"/>
  <c r="V219" i="1"/>
  <c r="W219" i="1" s="1"/>
  <c r="V203" i="1"/>
  <c r="W203" i="1" s="1"/>
  <c r="V163" i="1"/>
  <c r="W163" i="1" s="1"/>
  <c r="V147" i="1"/>
  <c r="W147" i="1" s="1"/>
  <c r="V139" i="1"/>
  <c r="W139" i="1" s="1"/>
  <c r="V131" i="1"/>
  <c r="W131" i="1" s="1"/>
  <c r="V123" i="1"/>
  <c r="W123" i="1" s="1"/>
  <c r="V83" i="1"/>
  <c r="W83" i="1" s="1"/>
  <c r="V75" i="1"/>
  <c r="W75" i="1" s="1"/>
  <c r="V59" i="1"/>
  <c r="W59" i="1" s="1"/>
  <c r="V51" i="1"/>
  <c r="W51" i="1" s="1"/>
  <c r="V27" i="1"/>
  <c r="W27" i="1" s="1"/>
  <c r="V19" i="1"/>
  <c r="W19" i="1" s="1"/>
  <c r="V11" i="1"/>
  <c r="W11" i="1" s="1"/>
  <c r="V734" i="1"/>
  <c r="W734" i="1" s="1"/>
  <c r="V726" i="1"/>
  <c r="W726" i="1" s="1"/>
  <c r="V718" i="1"/>
  <c r="W718" i="1" s="1"/>
  <c r="V710" i="1"/>
  <c r="W710" i="1" s="1"/>
  <c r="V702" i="1"/>
  <c r="W702" i="1" s="1"/>
  <c r="V694" i="1"/>
  <c r="W694" i="1" s="1"/>
  <c r="V686" i="1"/>
  <c r="W686" i="1" s="1"/>
  <c r="V678" i="1"/>
  <c r="W678" i="1" s="1"/>
  <c r="V670" i="1"/>
  <c r="W670" i="1" s="1"/>
  <c r="V654" i="1"/>
  <c r="W654" i="1" s="1"/>
  <c r="V622" i="1"/>
  <c r="W622" i="1" s="1"/>
  <c r="V590" i="1"/>
  <c r="W590" i="1" s="1"/>
  <c r="V558" i="1"/>
  <c r="W558" i="1" s="1"/>
  <c r="V526" i="1"/>
  <c r="W526" i="1" s="1"/>
  <c r="V494" i="1"/>
  <c r="W494" i="1" s="1"/>
  <c r="V462" i="1"/>
  <c r="W462" i="1" s="1"/>
  <c r="V430" i="1"/>
  <c r="W430" i="1" s="1"/>
  <c r="V422" i="1"/>
  <c r="W422" i="1" s="1"/>
  <c r="V406" i="1"/>
  <c r="W406" i="1" s="1"/>
  <c r="V366" i="1"/>
  <c r="W366" i="1" s="1"/>
  <c r="V358" i="1"/>
  <c r="W358" i="1" s="1"/>
  <c r="V342" i="1"/>
  <c r="W342" i="1" s="1"/>
  <c r="V302" i="1"/>
  <c r="W302" i="1" s="1"/>
  <c r="V294" i="1"/>
  <c r="W294" i="1" s="1"/>
  <c r="V278" i="1"/>
  <c r="W278" i="1" s="1"/>
  <c r="V238" i="1"/>
  <c r="W238" i="1" s="1"/>
  <c r="V230" i="1"/>
  <c r="W230" i="1" s="1"/>
  <c r="V214" i="1"/>
  <c r="W214" i="1" s="1"/>
  <c r="V174" i="1"/>
  <c r="W174" i="1" s="1"/>
  <c r="V134" i="1"/>
  <c r="W134" i="1" s="1"/>
  <c r="V118" i="1"/>
  <c r="W118" i="1" s="1"/>
  <c r="V70" i="1"/>
  <c r="W70" i="1" s="1"/>
  <c r="V642" i="1"/>
  <c r="W642" i="1" s="1"/>
  <c r="V634" i="1"/>
  <c r="W634" i="1" s="1"/>
  <c r="V602" i="1"/>
  <c r="W602" i="1" s="1"/>
  <c r="V570" i="1"/>
  <c r="W570" i="1" s="1"/>
  <c r="V538" i="1"/>
  <c r="W538" i="1" s="1"/>
  <c r="V506" i="1"/>
  <c r="W506" i="1" s="1"/>
  <c r="V474" i="1"/>
  <c r="W474" i="1" s="1"/>
  <c r="V442" i="1"/>
  <c r="W442" i="1" s="1"/>
  <c r="V394" i="1"/>
  <c r="W394" i="1" s="1"/>
  <c r="V386" i="1"/>
  <c r="W386" i="1" s="1"/>
  <c r="V370" i="1"/>
  <c r="W370" i="1" s="1"/>
  <c r="V330" i="1"/>
  <c r="W330" i="1" s="1"/>
  <c r="V322" i="1"/>
  <c r="W322" i="1" s="1"/>
  <c r="V306" i="1"/>
  <c r="W306" i="1" s="1"/>
  <c r="V266" i="1"/>
  <c r="W266" i="1" s="1"/>
  <c r="V258" i="1"/>
  <c r="W258" i="1" s="1"/>
  <c r="V242" i="1"/>
  <c r="W242" i="1" s="1"/>
  <c r="V202" i="1"/>
  <c r="W202" i="1" s="1"/>
  <c r="V194" i="1"/>
  <c r="W194" i="1" s="1"/>
  <c r="V178" i="1"/>
  <c r="W178" i="1" s="1"/>
  <c r="V162" i="1"/>
  <c r="W162" i="1" s="1"/>
  <c r="V146" i="1"/>
  <c r="W146" i="1" s="1"/>
  <c r="V130" i="1"/>
  <c r="W130" i="1" s="1"/>
  <c r="V122" i="1"/>
  <c r="W122" i="1" s="1"/>
  <c r="V114" i="1"/>
  <c r="W114" i="1" s="1"/>
  <c r="V106" i="1"/>
  <c r="W106" i="1" s="1"/>
  <c r="V90" i="1"/>
  <c r="W90" i="1" s="1"/>
  <c r="V74" i="1"/>
  <c r="W74" i="1" s="1"/>
  <c r="V58" i="1"/>
  <c r="W58" i="1" s="1"/>
  <c r="V50" i="1"/>
  <c r="W50" i="1" s="1"/>
  <c r="V42" i="1"/>
  <c r="W42" i="1" s="1"/>
  <c r="V34" i="1"/>
  <c r="W34" i="1" s="1"/>
  <c r="V26" i="1"/>
  <c r="W26" i="1" s="1"/>
  <c r="V18" i="1"/>
  <c r="W18" i="1" s="1"/>
  <c r="V10" i="1"/>
  <c r="W10" i="1" s="1"/>
  <c r="V663" i="1"/>
  <c r="W663" i="1" s="1"/>
  <c r="V623" i="1"/>
  <c r="W623" i="1" s="1"/>
  <c r="V615" i="1"/>
  <c r="W615" i="1" s="1"/>
  <c r="V591" i="1"/>
  <c r="W591" i="1" s="1"/>
  <c r="V583" i="1"/>
  <c r="W583" i="1" s="1"/>
  <c r="V559" i="1"/>
  <c r="W559" i="1" s="1"/>
  <c r="V551" i="1"/>
  <c r="W551" i="1" s="1"/>
  <c r="V527" i="1"/>
  <c r="W527" i="1" s="1"/>
  <c r="V519" i="1"/>
  <c r="W519" i="1" s="1"/>
  <c r="V495" i="1"/>
  <c r="W495" i="1" s="1"/>
  <c r="V487" i="1"/>
  <c r="W487" i="1" s="1"/>
  <c r="V463" i="1"/>
  <c r="W463" i="1" s="1"/>
  <c r="V455" i="1"/>
  <c r="W455" i="1" s="1"/>
  <c r="V431" i="1"/>
  <c r="W431" i="1" s="1"/>
  <c r="V423" i="1"/>
  <c r="W423" i="1" s="1"/>
  <c r="V415" i="1"/>
  <c r="W415" i="1" s="1"/>
  <c r="V407" i="1"/>
  <c r="W407" i="1" s="1"/>
  <c r="V399" i="1"/>
  <c r="W399" i="1" s="1"/>
  <c r="V391" i="1"/>
  <c r="W391" i="1" s="1"/>
  <c r="V383" i="1"/>
  <c r="W383" i="1" s="1"/>
  <c r="V375" i="1"/>
  <c r="W375" i="1" s="1"/>
  <c r="V367" i="1"/>
  <c r="W367" i="1" s="1"/>
  <c r="V359" i="1"/>
  <c r="W359" i="1" s="1"/>
  <c r="V351" i="1"/>
  <c r="W351" i="1" s="1"/>
  <c r="V343" i="1"/>
  <c r="W343" i="1" s="1"/>
  <c r="V335" i="1"/>
  <c r="W335" i="1" s="1"/>
  <c r="V327" i="1"/>
  <c r="W327" i="1" s="1"/>
  <c r="V319" i="1"/>
  <c r="W319" i="1" s="1"/>
  <c r="V311" i="1"/>
  <c r="W311" i="1" s="1"/>
  <c r="V303" i="1"/>
  <c r="W303" i="1" s="1"/>
  <c r="V295" i="1"/>
  <c r="W295" i="1" s="1"/>
  <c r="V287" i="1"/>
  <c r="W287" i="1" s="1"/>
  <c r="V279" i="1"/>
  <c r="W279" i="1" s="1"/>
  <c r="V271" i="1"/>
  <c r="W271" i="1" s="1"/>
  <c r="V263" i="1"/>
  <c r="W263" i="1" s="1"/>
  <c r="V255" i="1"/>
  <c r="W255" i="1" s="1"/>
  <c r="V247" i="1"/>
  <c r="W247" i="1" s="1"/>
  <c r="V239" i="1"/>
  <c r="W239" i="1" s="1"/>
  <c r="V231" i="1"/>
  <c r="W231" i="1" s="1"/>
  <c r="V223" i="1"/>
  <c r="W223" i="1" s="1"/>
  <c r="V215" i="1"/>
  <c r="W215" i="1" s="1"/>
  <c r="V207" i="1"/>
  <c r="W207" i="1" s="1"/>
  <c r="V199" i="1"/>
  <c r="W199" i="1" s="1"/>
  <c r="V191" i="1"/>
  <c r="W191" i="1" s="1"/>
  <c r="V183" i="1"/>
  <c r="W183" i="1" s="1"/>
  <c r="V175" i="1"/>
  <c r="W175" i="1" s="1"/>
  <c r="V167" i="1"/>
  <c r="W167" i="1" s="1"/>
  <c r="V159" i="1"/>
  <c r="W159" i="1" s="1"/>
  <c r="V151" i="1"/>
  <c r="W151" i="1" s="1"/>
  <c r="V143" i="1"/>
  <c r="W143" i="1" s="1"/>
  <c r="V135" i="1"/>
  <c r="W135" i="1" s="1"/>
  <c r="V127" i="1"/>
  <c r="W127" i="1" s="1"/>
  <c r="V119" i="1"/>
  <c r="W119" i="1" s="1"/>
  <c r="V111" i="1"/>
  <c r="W111" i="1" s="1"/>
  <c r="V103" i="1"/>
  <c r="W103" i="1" s="1"/>
  <c r="V95" i="1"/>
  <c r="W95" i="1" s="1"/>
  <c r="V87" i="1"/>
  <c r="W87" i="1" s="1"/>
  <c r="V79" i="1"/>
  <c r="W79" i="1" s="1"/>
  <c r="V71" i="1"/>
  <c r="W71" i="1" s="1"/>
  <c r="V63" i="1"/>
  <c r="W63" i="1" s="1"/>
  <c r="V55" i="1"/>
  <c r="W55" i="1" s="1"/>
  <c r="V47" i="1"/>
  <c r="W47" i="1" s="1"/>
  <c r="V39" i="1"/>
  <c r="W39" i="1" s="1"/>
  <c r="V31" i="1"/>
  <c r="W31" i="1" s="1"/>
  <c r="V23" i="1"/>
  <c r="W23" i="1" s="1"/>
  <c r="V15" i="1"/>
  <c r="W15" i="1" s="1"/>
  <c r="V7" i="1"/>
  <c r="W7" i="1" s="1"/>
  <c r="V166" i="1"/>
  <c r="W166" i="1" s="1"/>
  <c r="V158" i="1"/>
  <c r="W158" i="1" s="1"/>
  <c r="V150" i="1"/>
  <c r="W150" i="1" s="1"/>
  <c r="V102" i="1"/>
  <c r="W102" i="1" s="1"/>
  <c r="V94" i="1"/>
  <c r="W94" i="1" s="1"/>
  <c r="V62" i="1"/>
  <c r="W62" i="1" s="1"/>
  <c r="V54" i="1"/>
  <c r="W54" i="1" s="1"/>
  <c r="V46" i="1"/>
  <c r="V38" i="1"/>
  <c r="W38" i="1" s="1"/>
  <c r="V30" i="1"/>
  <c r="W30" i="1" s="1"/>
  <c r="V22" i="1"/>
  <c r="W22" i="1" s="1"/>
  <c r="V14" i="1"/>
  <c r="W14" i="1" s="1"/>
  <c r="V6" i="1"/>
  <c r="W6" i="1" s="1"/>
  <c r="V148" i="1"/>
  <c r="W148" i="1" s="1"/>
  <c r="V140" i="1"/>
  <c r="W140" i="1" s="1"/>
  <c r="V132" i="1"/>
  <c r="W132" i="1" s="1"/>
  <c r="V84" i="1"/>
  <c r="W84" i="1" s="1"/>
  <c r="V52" i="1"/>
  <c r="W52" i="1" s="1"/>
  <c r="V36" i="1"/>
  <c r="W36" i="1" s="1"/>
  <c r="V12" i="1"/>
  <c r="W12" i="1" s="1"/>
  <c r="W46" i="1" l="1"/>
  <c r="A750" i="1" l="1"/>
  <c r="B750" i="1" s="1"/>
  <c r="C750" i="1" s="1"/>
  <c r="A751" i="1"/>
  <c r="B751" i="1" s="1"/>
  <c r="C751" i="1" s="1"/>
  <c r="A752" i="1"/>
  <c r="B752" i="1" s="1"/>
  <c r="C752" i="1" s="1"/>
  <c r="A753" i="1"/>
  <c r="B753" i="1" s="1"/>
  <c r="C753" i="1" s="1"/>
  <c r="A754" i="1"/>
  <c r="B754" i="1" s="1"/>
  <c r="C754" i="1" s="1"/>
  <c r="A755" i="1"/>
  <c r="B755" i="1" s="1"/>
  <c r="C755" i="1" s="1"/>
  <c r="A756" i="1"/>
  <c r="B756" i="1" s="1"/>
  <c r="C756" i="1" s="1"/>
  <c r="A757" i="1"/>
  <c r="B757" i="1" s="1"/>
  <c r="C757" i="1" s="1"/>
  <c r="A758" i="1"/>
  <c r="B758" i="1" s="1"/>
  <c r="C758" i="1" s="1"/>
  <c r="A759" i="1"/>
  <c r="B759" i="1" s="1"/>
  <c r="C759" i="1" s="1"/>
  <c r="A106" i="1"/>
  <c r="B106" i="1" s="1"/>
  <c r="C106" i="1" s="1"/>
  <c r="F1188" i="1"/>
  <c r="F1187" i="1"/>
  <c r="F1186" i="1"/>
  <c r="F1185" i="1"/>
  <c r="F1184" i="1"/>
  <c r="F1183" i="1"/>
  <c r="F1182" i="1"/>
  <c r="F1181" i="1"/>
  <c r="F1232" i="1" s="1"/>
  <c r="A749" i="1"/>
  <c r="B749" i="1" s="1"/>
  <c r="C749" i="1" s="1"/>
  <c r="T1183" i="1" l="1"/>
  <c r="V1183" i="1" s="1"/>
  <c r="W1183" i="1" s="1"/>
  <c r="K1183" i="1"/>
  <c r="L1183" i="1" s="1"/>
  <c r="H1183" i="1"/>
  <c r="I1183" i="1" s="1"/>
  <c r="T1184" i="1"/>
  <c r="V1184" i="1" s="1"/>
  <c r="W1184" i="1" s="1"/>
  <c r="K1184" i="1"/>
  <c r="L1184" i="1" s="1"/>
  <c r="H1184" i="1"/>
  <c r="I1184" i="1" s="1"/>
  <c r="K1181" i="1"/>
  <c r="H1181" i="1"/>
  <c r="T1182" i="1"/>
  <c r="V1182" i="1" s="1"/>
  <c r="W1182" i="1" s="1"/>
  <c r="K1182" i="1"/>
  <c r="L1182" i="1" s="1"/>
  <c r="H1182" i="1"/>
  <c r="I1182" i="1" s="1"/>
  <c r="T1185" i="1"/>
  <c r="V1185" i="1" s="1"/>
  <c r="W1185" i="1" s="1"/>
  <c r="K1185" i="1"/>
  <c r="L1185" i="1" s="1"/>
  <c r="H1185" i="1"/>
  <c r="I1185" i="1" s="1"/>
  <c r="T1186" i="1"/>
  <c r="V1186" i="1" s="1"/>
  <c r="W1186" i="1" s="1"/>
  <c r="K1186" i="1"/>
  <c r="L1186" i="1" s="1"/>
  <c r="H1186" i="1"/>
  <c r="I1186" i="1" s="1"/>
  <c r="T1187" i="1"/>
  <c r="V1187" i="1" s="1"/>
  <c r="W1187" i="1" s="1"/>
  <c r="H1187" i="1"/>
  <c r="I1187" i="1" s="1"/>
  <c r="K1187" i="1"/>
  <c r="L1187" i="1" s="1"/>
  <c r="T1188" i="1"/>
  <c r="V1188" i="1" s="1"/>
  <c r="W1188" i="1" s="1"/>
  <c r="H1188" i="1"/>
  <c r="I1188" i="1" s="1"/>
  <c r="K1188" i="1"/>
  <c r="L1188" i="1" s="1"/>
  <c r="T1181" i="1"/>
  <c r="L1181" i="1" l="1"/>
  <c r="K1232" i="1"/>
  <c r="L1232" i="1" s="1"/>
  <c r="V1181" i="1"/>
  <c r="T1232" i="1"/>
  <c r="I1181" i="1"/>
  <c r="H1232" i="1"/>
  <c r="I1232" i="1" s="1"/>
  <c r="A3" i="1"/>
  <c r="B3" i="1" s="1"/>
  <c r="C3" i="1" s="1"/>
  <c r="A4" i="1"/>
  <c r="B4" i="1" s="1"/>
  <c r="C4" i="1" s="1"/>
  <c r="A5" i="1"/>
  <c r="B5" i="1" s="1"/>
  <c r="C5" i="1" s="1"/>
  <c r="A6" i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C10" i="1" s="1"/>
  <c r="A11" i="1"/>
  <c r="B11" i="1" s="1"/>
  <c r="C11" i="1" s="1"/>
  <c r="A12" i="1"/>
  <c r="B12" i="1" s="1"/>
  <c r="C12" i="1" s="1"/>
  <c r="A13" i="1"/>
  <c r="B13" i="1" s="1"/>
  <c r="C13" i="1" s="1"/>
  <c r="A14" i="1"/>
  <c r="B14" i="1" s="1"/>
  <c r="C14" i="1" s="1"/>
  <c r="A15" i="1"/>
  <c r="B15" i="1" s="1"/>
  <c r="C15" i="1" s="1"/>
  <c r="A16" i="1"/>
  <c r="B16" i="1" s="1"/>
  <c r="C16" i="1" s="1"/>
  <c r="A17" i="1"/>
  <c r="B17" i="1" s="1"/>
  <c r="C17" i="1" s="1"/>
  <c r="A18" i="1"/>
  <c r="B18" i="1" s="1"/>
  <c r="C18" i="1" s="1"/>
  <c r="A19" i="1"/>
  <c r="B19" i="1" s="1"/>
  <c r="C19" i="1" s="1"/>
  <c r="A20" i="1"/>
  <c r="B20" i="1" s="1"/>
  <c r="C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25" i="1"/>
  <c r="B25" i="1" s="1"/>
  <c r="C25" i="1" s="1"/>
  <c r="A26" i="1"/>
  <c r="B26" i="1" s="1"/>
  <c r="C26" i="1" s="1"/>
  <c r="A27" i="1"/>
  <c r="B27" i="1" s="1"/>
  <c r="C27" i="1" s="1"/>
  <c r="A28" i="1"/>
  <c r="B28" i="1" s="1"/>
  <c r="C28" i="1" s="1"/>
  <c r="A29" i="1"/>
  <c r="B29" i="1" s="1"/>
  <c r="C29" i="1" s="1"/>
  <c r="A30" i="1"/>
  <c r="B30" i="1" s="1"/>
  <c r="C30" i="1" s="1"/>
  <c r="A31" i="1"/>
  <c r="B31" i="1" s="1"/>
  <c r="C31" i="1" s="1"/>
  <c r="A32" i="1"/>
  <c r="B32" i="1" s="1"/>
  <c r="C32" i="1" s="1"/>
  <c r="A33" i="1"/>
  <c r="B33" i="1" s="1"/>
  <c r="C33" i="1" s="1"/>
  <c r="A34" i="1"/>
  <c r="B34" i="1" s="1"/>
  <c r="C34" i="1" s="1"/>
  <c r="A35" i="1"/>
  <c r="B35" i="1" s="1"/>
  <c r="C35" i="1" s="1"/>
  <c r="A36" i="1"/>
  <c r="B36" i="1" s="1"/>
  <c r="C36" i="1" s="1"/>
  <c r="A37" i="1"/>
  <c r="B37" i="1" s="1"/>
  <c r="C37" i="1" s="1"/>
  <c r="A38" i="1"/>
  <c r="B38" i="1" s="1"/>
  <c r="C38" i="1" s="1"/>
  <c r="A39" i="1"/>
  <c r="B39" i="1" s="1"/>
  <c r="C39" i="1" s="1"/>
  <c r="A40" i="1"/>
  <c r="B40" i="1" s="1"/>
  <c r="C40" i="1" s="1"/>
  <c r="A41" i="1"/>
  <c r="B41" i="1" s="1"/>
  <c r="C41" i="1" s="1"/>
  <c r="A42" i="1"/>
  <c r="B42" i="1" s="1"/>
  <c r="C42" i="1" s="1"/>
  <c r="A43" i="1"/>
  <c r="B43" i="1" s="1"/>
  <c r="C43" i="1" s="1"/>
  <c r="A44" i="1"/>
  <c r="B44" i="1" s="1"/>
  <c r="C44" i="1" s="1"/>
  <c r="A45" i="1"/>
  <c r="B45" i="1" s="1"/>
  <c r="C45" i="1" s="1"/>
  <c r="A46" i="1"/>
  <c r="B46" i="1" s="1"/>
  <c r="C46" i="1" s="1"/>
  <c r="A47" i="1"/>
  <c r="B47" i="1" s="1"/>
  <c r="C47" i="1" s="1"/>
  <c r="A48" i="1"/>
  <c r="B48" i="1" s="1"/>
  <c r="C48" i="1" s="1"/>
  <c r="A49" i="1"/>
  <c r="B49" i="1" s="1"/>
  <c r="C49" i="1" s="1"/>
  <c r="A50" i="1"/>
  <c r="B50" i="1" s="1"/>
  <c r="C50" i="1" s="1"/>
  <c r="A51" i="1"/>
  <c r="B51" i="1" s="1"/>
  <c r="C51" i="1" s="1"/>
  <c r="A52" i="1"/>
  <c r="B52" i="1" s="1"/>
  <c r="C52" i="1" s="1"/>
  <c r="A53" i="1"/>
  <c r="B53" i="1" s="1"/>
  <c r="C53" i="1" s="1"/>
  <c r="A54" i="1"/>
  <c r="B54" i="1" s="1"/>
  <c r="C54" i="1" s="1"/>
  <c r="A55" i="1"/>
  <c r="B55" i="1" s="1"/>
  <c r="C55" i="1" s="1"/>
  <c r="A56" i="1"/>
  <c r="B56" i="1" s="1"/>
  <c r="C56" i="1" s="1"/>
  <c r="A57" i="1"/>
  <c r="B57" i="1" s="1"/>
  <c r="C57" i="1" s="1"/>
  <c r="A58" i="1"/>
  <c r="B58" i="1" s="1"/>
  <c r="C58" i="1" s="1"/>
  <c r="A59" i="1"/>
  <c r="B59" i="1" s="1"/>
  <c r="C59" i="1" s="1"/>
  <c r="A60" i="1"/>
  <c r="B60" i="1" s="1"/>
  <c r="C60" i="1" s="1"/>
  <c r="A61" i="1"/>
  <c r="B61" i="1" s="1"/>
  <c r="C61" i="1" s="1"/>
  <c r="A62" i="1"/>
  <c r="B62" i="1" s="1"/>
  <c r="C62" i="1" s="1"/>
  <c r="A63" i="1"/>
  <c r="B63" i="1" s="1"/>
  <c r="C63" i="1" s="1"/>
  <c r="A64" i="1"/>
  <c r="B64" i="1" s="1"/>
  <c r="C64" i="1" s="1"/>
  <c r="A65" i="1"/>
  <c r="B65" i="1" s="1"/>
  <c r="C65" i="1" s="1"/>
  <c r="A66" i="1"/>
  <c r="B66" i="1" s="1"/>
  <c r="C66" i="1" s="1"/>
  <c r="A67" i="1"/>
  <c r="B67" i="1" s="1"/>
  <c r="C67" i="1" s="1"/>
  <c r="A68" i="1"/>
  <c r="B68" i="1" s="1"/>
  <c r="C68" i="1" s="1"/>
  <c r="A69" i="1"/>
  <c r="B69" i="1" s="1"/>
  <c r="C69" i="1" s="1"/>
  <c r="A70" i="1"/>
  <c r="B70" i="1" s="1"/>
  <c r="C70" i="1" s="1"/>
  <c r="A71" i="1"/>
  <c r="B71" i="1" s="1"/>
  <c r="C71" i="1" s="1"/>
  <c r="A72" i="1"/>
  <c r="B72" i="1" s="1"/>
  <c r="C72" i="1" s="1"/>
  <c r="A73" i="1"/>
  <c r="B73" i="1" s="1"/>
  <c r="C73" i="1" s="1"/>
  <c r="A74" i="1"/>
  <c r="B74" i="1" s="1"/>
  <c r="C74" i="1" s="1"/>
  <c r="A75" i="1"/>
  <c r="B75" i="1" s="1"/>
  <c r="C75" i="1" s="1"/>
  <c r="A76" i="1"/>
  <c r="B76" i="1" s="1"/>
  <c r="C76" i="1" s="1"/>
  <c r="A77" i="1"/>
  <c r="B77" i="1" s="1"/>
  <c r="C77" i="1" s="1"/>
  <c r="A78" i="1"/>
  <c r="B78" i="1" s="1"/>
  <c r="C78" i="1" s="1"/>
  <c r="A79" i="1"/>
  <c r="B79" i="1" s="1"/>
  <c r="C79" i="1" s="1"/>
  <c r="A80" i="1"/>
  <c r="B80" i="1" s="1"/>
  <c r="C80" i="1" s="1"/>
  <c r="A81" i="1"/>
  <c r="B81" i="1" s="1"/>
  <c r="C81" i="1" s="1"/>
  <c r="A82" i="1"/>
  <c r="B82" i="1" s="1"/>
  <c r="C82" i="1" s="1"/>
  <c r="A83" i="1"/>
  <c r="B83" i="1" s="1"/>
  <c r="C83" i="1" s="1"/>
  <c r="A84" i="1"/>
  <c r="B84" i="1" s="1"/>
  <c r="C84" i="1" s="1"/>
  <c r="A85" i="1"/>
  <c r="B85" i="1" s="1"/>
  <c r="C85" i="1" s="1"/>
  <c r="A86" i="1"/>
  <c r="B86" i="1" s="1"/>
  <c r="C86" i="1" s="1"/>
  <c r="A87" i="1"/>
  <c r="B87" i="1" s="1"/>
  <c r="C87" i="1" s="1"/>
  <c r="A88" i="1"/>
  <c r="B88" i="1" s="1"/>
  <c r="C88" i="1" s="1"/>
  <c r="A89" i="1"/>
  <c r="B89" i="1" s="1"/>
  <c r="C89" i="1" s="1"/>
  <c r="A90" i="1"/>
  <c r="B90" i="1" s="1"/>
  <c r="C90" i="1" s="1"/>
  <c r="A91" i="1"/>
  <c r="B91" i="1" s="1"/>
  <c r="C91" i="1" s="1"/>
  <c r="A92" i="1"/>
  <c r="B92" i="1" s="1"/>
  <c r="C92" i="1" s="1"/>
  <c r="A93" i="1"/>
  <c r="B93" i="1" s="1"/>
  <c r="C93" i="1" s="1"/>
  <c r="A94" i="1"/>
  <c r="B94" i="1" s="1"/>
  <c r="C94" i="1" s="1"/>
  <c r="A95" i="1"/>
  <c r="B95" i="1" s="1"/>
  <c r="C95" i="1" s="1"/>
  <c r="A96" i="1"/>
  <c r="B96" i="1" s="1"/>
  <c r="C96" i="1" s="1"/>
  <c r="A97" i="1"/>
  <c r="B97" i="1" s="1"/>
  <c r="C97" i="1" s="1"/>
  <c r="A98" i="1"/>
  <c r="B98" i="1" s="1"/>
  <c r="C98" i="1" s="1"/>
  <c r="A99" i="1"/>
  <c r="B99" i="1" s="1"/>
  <c r="C99" i="1" s="1"/>
  <c r="A100" i="1"/>
  <c r="B100" i="1" s="1"/>
  <c r="C100" i="1" s="1"/>
  <c r="A101" i="1"/>
  <c r="B101" i="1" s="1"/>
  <c r="C101" i="1" s="1"/>
  <c r="A102" i="1"/>
  <c r="B102" i="1" s="1"/>
  <c r="C102" i="1" s="1"/>
  <c r="A103" i="1"/>
  <c r="B103" i="1" s="1"/>
  <c r="C103" i="1" s="1"/>
  <c r="A104" i="1"/>
  <c r="B104" i="1" s="1"/>
  <c r="C104" i="1" s="1"/>
  <c r="A105" i="1"/>
  <c r="B105" i="1" s="1"/>
  <c r="C105" i="1" s="1"/>
  <c r="A107" i="1"/>
  <c r="B107" i="1" s="1"/>
  <c r="C107" i="1" s="1"/>
  <c r="A108" i="1"/>
  <c r="B108" i="1" s="1"/>
  <c r="C108" i="1" s="1"/>
  <c r="A109" i="1"/>
  <c r="B109" i="1" s="1"/>
  <c r="C109" i="1" s="1"/>
  <c r="A110" i="1"/>
  <c r="B110" i="1" s="1"/>
  <c r="C110" i="1" s="1"/>
  <c r="A111" i="1"/>
  <c r="B111" i="1" s="1"/>
  <c r="C111" i="1" s="1"/>
  <c r="A112" i="1"/>
  <c r="B112" i="1" s="1"/>
  <c r="C112" i="1" s="1"/>
  <c r="A113" i="1"/>
  <c r="B113" i="1" s="1"/>
  <c r="C113" i="1" s="1"/>
  <c r="A114" i="1"/>
  <c r="B114" i="1" s="1"/>
  <c r="C114" i="1" s="1"/>
  <c r="A115" i="1"/>
  <c r="B115" i="1" s="1"/>
  <c r="C115" i="1" s="1"/>
  <c r="A116" i="1"/>
  <c r="B116" i="1" s="1"/>
  <c r="C116" i="1" s="1"/>
  <c r="A117" i="1"/>
  <c r="B117" i="1" s="1"/>
  <c r="C117" i="1" s="1"/>
  <c r="A118" i="1"/>
  <c r="B118" i="1" s="1"/>
  <c r="C118" i="1" s="1"/>
  <c r="A119" i="1"/>
  <c r="B119" i="1" s="1"/>
  <c r="C119" i="1" s="1"/>
  <c r="A120" i="1"/>
  <c r="B120" i="1" s="1"/>
  <c r="C120" i="1" s="1"/>
  <c r="A121" i="1"/>
  <c r="B121" i="1" s="1"/>
  <c r="C121" i="1" s="1"/>
  <c r="A122" i="1"/>
  <c r="B122" i="1" s="1"/>
  <c r="C122" i="1" s="1"/>
  <c r="A123" i="1"/>
  <c r="B123" i="1" s="1"/>
  <c r="C123" i="1" s="1"/>
  <c r="A124" i="1"/>
  <c r="B124" i="1" s="1"/>
  <c r="C124" i="1" s="1"/>
  <c r="A125" i="1"/>
  <c r="B125" i="1" s="1"/>
  <c r="C125" i="1" s="1"/>
  <c r="A126" i="1"/>
  <c r="B126" i="1" s="1"/>
  <c r="C126" i="1" s="1"/>
  <c r="A127" i="1"/>
  <c r="B127" i="1" s="1"/>
  <c r="C127" i="1" s="1"/>
  <c r="A128" i="1"/>
  <c r="B128" i="1" s="1"/>
  <c r="C128" i="1" s="1"/>
  <c r="A129" i="1"/>
  <c r="B129" i="1" s="1"/>
  <c r="C129" i="1" s="1"/>
  <c r="A130" i="1"/>
  <c r="B130" i="1" s="1"/>
  <c r="C130" i="1" s="1"/>
  <c r="A131" i="1"/>
  <c r="B131" i="1" s="1"/>
  <c r="C131" i="1" s="1"/>
  <c r="A132" i="1"/>
  <c r="B132" i="1" s="1"/>
  <c r="C132" i="1" s="1"/>
  <c r="A133" i="1"/>
  <c r="B133" i="1" s="1"/>
  <c r="C133" i="1" s="1"/>
  <c r="A134" i="1"/>
  <c r="B134" i="1" s="1"/>
  <c r="C134" i="1" s="1"/>
  <c r="A135" i="1"/>
  <c r="B135" i="1" s="1"/>
  <c r="C135" i="1" s="1"/>
  <c r="A136" i="1"/>
  <c r="B136" i="1" s="1"/>
  <c r="C136" i="1" s="1"/>
  <c r="A137" i="1"/>
  <c r="B137" i="1" s="1"/>
  <c r="C137" i="1" s="1"/>
  <c r="A138" i="1"/>
  <c r="B138" i="1" s="1"/>
  <c r="C138" i="1" s="1"/>
  <c r="A139" i="1"/>
  <c r="B139" i="1" s="1"/>
  <c r="C139" i="1" s="1"/>
  <c r="A140" i="1"/>
  <c r="B140" i="1" s="1"/>
  <c r="C140" i="1" s="1"/>
  <c r="A141" i="1"/>
  <c r="B141" i="1" s="1"/>
  <c r="C141" i="1" s="1"/>
  <c r="A142" i="1"/>
  <c r="B142" i="1" s="1"/>
  <c r="C142" i="1" s="1"/>
  <c r="A143" i="1"/>
  <c r="B143" i="1" s="1"/>
  <c r="C143" i="1" s="1"/>
  <c r="A144" i="1"/>
  <c r="B144" i="1" s="1"/>
  <c r="C144" i="1" s="1"/>
  <c r="A145" i="1"/>
  <c r="B145" i="1" s="1"/>
  <c r="C145" i="1" s="1"/>
  <c r="A146" i="1"/>
  <c r="B146" i="1" s="1"/>
  <c r="C146" i="1" s="1"/>
  <c r="A147" i="1"/>
  <c r="B147" i="1" s="1"/>
  <c r="C147" i="1" s="1"/>
  <c r="A148" i="1"/>
  <c r="B148" i="1" s="1"/>
  <c r="C148" i="1" s="1"/>
  <c r="A149" i="1"/>
  <c r="B149" i="1" s="1"/>
  <c r="C149" i="1" s="1"/>
  <c r="A150" i="1"/>
  <c r="B150" i="1" s="1"/>
  <c r="C150" i="1" s="1"/>
  <c r="A151" i="1"/>
  <c r="B151" i="1" s="1"/>
  <c r="C151" i="1" s="1"/>
  <c r="A152" i="1"/>
  <c r="B152" i="1" s="1"/>
  <c r="C152" i="1" s="1"/>
  <c r="A153" i="1"/>
  <c r="B153" i="1" s="1"/>
  <c r="C153" i="1" s="1"/>
  <c r="A154" i="1"/>
  <c r="B154" i="1" s="1"/>
  <c r="C154" i="1" s="1"/>
  <c r="A155" i="1"/>
  <c r="B155" i="1" s="1"/>
  <c r="C155" i="1" s="1"/>
  <c r="A156" i="1"/>
  <c r="B156" i="1" s="1"/>
  <c r="C156" i="1" s="1"/>
  <c r="A157" i="1"/>
  <c r="B157" i="1" s="1"/>
  <c r="C157" i="1" s="1"/>
  <c r="A158" i="1"/>
  <c r="B158" i="1" s="1"/>
  <c r="C158" i="1" s="1"/>
  <c r="A159" i="1"/>
  <c r="B159" i="1" s="1"/>
  <c r="C159" i="1" s="1"/>
  <c r="A160" i="1"/>
  <c r="B160" i="1" s="1"/>
  <c r="C160" i="1" s="1"/>
  <c r="A161" i="1"/>
  <c r="B161" i="1" s="1"/>
  <c r="C161" i="1" s="1"/>
  <c r="A162" i="1"/>
  <c r="B162" i="1" s="1"/>
  <c r="C162" i="1" s="1"/>
  <c r="A163" i="1"/>
  <c r="B163" i="1" s="1"/>
  <c r="C163" i="1" s="1"/>
  <c r="A164" i="1"/>
  <c r="B164" i="1" s="1"/>
  <c r="C164" i="1" s="1"/>
  <c r="A165" i="1"/>
  <c r="B165" i="1" s="1"/>
  <c r="C165" i="1" s="1"/>
  <c r="A166" i="1"/>
  <c r="B166" i="1" s="1"/>
  <c r="C166" i="1" s="1"/>
  <c r="A167" i="1"/>
  <c r="B167" i="1" s="1"/>
  <c r="C167" i="1" s="1"/>
  <c r="A168" i="1"/>
  <c r="B168" i="1" s="1"/>
  <c r="C168" i="1" s="1"/>
  <c r="A169" i="1"/>
  <c r="B169" i="1" s="1"/>
  <c r="C169" i="1" s="1"/>
  <c r="A170" i="1"/>
  <c r="B170" i="1" s="1"/>
  <c r="C170" i="1" s="1"/>
  <c r="A171" i="1"/>
  <c r="B171" i="1" s="1"/>
  <c r="C171" i="1" s="1"/>
  <c r="A172" i="1"/>
  <c r="B172" i="1" s="1"/>
  <c r="C172" i="1" s="1"/>
  <c r="A173" i="1"/>
  <c r="B173" i="1" s="1"/>
  <c r="C173" i="1" s="1"/>
  <c r="A174" i="1"/>
  <c r="B174" i="1" s="1"/>
  <c r="C174" i="1" s="1"/>
  <c r="A175" i="1"/>
  <c r="B175" i="1" s="1"/>
  <c r="C175" i="1" s="1"/>
  <c r="A176" i="1"/>
  <c r="B176" i="1" s="1"/>
  <c r="C176" i="1" s="1"/>
  <c r="A177" i="1"/>
  <c r="B177" i="1" s="1"/>
  <c r="C177" i="1" s="1"/>
  <c r="A178" i="1"/>
  <c r="B178" i="1" s="1"/>
  <c r="C178" i="1" s="1"/>
  <c r="A179" i="1"/>
  <c r="B179" i="1" s="1"/>
  <c r="C179" i="1" s="1"/>
  <c r="A180" i="1"/>
  <c r="B180" i="1" s="1"/>
  <c r="C180" i="1" s="1"/>
  <c r="A181" i="1"/>
  <c r="B181" i="1" s="1"/>
  <c r="C181" i="1" s="1"/>
  <c r="A182" i="1"/>
  <c r="B182" i="1" s="1"/>
  <c r="C182" i="1" s="1"/>
  <c r="A183" i="1"/>
  <c r="B183" i="1" s="1"/>
  <c r="C183" i="1" s="1"/>
  <c r="A184" i="1"/>
  <c r="B184" i="1" s="1"/>
  <c r="C184" i="1" s="1"/>
  <c r="A185" i="1"/>
  <c r="B185" i="1" s="1"/>
  <c r="C185" i="1" s="1"/>
  <c r="A186" i="1"/>
  <c r="B186" i="1" s="1"/>
  <c r="C186" i="1" s="1"/>
  <c r="A187" i="1"/>
  <c r="B187" i="1" s="1"/>
  <c r="C187" i="1" s="1"/>
  <c r="A188" i="1"/>
  <c r="B188" i="1" s="1"/>
  <c r="C188" i="1" s="1"/>
  <c r="A189" i="1"/>
  <c r="B189" i="1" s="1"/>
  <c r="C189" i="1" s="1"/>
  <c r="A190" i="1"/>
  <c r="B190" i="1" s="1"/>
  <c r="C190" i="1" s="1"/>
  <c r="A191" i="1"/>
  <c r="B191" i="1" s="1"/>
  <c r="C191" i="1" s="1"/>
  <c r="A192" i="1"/>
  <c r="B192" i="1" s="1"/>
  <c r="C192" i="1" s="1"/>
  <c r="A193" i="1"/>
  <c r="B193" i="1" s="1"/>
  <c r="C193" i="1" s="1"/>
  <c r="A194" i="1"/>
  <c r="B194" i="1" s="1"/>
  <c r="C194" i="1" s="1"/>
  <c r="A195" i="1"/>
  <c r="B195" i="1" s="1"/>
  <c r="C195" i="1" s="1"/>
  <c r="A196" i="1"/>
  <c r="B196" i="1" s="1"/>
  <c r="C196" i="1" s="1"/>
  <c r="A197" i="1"/>
  <c r="B197" i="1" s="1"/>
  <c r="C197" i="1" s="1"/>
  <c r="A198" i="1"/>
  <c r="B198" i="1" s="1"/>
  <c r="C198" i="1" s="1"/>
  <c r="A199" i="1"/>
  <c r="B199" i="1" s="1"/>
  <c r="C199" i="1" s="1"/>
  <c r="A200" i="1"/>
  <c r="B200" i="1" s="1"/>
  <c r="C200" i="1" s="1"/>
  <c r="A201" i="1"/>
  <c r="B201" i="1" s="1"/>
  <c r="C201" i="1" s="1"/>
  <c r="A202" i="1"/>
  <c r="B202" i="1" s="1"/>
  <c r="C202" i="1" s="1"/>
  <c r="A203" i="1"/>
  <c r="B203" i="1" s="1"/>
  <c r="C203" i="1" s="1"/>
  <c r="A204" i="1"/>
  <c r="B204" i="1" s="1"/>
  <c r="C204" i="1" s="1"/>
  <c r="A205" i="1"/>
  <c r="B205" i="1" s="1"/>
  <c r="C205" i="1" s="1"/>
  <c r="A206" i="1"/>
  <c r="B206" i="1" s="1"/>
  <c r="C206" i="1" s="1"/>
  <c r="A207" i="1"/>
  <c r="B207" i="1" s="1"/>
  <c r="C207" i="1" s="1"/>
  <c r="A208" i="1"/>
  <c r="B208" i="1" s="1"/>
  <c r="C208" i="1" s="1"/>
  <c r="A209" i="1"/>
  <c r="B209" i="1" s="1"/>
  <c r="C209" i="1" s="1"/>
  <c r="A210" i="1"/>
  <c r="B210" i="1" s="1"/>
  <c r="C210" i="1" s="1"/>
  <c r="A211" i="1"/>
  <c r="B211" i="1" s="1"/>
  <c r="C211" i="1" s="1"/>
  <c r="A212" i="1"/>
  <c r="B212" i="1" s="1"/>
  <c r="C212" i="1" s="1"/>
  <c r="A213" i="1"/>
  <c r="B213" i="1" s="1"/>
  <c r="C213" i="1" s="1"/>
  <c r="A214" i="1"/>
  <c r="B214" i="1" s="1"/>
  <c r="C214" i="1" s="1"/>
  <c r="A215" i="1"/>
  <c r="B215" i="1" s="1"/>
  <c r="C215" i="1" s="1"/>
  <c r="A216" i="1"/>
  <c r="B216" i="1" s="1"/>
  <c r="C216" i="1" s="1"/>
  <c r="A217" i="1"/>
  <c r="B217" i="1" s="1"/>
  <c r="C217" i="1" s="1"/>
  <c r="A218" i="1"/>
  <c r="B218" i="1" s="1"/>
  <c r="C218" i="1" s="1"/>
  <c r="A219" i="1"/>
  <c r="B219" i="1" s="1"/>
  <c r="C219" i="1" s="1"/>
  <c r="A220" i="1"/>
  <c r="B220" i="1" s="1"/>
  <c r="C220" i="1" s="1"/>
  <c r="A221" i="1"/>
  <c r="B221" i="1" s="1"/>
  <c r="C221" i="1" s="1"/>
  <c r="A222" i="1"/>
  <c r="B222" i="1" s="1"/>
  <c r="C222" i="1" s="1"/>
  <c r="A223" i="1"/>
  <c r="B223" i="1" s="1"/>
  <c r="C223" i="1" s="1"/>
  <c r="A224" i="1"/>
  <c r="B224" i="1" s="1"/>
  <c r="C224" i="1" s="1"/>
  <c r="A225" i="1"/>
  <c r="B225" i="1" s="1"/>
  <c r="C225" i="1" s="1"/>
  <c r="A226" i="1"/>
  <c r="B226" i="1" s="1"/>
  <c r="C226" i="1" s="1"/>
  <c r="A227" i="1"/>
  <c r="B227" i="1" s="1"/>
  <c r="C227" i="1" s="1"/>
  <c r="A228" i="1"/>
  <c r="B228" i="1" s="1"/>
  <c r="C228" i="1" s="1"/>
  <c r="A229" i="1"/>
  <c r="B229" i="1" s="1"/>
  <c r="C229" i="1" s="1"/>
  <c r="A230" i="1"/>
  <c r="B230" i="1" s="1"/>
  <c r="C230" i="1" s="1"/>
  <c r="A231" i="1"/>
  <c r="B231" i="1" s="1"/>
  <c r="C231" i="1" s="1"/>
  <c r="A232" i="1"/>
  <c r="B232" i="1" s="1"/>
  <c r="C232" i="1" s="1"/>
  <c r="A233" i="1"/>
  <c r="B233" i="1" s="1"/>
  <c r="C233" i="1" s="1"/>
  <c r="A234" i="1"/>
  <c r="B234" i="1" s="1"/>
  <c r="C234" i="1" s="1"/>
  <c r="A235" i="1"/>
  <c r="B235" i="1" s="1"/>
  <c r="C235" i="1" s="1"/>
  <c r="A236" i="1"/>
  <c r="B236" i="1" s="1"/>
  <c r="C236" i="1" s="1"/>
  <c r="A237" i="1"/>
  <c r="B237" i="1" s="1"/>
  <c r="C237" i="1" s="1"/>
  <c r="A238" i="1"/>
  <c r="B238" i="1" s="1"/>
  <c r="C238" i="1" s="1"/>
  <c r="A239" i="1"/>
  <c r="B239" i="1" s="1"/>
  <c r="C239" i="1" s="1"/>
  <c r="A240" i="1"/>
  <c r="B240" i="1" s="1"/>
  <c r="C240" i="1" s="1"/>
  <c r="A241" i="1"/>
  <c r="B241" i="1" s="1"/>
  <c r="C241" i="1" s="1"/>
  <c r="A242" i="1"/>
  <c r="B242" i="1" s="1"/>
  <c r="C242" i="1" s="1"/>
  <c r="A243" i="1"/>
  <c r="B243" i="1" s="1"/>
  <c r="C243" i="1" s="1"/>
  <c r="A244" i="1"/>
  <c r="B244" i="1" s="1"/>
  <c r="C244" i="1" s="1"/>
  <c r="A245" i="1"/>
  <c r="B245" i="1" s="1"/>
  <c r="C245" i="1" s="1"/>
  <c r="A246" i="1"/>
  <c r="B246" i="1" s="1"/>
  <c r="C246" i="1" s="1"/>
  <c r="A247" i="1"/>
  <c r="B247" i="1" s="1"/>
  <c r="C247" i="1" s="1"/>
  <c r="A248" i="1"/>
  <c r="B248" i="1" s="1"/>
  <c r="C248" i="1" s="1"/>
  <c r="A249" i="1"/>
  <c r="B249" i="1" s="1"/>
  <c r="C249" i="1" s="1"/>
  <c r="A250" i="1"/>
  <c r="B250" i="1" s="1"/>
  <c r="C250" i="1" s="1"/>
  <c r="A251" i="1"/>
  <c r="B251" i="1" s="1"/>
  <c r="C251" i="1" s="1"/>
  <c r="A252" i="1"/>
  <c r="B252" i="1" s="1"/>
  <c r="C252" i="1" s="1"/>
  <c r="A253" i="1"/>
  <c r="B253" i="1" s="1"/>
  <c r="C253" i="1" s="1"/>
  <c r="A254" i="1"/>
  <c r="B254" i="1" s="1"/>
  <c r="C254" i="1" s="1"/>
  <c r="A255" i="1"/>
  <c r="B255" i="1" s="1"/>
  <c r="C255" i="1" s="1"/>
  <c r="A256" i="1"/>
  <c r="B256" i="1" s="1"/>
  <c r="C256" i="1" s="1"/>
  <c r="A257" i="1"/>
  <c r="B257" i="1" s="1"/>
  <c r="C257" i="1" s="1"/>
  <c r="A258" i="1"/>
  <c r="B258" i="1" s="1"/>
  <c r="C258" i="1" s="1"/>
  <c r="A259" i="1"/>
  <c r="B259" i="1" s="1"/>
  <c r="C259" i="1" s="1"/>
  <c r="A260" i="1"/>
  <c r="B260" i="1" s="1"/>
  <c r="C260" i="1" s="1"/>
  <c r="A261" i="1"/>
  <c r="B261" i="1" s="1"/>
  <c r="C261" i="1" s="1"/>
  <c r="A262" i="1"/>
  <c r="B262" i="1" s="1"/>
  <c r="C262" i="1" s="1"/>
  <c r="A263" i="1"/>
  <c r="B263" i="1" s="1"/>
  <c r="C263" i="1" s="1"/>
  <c r="A264" i="1"/>
  <c r="B264" i="1" s="1"/>
  <c r="C264" i="1" s="1"/>
  <c r="A265" i="1"/>
  <c r="B265" i="1" s="1"/>
  <c r="C265" i="1" s="1"/>
  <c r="A266" i="1"/>
  <c r="B266" i="1" s="1"/>
  <c r="C266" i="1" s="1"/>
  <c r="A267" i="1"/>
  <c r="B267" i="1" s="1"/>
  <c r="C267" i="1" s="1"/>
  <c r="A268" i="1"/>
  <c r="B268" i="1" s="1"/>
  <c r="C268" i="1" s="1"/>
  <c r="A269" i="1"/>
  <c r="B269" i="1" s="1"/>
  <c r="C269" i="1" s="1"/>
  <c r="A270" i="1"/>
  <c r="B270" i="1" s="1"/>
  <c r="C270" i="1" s="1"/>
  <c r="A271" i="1"/>
  <c r="B271" i="1" s="1"/>
  <c r="C271" i="1" s="1"/>
  <c r="A272" i="1"/>
  <c r="B272" i="1" s="1"/>
  <c r="C272" i="1" s="1"/>
  <c r="A273" i="1"/>
  <c r="B273" i="1" s="1"/>
  <c r="C273" i="1" s="1"/>
  <c r="A274" i="1"/>
  <c r="B274" i="1" s="1"/>
  <c r="C274" i="1" s="1"/>
  <c r="A275" i="1"/>
  <c r="B275" i="1" s="1"/>
  <c r="C275" i="1" s="1"/>
  <c r="A276" i="1"/>
  <c r="B276" i="1" s="1"/>
  <c r="C276" i="1" s="1"/>
  <c r="A277" i="1"/>
  <c r="B277" i="1" s="1"/>
  <c r="C277" i="1" s="1"/>
  <c r="A278" i="1"/>
  <c r="B278" i="1" s="1"/>
  <c r="C278" i="1" s="1"/>
  <c r="A279" i="1"/>
  <c r="B279" i="1" s="1"/>
  <c r="C279" i="1" s="1"/>
  <c r="A280" i="1"/>
  <c r="B280" i="1" s="1"/>
  <c r="C280" i="1" s="1"/>
  <c r="A281" i="1"/>
  <c r="B281" i="1" s="1"/>
  <c r="C281" i="1" s="1"/>
  <c r="A282" i="1"/>
  <c r="B282" i="1" s="1"/>
  <c r="C282" i="1" s="1"/>
  <c r="A283" i="1"/>
  <c r="B283" i="1" s="1"/>
  <c r="C283" i="1" s="1"/>
  <c r="A284" i="1"/>
  <c r="B284" i="1" s="1"/>
  <c r="C284" i="1" s="1"/>
  <c r="A285" i="1"/>
  <c r="B285" i="1" s="1"/>
  <c r="C285" i="1" s="1"/>
  <c r="A286" i="1"/>
  <c r="B286" i="1" s="1"/>
  <c r="C286" i="1" s="1"/>
  <c r="A287" i="1"/>
  <c r="B287" i="1" s="1"/>
  <c r="C287" i="1" s="1"/>
  <c r="A288" i="1"/>
  <c r="B288" i="1" s="1"/>
  <c r="C288" i="1" s="1"/>
  <c r="A289" i="1"/>
  <c r="B289" i="1" s="1"/>
  <c r="C289" i="1" s="1"/>
  <c r="A290" i="1"/>
  <c r="B290" i="1" s="1"/>
  <c r="C290" i="1" s="1"/>
  <c r="A291" i="1"/>
  <c r="B291" i="1" s="1"/>
  <c r="C291" i="1" s="1"/>
  <c r="A292" i="1"/>
  <c r="B292" i="1" s="1"/>
  <c r="C292" i="1" s="1"/>
  <c r="A293" i="1"/>
  <c r="B293" i="1" s="1"/>
  <c r="C293" i="1" s="1"/>
  <c r="A294" i="1"/>
  <c r="B294" i="1" s="1"/>
  <c r="C294" i="1" s="1"/>
  <c r="A295" i="1"/>
  <c r="B295" i="1" s="1"/>
  <c r="C295" i="1" s="1"/>
  <c r="A296" i="1"/>
  <c r="B296" i="1" s="1"/>
  <c r="C296" i="1" s="1"/>
  <c r="A297" i="1"/>
  <c r="B297" i="1" s="1"/>
  <c r="C297" i="1" s="1"/>
  <c r="A298" i="1"/>
  <c r="B298" i="1" s="1"/>
  <c r="C298" i="1" s="1"/>
  <c r="A299" i="1"/>
  <c r="B299" i="1" s="1"/>
  <c r="C299" i="1" s="1"/>
  <c r="A300" i="1"/>
  <c r="B300" i="1" s="1"/>
  <c r="C300" i="1" s="1"/>
  <c r="A301" i="1"/>
  <c r="B301" i="1" s="1"/>
  <c r="C301" i="1" s="1"/>
  <c r="A302" i="1"/>
  <c r="B302" i="1" s="1"/>
  <c r="C302" i="1" s="1"/>
  <c r="A303" i="1"/>
  <c r="B303" i="1" s="1"/>
  <c r="C303" i="1" s="1"/>
  <c r="A304" i="1"/>
  <c r="B304" i="1" s="1"/>
  <c r="C304" i="1" s="1"/>
  <c r="A305" i="1"/>
  <c r="B305" i="1" s="1"/>
  <c r="C305" i="1" s="1"/>
  <c r="A306" i="1"/>
  <c r="B306" i="1" s="1"/>
  <c r="C306" i="1" s="1"/>
  <c r="A307" i="1"/>
  <c r="B307" i="1" s="1"/>
  <c r="C307" i="1" s="1"/>
  <c r="A308" i="1"/>
  <c r="B308" i="1" s="1"/>
  <c r="C308" i="1" s="1"/>
  <c r="A309" i="1"/>
  <c r="B309" i="1" s="1"/>
  <c r="C309" i="1" s="1"/>
  <c r="A310" i="1"/>
  <c r="B310" i="1" s="1"/>
  <c r="C310" i="1" s="1"/>
  <c r="A311" i="1"/>
  <c r="B311" i="1" s="1"/>
  <c r="C311" i="1" s="1"/>
  <c r="A312" i="1"/>
  <c r="B312" i="1" s="1"/>
  <c r="C312" i="1" s="1"/>
  <c r="A313" i="1"/>
  <c r="B313" i="1" s="1"/>
  <c r="C313" i="1" s="1"/>
  <c r="A314" i="1"/>
  <c r="B314" i="1" s="1"/>
  <c r="C314" i="1" s="1"/>
  <c r="A315" i="1"/>
  <c r="B315" i="1" s="1"/>
  <c r="C315" i="1" s="1"/>
  <c r="A316" i="1"/>
  <c r="B316" i="1" s="1"/>
  <c r="C316" i="1" s="1"/>
  <c r="A317" i="1"/>
  <c r="B317" i="1" s="1"/>
  <c r="C317" i="1" s="1"/>
  <c r="A318" i="1"/>
  <c r="B318" i="1" s="1"/>
  <c r="C318" i="1" s="1"/>
  <c r="A319" i="1"/>
  <c r="B319" i="1" s="1"/>
  <c r="C319" i="1" s="1"/>
  <c r="A320" i="1"/>
  <c r="B320" i="1" s="1"/>
  <c r="C320" i="1" s="1"/>
  <c r="A321" i="1"/>
  <c r="B321" i="1" s="1"/>
  <c r="C321" i="1" s="1"/>
  <c r="A322" i="1"/>
  <c r="B322" i="1" s="1"/>
  <c r="C322" i="1" s="1"/>
  <c r="A323" i="1"/>
  <c r="B323" i="1" s="1"/>
  <c r="C323" i="1" s="1"/>
  <c r="A324" i="1"/>
  <c r="B324" i="1" s="1"/>
  <c r="C324" i="1" s="1"/>
  <c r="A325" i="1"/>
  <c r="B325" i="1" s="1"/>
  <c r="C325" i="1" s="1"/>
  <c r="A326" i="1"/>
  <c r="B326" i="1" s="1"/>
  <c r="C326" i="1" s="1"/>
  <c r="A327" i="1"/>
  <c r="B327" i="1" s="1"/>
  <c r="C327" i="1" s="1"/>
  <c r="A328" i="1"/>
  <c r="B328" i="1" s="1"/>
  <c r="C328" i="1" s="1"/>
  <c r="A329" i="1"/>
  <c r="B329" i="1" s="1"/>
  <c r="C329" i="1" s="1"/>
  <c r="A330" i="1"/>
  <c r="B330" i="1" s="1"/>
  <c r="C330" i="1" s="1"/>
  <c r="A331" i="1"/>
  <c r="B331" i="1" s="1"/>
  <c r="C331" i="1" s="1"/>
  <c r="A332" i="1"/>
  <c r="B332" i="1" s="1"/>
  <c r="C332" i="1" s="1"/>
  <c r="A333" i="1"/>
  <c r="B333" i="1" s="1"/>
  <c r="C333" i="1" s="1"/>
  <c r="A334" i="1"/>
  <c r="B334" i="1" s="1"/>
  <c r="C334" i="1" s="1"/>
  <c r="A335" i="1"/>
  <c r="B335" i="1" s="1"/>
  <c r="C335" i="1" s="1"/>
  <c r="A336" i="1"/>
  <c r="B336" i="1" s="1"/>
  <c r="C336" i="1" s="1"/>
  <c r="A337" i="1"/>
  <c r="B337" i="1" s="1"/>
  <c r="C337" i="1" s="1"/>
  <c r="A338" i="1"/>
  <c r="B338" i="1" s="1"/>
  <c r="C338" i="1" s="1"/>
  <c r="A339" i="1"/>
  <c r="B339" i="1" s="1"/>
  <c r="C339" i="1" s="1"/>
  <c r="A340" i="1"/>
  <c r="B340" i="1" s="1"/>
  <c r="C340" i="1" s="1"/>
  <c r="A341" i="1"/>
  <c r="B341" i="1" s="1"/>
  <c r="C341" i="1" s="1"/>
  <c r="A342" i="1"/>
  <c r="B342" i="1" s="1"/>
  <c r="C342" i="1" s="1"/>
  <c r="A343" i="1"/>
  <c r="B343" i="1" s="1"/>
  <c r="C343" i="1" s="1"/>
  <c r="A344" i="1"/>
  <c r="B344" i="1" s="1"/>
  <c r="C344" i="1" s="1"/>
  <c r="A345" i="1"/>
  <c r="B345" i="1" s="1"/>
  <c r="C345" i="1" s="1"/>
  <c r="A346" i="1"/>
  <c r="B346" i="1" s="1"/>
  <c r="C346" i="1" s="1"/>
  <c r="A347" i="1"/>
  <c r="B347" i="1" s="1"/>
  <c r="C347" i="1" s="1"/>
  <c r="A348" i="1"/>
  <c r="B348" i="1" s="1"/>
  <c r="C348" i="1" s="1"/>
  <c r="A349" i="1"/>
  <c r="B349" i="1" s="1"/>
  <c r="C349" i="1" s="1"/>
  <c r="A350" i="1"/>
  <c r="B350" i="1" s="1"/>
  <c r="C350" i="1" s="1"/>
  <c r="A351" i="1"/>
  <c r="B351" i="1" s="1"/>
  <c r="C351" i="1" s="1"/>
  <c r="A352" i="1"/>
  <c r="B352" i="1" s="1"/>
  <c r="C352" i="1" s="1"/>
  <c r="A353" i="1"/>
  <c r="B353" i="1" s="1"/>
  <c r="C353" i="1" s="1"/>
  <c r="A354" i="1"/>
  <c r="B354" i="1" s="1"/>
  <c r="C354" i="1" s="1"/>
  <c r="A355" i="1"/>
  <c r="B355" i="1" s="1"/>
  <c r="C355" i="1" s="1"/>
  <c r="A356" i="1"/>
  <c r="B356" i="1" s="1"/>
  <c r="C356" i="1" s="1"/>
  <c r="A357" i="1"/>
  <c r="B357" i="1" s="1"/>
  <c r="C357" i="1" s="1"/>
  <c r="A358" i="1"/>
  <c r="B358" i="1" s="1"/>
  <c r="C358" i="1" s="1"/>
  <c r="A359" i="1"/>
  <c r="B359" i="1" s="1"/>
  <c r="C359" i="1" s="1"/>
  <c r="A360" i="1"/>
  <c r="B360" i="1" s="1"/>
  <c r="C360" i="1" s="1"/>
  <c r="A361" i="1"/>
  <c r="B361" i="1" s="1"/>
  <c r="C361" i="1" s="1"/>
  <c r="A362" i="1"/>
  <c r="B362" i="1" s="1"/>
  <c r="C362" i="1" s="1"/>
  <c r="A363" i="1"/>
  <c r="B363" i="1" s="1"/>
  <c r="C363" i="1" s="1"/>
  <c r="A364" i="1"/>
  <c r="B364" i="1" s="1"/>
  <c r="C364" i="1" s="1"/>
  <c r="A365" i="1"/>
  <c r="B365" i="1" s="1"/>
  <c r="C365" i="1" s="1"/>
  <c r="A366" i="1"/>
  <c r="B366" i="1" s="1"/>
  <c r="C366" i="1" s="1"/>
  <c r="A367" i="1"/>
  <c r="B367" i="1" s="1"/>
  <c r="C367" i="1" s="1"/>
  <c r="A368" i="1"/>
  <c r="B368" i="1" s="1"/>
  <c r="C368" i="1" s="1"/>
  <c r="A369" i="1"/>
  <c r="B369" i="1" s="1"/>
  <c r="C369" i="1" s="1"/>
  <c r="A370" i="1"/>
  <c r="B370" i="1" s="1"/>
  <c r="C370" i="1" s="1"/>
  <c r="A371" i="1"/>
  <c r="B371" i="1" s="1"/>
  <c r="C371" i="1" s="1"/>
  <c r="A372" i="1"/>
  <c r="B372" i="1" s="1"/>
  <c r="C372" i="1" s="1"/>
  <c r="A373" i="1"/>
  <c r="B373" i="1" s="1"/>
  <c r="C373" i="1" s="1"/>
  <c r="A374" i="1"/>
  <c r="B374" i="1" s="1"/>
  <c r="C374" i="1" s="1"/>
  <c r="A375" i="1"/>
  <c r="B375" i="1" s="1"/>
  <c r="C375" i="1" s="1"/>
  <c r="A376" i="1"/>
  <c r="B376" i="1" s="1"/>
  <c r="C376" i="1" s="1"/>
  <c r="A377" i="1"/>
  <c r="B377" i="1" s="1"/>
  <c r="C377" i="1" s="1"/>
  <c r="A378" i="1"/>
  <c r="B378" i="1" s="1"/>
  <c r="C378" i="1" s="1"/>
  <c r="A379" i="1"/>
  <c r="B379" i="1" s="1"/>
  <c r="C379" i="1" s="1"/>
  <c r="A380" i="1"/>
  <c r="B380" i="1" s="1"/>
  <c r="C380" i="1" s="1"/>
  <c r="A381" i="1"/>
  <c r="B381" i="1" s="1"/>
  <c r="C381" i="1" s="1"/>
  <c r="A382" i="1"/>
  <c r="B382" i="1" s="1"/>
  <c r="C382" i="1" s="1"/>
  <c r="A383" i="1"/>
  <c r="B383" i="1" s="1"/>
  <c r="C383" i="1" s="1"/>
  <c r="A384" i="1"/>
  <c r="B384" i="1" s="1"/>
  <c r="C384" i="1" s="1"/>
  <c r="A385" i="1"/>
  <c r="B385" i="1" s="1"/>
  <c r="C385" i="1" s="1"/>
  <c r="A386" i="1"/>
  <c r="B386" i="1" s="1"/>
  <c r="C386" i="1" s="1"/>
  <c r="A387" i="1"/>
  <c r="B387" i="1" s="1"/>
  <c r="C387" i="1" s="1"/>
  <c r="A388" i="1"/>
  <c r="B388" i="1" s="1"/>
  <c r="C388" i="1" s="1"/>
  <c r="A389" i="1"/>
  <c r="B389" i="1" s="1"/>
  <c r="C389" i="1" s="1"/>
  <c r="A390" i="1"/>
  <c r="B390" i="1" s="1"/>
  <c r="C390" i="1" s="1"/>
  <c r="A391" i="1"/>
  <c r="B391" i="1" s="1"/>
  <c r="C391" i="1" s="1"/>
  <c r="A392" i="1"/>
  <c r="B392" i="1" s="1"/>
  <c r="C392" i="1" s="1"/>
  <c r="A393" i="1"/>
  <c r="B393" i="1" s="1"/>
  <c r="C393" i="1" s="1"/>
  <c r="A394" i="1"/>
  <c r="B394" i="1" s="1"/>
  <c r="C394" i="1" s="1"/>
  <c r="A395" i="1"/>
  <c r="B395" i="1" s="1"/>
  <c r="C395" i="1" s="1"/>
  <c r="A396" i="1"/>
  <c r="B396" i="1" s="1"/>
  <c r="C396" i="1" s="1"/>
  <c r="A397" i="1"/>
  <c r="B397" i="1" s="1"/>
  <c r="C397" i="1" s="1"/>
  <c r="A398" i="1"/>
  <c r="B398" i="1" s="1"/>
  <c r="C398" i="1" s="1"/>
  <c r="A399" i="1"/>
  <c r="B399" i="1" s="1"/>
  <c r="C399" i="1" s="1"/>
  <c r="A400" i="1"/>
  <c r="B400" i="1" s="1"/>
  <c r="C400" i="1" s="1"/>
  <c r="A401" i="1"/>
  <c r="B401" i="1" s="1"/>
  <c r="C401" i="1" s="1"/>
  <c r="A402" i="1"/>
  <c r="B402" i="1" s="1"/>
  <c r="C402" i="1" s="1"/>
  <c r="A403" i="1"/>
  <c r="B403" i="1" s="1"/>
  <c r="C403" i="1" s="1"/>
  <c r="A404" i="1"/>
  <c r="B404" i="1" s="1"/>
  <c r="C404" i="1" s="1"/>
  <c r="A405" i="1"/>
  <c r="B405" i="1" s="1"/>
  <c r="C405" i="1" s="1"/>
  <c r="A406" i="1"/>
  <c r="B406" i="1" s="1"/>
  <c r="C406" i="1" s="1"/>
  <c r="A407" i="1"/>
  <c r="B407" i="1" s="1"/>
  <c r="C407" i="1" s="1"/>
  <c r="A408" i="1"/>
  <c r="B408" i="1" s="1"/>
  <c r="C408" i="1" s="1"/>
  <c r="A409" i="1"/>
  <c r="B409" i="1" s="1"/>
  <c r="C409" i="1" s="1"/>
  <c r="A410" i="1"/>
  <c r="B410" i="1" s="1"/>
  <c r="C410" i="1" s="1"/>
  <c r="A411" i="1"/>
  <c r="B411" i="1" s="1"/>
  <c r="C411" i="1" s="1"/>
  <c r="A412" i="1"/>
  <c r="B412" i="1" s="1"/>
  <c r="C412" i="1" s="1"/>
  <c r="A413" i="1"/>
  <c r="B413" i="1" s="1"/>
  <c r="C413" i="1" s="1"/>
  <c r="A414" i="1"/>
  <c r="B414" i="1" s="1"/>
  <c r="C414" i="1" s="1"/>
  <c r="A415" i="1"/>
  <c r="B415" i="1" s="1"/>
  <c r="C415" i="1" s="1"/>
  <c r="A416" i="1"/>
  <c r="B416" i="1" s="1"/>
  <c r="C416" i="1" s="1"/>
  <c r="A417" i="1"/>
  <c r="B417" i="1" s="1"/>
  <c r="C417" i="1" s="1"/>
  <c r="A418" i="1"/>
  <c r="B418" i="1" s="1"/>
  <c r="C418" i="1" s="1"/>
  <c r="A419" i="1"/>
  <c r="B419" i="1" s="1"/>
  <c r="C419" i="1" s="1"/>
  <c r="A420" i="1"/>
  <c r="B420" i="1" s="1"/>
  <c r="C420" i="1" s="1"/>
  <c r="A421" i="1"/>
  <c r="B421" i="1" s="1"/>
  <c r="C421" i="1" s="1"/>
  <c r="A422" i="1"/>
  <c r="B422" i="1" s="1"/>
  <c r="C422" i="1" s="1"/>
  <c r="A423" i="1"/>
  <c r="B423" i="1" s="1"/>
  <c r="C423" i="1" s="1"/>
  <c r="A424" i="1"/>
  <c r="B424" i="1" s="1"/>
  <c r="C424" i="1" s="1"/>
  <c r="A425" i="1"/>
  <c r="B425" i="1" s="1"/>
  <c r="C425" i="1" s="1"/>
  <c r="A426" i="1"/>
  <c r="B426" i="1" s="1"/>
  <c r="C426" i="1" s="1"/>
  <c r="A427" i="1"/>
  <c r="B427" i="1" s="1"/>
  <c r="C427" i="1" s="1"/>
  <c r="A428" i="1"/>
  <c r="B428" i="1" s="1"/>
  <c r="C428" i="1" s="1"/>
  <c r="A429" i="1"/>
  <c r="B429" i="1" s="1"/>
  <c r="C429" i="1" s="1"/>
  <c r="A430" i="1"/>
  <c r="B430" i="1" s="1"/>
  <c r="C430" i="1" s="1"/>
  <c r="A431" i="1"/>
  <c r="B431" i="1" s="1"/>
  <c r="C431" i="1" s="1"/>
  <c r="A432" i="1"/>
  <c r="B432" i="1" s="1"/>
  <c r="C432" i="1" s="1"/>
  <c r="A433" i="1"/>
  <c r="B433" i="1" s="1"/>
  <c r="C433" i="1" s="1"/>
  <c r="A434" i="1"/>
  <c r="B434" i="1" s="1"/>
  <c r="C434" i="1" s="1"/>
  <c r="A435" i="1"/>
  <c r="B435" i="1" s="1"/>
  <c r="C435" i="1" s="1"/>
  <c r="A436" i="1"/>
  <c r="B436" i="1" s="1"/>
  <c r="C436" i="1" s="1"/>
  <c r="A437" i="1"/>
  <c r="B437" i="1" s="1"/>
  <c r="C437" i="1" s="1"/>
  <c r="A438" i="1"/>
  <c r="B438" i="1" s="1"/>
  <c r="C438" i="1" s="1"/>
  <c r="A439" i="1"/>
  <c r="B439" i="1" s="1"/>
  <c r="C439" i="1" s="1"/>
  <c r="A440" i="1"/>
  <c r="B440" i="1" s="1"/>
  <c r="C440" i="1" s="1"/>
  <c r="A441" i="1"/>
  <c r="B441" i="1" s="1"/>
  <c r="C441" i="1" s="1"/>
  <c r="A442" i="1"/>
  <c r="B442" i="1" s="1"/>
  <c r="C442" i="1" s="1"/>
  <c r="A443" i="1"/>
  <c r="B443" i="1" s="1"/>
  <c r="C443" i="1" s="1"/>
  <c r="A444" i="1"/>
  <c r="B444" i="1" s="1"/>
  <c r="C444" i="1" s="1"/>
  <c r="A445" i="1"/>
  <c r="B445" i="1" s="1"/>
  <c r="C445" i="1" s="1"/>
  <c r="A446" i="1"/>
  <c r="B446" i="1" s="1"/>
  <c r="C446" i="1" s="1"/>
  <c r="A447" i="1"/>
  <c r="B447" i="1" s="1"/>
  <c r="C447" i="1" s="1"/>
  <c r="A448" i="1"/>
  <c r="B448" i="1" s="1"/>
  <c r="C448" i="1" s="1"/>
  <c r="A449" i="1"/>
  <c r="B449" i="1" s="1"/>
  <c r="C449" i="1" s="1"/>
  <c r="A450" i="1"/>
  <c r="B450" i="1" s="1"/>
  <c r="C450" i="1" s="1"/>
  <c r="A451" i="1"/>
  <c r="B451" i="1" s="1"/>
  <c r="C451" i="1" s="1"/>
  <c r="A452" i="1"/>
  <c r="B452" i="1" s="1"/>
  <c r="C452" i="1" s="1"/>
  <c r="A453" i="1"/>
  <c r="B453" i="1" s="1"/>
  <c r="C453" i="1" s="1"/>
  <c r="A454" i="1"/>
  <c r="B454" i="1" s="1"/>
  <c r="C454" i="1" s="1"/>
  <c r="A455" i="1"/>
  <c r="B455" i="1" s="1"/>
  <c r="C455" i="1" s="1"/>
  <c r="A456" i="1"/>
  <c r="B456" i="1" s="1"/>
  <c r="C456" i="1" s="1"/>
  <c r="A457" i="1"/>
  <c r="B457" i="1" s="1"/>
  <c r="C457" i="1" s="1"/>
  <c r="A458" i="1"/>
  <c r="B458" i="1" s="1"/>
  <c r="C458" i="1" s="1"/>
  <c r="A459" i="1"/>
  <c r="B459" i="1" s="1"/>
  <c r="C459" i="1" s="1"/>
  <c r="A460" i="1"/>
  <c r="B460" i="1" s="1"/>
  <c r="C460" i="1" s="1"/>
  <c r="A461" i="1"/>
  <c r="B461" i="1" s="1"/>
  <c r="C461" i="1" s="1"/>
  <c r="A462" i="1"/>
  <c r="B462" i="1" s="1"/>
  <c r="C462" i="1" s="1"/>
  <c r="A463" i="1"/>
  <c r="B463" i="1" s="1"/>
  <c r="C463" i="1" s="1"/>
  <c r="A464" i="1"/>
  <c r="B464" i="1" s="1"/>
  <c r="C464" i="1" s="1"/>
  <c r="A465" i="1"/>
  <c r="B465" i="1" s="1"/>
  <c r="C465" i="1" s="1"/>
  <c r="A466" i="1"/>
  <c r="B466" i="1" s="1"/>
  <c r="C466" i="1" s="1"/>
  <c r="A467" i="1"/>
  <c r="B467" i="1" s="1"/>
  <c r="C467" i="1" s="1"/>
  <c r="A468" i="1"/>
  <c r="B468" i="1" s="1"/>
  <c r="C468" i="1" s="1"/>
  <c r="A469" i="1"/>
  <c r="B469" i="1" s="1"/>
  <c r="C469" i="1" s="1"/>
  <c r="A470" i="1"/>
  <c r="B470" i="1" s="1"/>
  <c r="C470" i="1" s="1"/>
  <c r="A471" i="1"/>
  <c r="B471" i="1" s="1"/>
  <c r="C471" i="1" s="1"/>
  <c r="A472" i="1"/>
  <c r="B472" i="1" s="1"/>
  <c r="C472" i="1" s="1"/>
  <c r="A473" i="1"/>
  <c r="B473" i="1" s="1"/>
  <c r="C473" i="1" s="1"/>
  <c r="A474" i="1"/>
  <c r="B474" i="1" s="1"/>
  <c r="C474" i="1" s="1"/>
  <c r="A475" i="1"/>
  <c r="B475" i="1" s="1"/>
  <c r="C475" i="1" s="1"/>
  <c r="A476" i="1"/>
  <c r="B476" i="1" s="1"/>
  <c r="C476" i="1" s="1"/>
  <c r="A477" i="1"/>
  <c r="B477" i="1" s="1"/>
  <c r="C477" i="1" s="1"/>
  <c r="A478" i="1"/>
  <c r="B478" i="1" s="1"/>
  <c r="C478" i="1" s="1"/>
  <c r="A479" i="1"/>
  <c r="B479" i="1" s="1"/>
  <c r="C479" i="1" s="1"/>
  <c r="A480" i="1"/>
  <c r="B480" i="1" s="1"/>
  <c r="C480" i="1" s="1"/>
  <c r="A481" i="1"/>
  <c r="B481" i="1" s="1"/>
  <c r="C481" i="1" s="1"/>
  <c r="A482" i="1"/>
  <c r="B482" i="1" s="1"/>
  <c r="C482" i="1" s="1"/>
  <c r="A483" i="1"/>
  <c r="B483" i="1" s="1"/>
  <c r="C483" i="1" s="1"/>
  <c r="A484" i="1"/>
  <c r="B484" i="1" s="1"/>
  <c r="C484" i="1" s="1"/>
  <c r="A485" i="1"/>
  <c r="B485" i="1" s="1"/>
  <c r="C485" i="1" s="1"/>
  <c r="A486" i="1"/>
  <c r="B486" i="1" s="1"/>
  <c r="C486" i="1" s="1"/>
  <c r="A487" i="1"/>
  <c r="B487" i="1" s="1"/>
  <c r="C487" i="1" s="1"/>
  <c r="A488" i="1"/>
  <c r="B488" i="1" s="1"/>
  <c r="C488" i="1" s="1"/>
  <c r="A489" i="1"/>
  <c r="B489" i="1" s="1"/>
  <c r="C489" i="1" s="1"/>
  <c r="A490" i="1"/>
  <c r="B490" i="1" s="1"/>
  <c r="C490" i="1" s="1"/>
  <c r="A491" i="1"/>
  <c r="B491" i="1" s="1"/>
  <c r="C491" i="1" s="1"/>
  <c r="A492" i="1"/>
  <c r="B492" i="1" s="1"/>
  <c r="C492" i="1" s="1"/>
  <c r="A493" i="1"/>
  <c r="B493" i="1" s="1"/>
  <c r="C493" i="1" s="1"/>
  <c r="A494" i="1"/>
  <c r="B494" i="1" s="1"/>
  <c r="C494" i="1" s="1"/>
  <c r="A495" i="1"/>
  <c r="B495" i="1" s="1"/>
  <c r="C495" i="1" s="1"/>
  <c r="A496" i="1"/>
  <c r="B496" i="1" s="1"/>
  <c r="C496" i="1" s="1"/>
  <c r="A497" i="1"/>
  <c r="B497" i="1" s="1"/>
  <c r="C497" i="1" s="1"/>
  <c r="A498" i="1"/>
  <c r="B498" i="1" s="1"/>
  <c r="C498" i="1" s="1"/>
  <c r="A499" i="1"/>
  <c r="B499" i="1" s="1"/>
  <c r="C499" i="1" s="1"/>
  <c r="A500" i="1"/>
  <c r="B500" i="1" s="1"/>
  <c r="C500" i="1" s="1"/>
  <c r="A501" i="1"/>
  <c r="B501" i="1" s="1"/>
  <c r="C501" i="1" s="1"/>
  <c r="A502" i="1"/>
  <c r="B502" i="1" s="1"/>
  <c r="C502" i="1" s="1"/>
  <c r="A503" i="1"/>
  <c r="B503" i="1" s="1"/>
  <c r="C503" i="1" s="1"/>
  <c r="A504" i="1"/>
  <c r="B504" i="1" s="1"/>
  <c r="C504" i="1" s="1"/>
  <c r="A505" i="1"/>
  <c r="B505" i="1" s="1"/>
  <c r="C505" i="1" s="1"/>
  <c r="A506" i="1"/>
  <c r="B506" i="1" s="1"/>
  <c r="C506" i="1" s="1"/>
  <c r="A507" i="1"/>
  <c r="B507" i="1" s="1"/>
  <c r="C507" i="1" s="1"/>
  <c r="A508" i="1"/>
  <c r="B508" i="1" s="1"/>
  <c r="C508" i="1" s="1"/>
  <c r="A509" i="1"/>
  <c r="B509" i="1" s="1"/>
  <c r="C509" i="1" s="1"/>
  <c r="A510" i="1"/>
  <c r="B510" i="1" s="1"/>
  <c r="C510" i="1" s="1"/>
  <c r="A511" i="1"/>
  <c r="B511" i="1" s="1"/>
  <c r="C511" i="1" s="1"/>
  <c r="A512" i="1"/>
  <c r="B512" i="1" s="1"/>
  <c r="C512" i="1" s="1"/>
  <c r="A513" i="1"/>
  <c r="B513" i="1" s="1"/>
  <c r="C513" i="1" s="1"/>
  <c r="A514" i="1"/>
  <c r="B514" i="1" s="1"/>
  <c r="C514" i="1" s="1"/>
  <c r="A515" i="1"/>
  <c r="B515" i="1" s="1"/>
  <c r="C515" i="1" s="1"/>
  <c r="A516" i="1"/>
  <c r="B516" i="1" s="1"/>
  <c r="C516" i="1" s="1"/>
  <c r="A517" i="1"/>
  <c r="B517" i="1" s="1"/>
  <c r="C517" i="1" s="1"/>
  <c r="A518" i="1"/>
  <c r="B518" i="1" s="1"/>
  <c r="C518" i="1" s="1"/>
  <c r="A519" i="1"/>
  <c r="B519" i="1" s="1"/>
  <c r="C519" i="1" s="1"/>
  <c r="A520" i="1"/>
  <c r="B520" i="1" s="1"/>
  <c r="C520" i="1" s="1"/>
  <c r="A521" i="1"/>
  <c r="B521" i="1" s="1"/>
  <c r="C521" i="1" s="1"/>
  <c r="A522" i="1"/>
  <c r="B522" i="1" s="1"/>
  <c r="C522" i="1" s="1"/>
  <c r="A523" i="1"/>
  <c r="B523" i="1" s="1"/>
  <c r="C523" i="1" s="1"/>
  <c r="A524" i="1"/>
  <c r="B524" i="1" s="1"/>
  <c r="C524" i="1" s="1"/>
  <c r="A525" i="1"/>
  <c r="B525" i="1" s="1"/>
  <c r="C525" i="1" s="1"/>
  <c r="A526" i="1"/>
  <c r="B526" i="1" s="1"/>
  <c r="C526" i="1" s="1"/>
  <c r="A527" i="1"/>
  <c r="B527" i="1" s="1"/>
  <c r="C527" i="1" s="1"/>
  <c r="A528" i="1"/>
  <c r="B528" i="1" s="1"/>
  <c r="C528" i="1" s="1"/>
  <c r="A529" i="1"/>
  <c r="B529" i="1" s="1"/>
  <c r="C529" i="1" s="1"/>
  <c r="A530" i="1"/>
  <c r="B530" i="1" s="1"/>
  <c r="C530" i="1" s="1"/>
  <c r="A531" i="1"/>
  <c r="B531" i="1" s="1"/>
  <c r="C531" i="1" s="1"/>
  <c r="A532" i="1"/>
  <c r="B532" i="1" s="1"/>
  <c r="C532" i="1" s="1"/>
  <c r="A533" i="1"/>
  <c r="B533" i="1" s="1"/>
  <c r="C533" i="1" s="1"/>
  <c r="A534" i="1"/>
  <c r="B534" i="1" s="1"/>
  <c r="C534" i="1" s="1"/>
  <c r="A535" i="1"/>
  <c r="B535" i="1" s="1"/>
  <c r="C535" i="1" s="1"/>
  <c r="A536" i="1"/>
  <c r="B536" i="1" s="1"/>
  <c r="C536" i="1" s="1"/>
  <c r="A537" i="1"/>
  <c r="B537" i="1" s="1"/>
  <c r="C537" i="1" s="1"/>
  <c r="A538" i="1"/>
  <c r="B538" i="1" s="1"/>
  <c r="C538" i="1" s="1"/>
  <c r="A539" i="1"/>
  <c r="B539" i="1" s="1"/>
  <c r="C539" i="1" s="1"/>
  <c r="A540" i="1"/>
  <c r="B540" i="1" s="1"/>
  <c r="C540" i="1" s="1"/>
  <c r="A541" i="1"/>
  <c r="B541" i="1" s="1"/>
  <c r="C541" i="1" s="1"/>
  <c r="A542" i="1"/>
  <c r="B542" i="1" s="1"/>
  <c r="C542" i="1" s="1"/>
  <c r="A543" i="1"/>
  <c r="B543" i="1" s="1"/>
  <c r="C543" i="1" s="1"/>
  <c r="A544" i="1"/>
  <c r="B544" i="1" s="1"/>
  <c r="C544" i="1" s="1"/>
  <c r="A545" i="1"/>
  <c r="B545" i="1" s="1"/>
  <c r="C545" i="1" s="1"/>
  <c r="A546" i="1"/>
  <c r="B546" i="1" s="1"/>
  <c r="C546" i="1" s="1"/>
  <c r="A547" i="1"/>
  <c r="B547" i="1" s="1"/>
  <c r="C547" i="1" s="1"/>
  <c r="A548" i="1"/>
  <c r="B548" i="1" s="1"/>
  <c r="C548" i="1" s="1"/>
  <c r="A549" i="1"/>
  <c r="B549" i="1" s="1"/>
  <c r="C549" i="1" s="1"/>
  <c r="A550" i="1"/>
  <c r="B550" i="1" s="1"/>
  <c r="C550" i="1" s="1"/>
  <c r="A551" i="1"/>
  <c r="B551" i="1" s="1"/>
  <c r="C551" i="1" s="1"/>
  <c r="A552" i="1"/>
  <c r="B552" i="1" s="1"/>
  <c r="C552" i="1" s="1"/>
  <c r="A553" i="1"/>
  <c r="B553" i="1" s="1"/>
  <c r="C553" i="1" s="1"/>
  <c r="A554" i="1"/>
  <c r="B554" i="1" s="1"/>
  <c r="C554" i="1" s="1"/>
  <c r="A555" i="1"/>
  <c r="B555" i="1" s="1"/>
  <c r="C555" i="1" s="1"/>
  <c r="A556" i="1"/>
  <c r="B556" i="1" s="1"/>
  <c r="C556" i="1" s="1"/>
  <c r="A557" i="1"/>
  <c r="B557" i="1" s="1"/>
  <c r="C557" i="1" s="1"/>
  <c r="A558" i="1"/>
  <c r="B558" i="1" s="1"/>
  <c r="C558" i="1" s="1"/>
  <c r="A559" i="1"/>
  <c r="B559" i="1" s="1"/>
  <c r="C559" i="1" s="1"/>
  <c r="A560" i="1"/>
  <c r="B560" i="1" s="1"/>
  <c r="C560" i="1" s="1"/>
  <c r="A561" i="1"/>
  <c r="B561" i="1" s="1"/>
  <c r="C561" i="1" s="1"/>
  <c r="A562" i="1"/>
  <c r="B562" i="1" s="1"/>
  <c r="C562" i="1" s="1"/>
  <c r="A563" i="1"/>
  <c r="B563" i="1" s="1"/>
  <c r="C563" i="1" s="1"/>
  <c r="A564" i="1"/>
  <c r="B564" i="1" s="1"/>
  <c r="C564" i="1" s="1"/>
  <c r="A565" i="1"/>
  <c r="B565" i="1" s="1"/>
  <c r="C565" i="1" s="1"/>
  <c r="A566" i="1"/>
  <c r="B566" i="1" s="1"/>
  <c r="C566" i="1" s="1"/>
  <c r="A567" i="1"/>
  <c r="B567" i="1" s="1"/>
  <c r="C567" i="1" s="1"/>
  <c r="A568" i="1"/>
  <c r="B568" i="1" s="1"/>
  <c r="C568" i="1" s="1"/>
  <c r="A569" i="1"/>
  <c r="B569" i="1" s="1"/>
  <c r="C569" i="1" s="1"/>
  <c r="A570" i="1"/>
  <c r="B570" i="1" s="1"/>
  <c r="C570" i="1" s="1"/>
  <c r="A571" i="1"/>
  <c r="B571" i="1" s="1"/>
  <c r="C571" i="1" s="1"/>
  <c r="A572" i="1"/>
  <c r="B572" i="1" s="1"/>
  <c r="C572" i="1" s="1"/>
  <c r="A573" i="1"/>
  <c r="B573" i="1" s="1"/>
  <c r="C573" i="1" s="1"/>
  <c r="A574" i="1"/>
  <c r="B574" i="1" s="1"/>
  <c r="C574" i="1" s="1"/>
  <c r="A575" i="1"/>
  <c r="B575" i="1" s="1"/>
  <c r="C575" i="1" s="1"/>
  <c r="A576" i="1"/>
  <c r="B576" i="1" s="1"/>
  <c r="C576" i="1" s="1"/>
  <c r="A577" i="1"/>
  <c r="B577" i="1" s="1"/>
  <c r="C577" i="1" s="1"/>
  <c r="A578" i="1"/>
  <c r="B578" i="1" s="1"/>
  <c r="C578" i="1" s="1"/>
  <c r="A579" i="1"/>
  <c r="B579" i="1" s="1"/>
  <c r="C579" i="1" s="1"/>
  <c r="A580" i="1"/>
  <c r="B580" i="1" s="1"/>
  <c r="C580" i="1" s="1"/>
  <c r="A581" i="1"/>
  <c r="B581" i="1" s="1"/>
  <c r="C581" i="1" s="1"/>
  <c r="A582" i="1"/>
  <c r="B582" i="1" s="1"/>
  <c r="C582" i="1" s="1"/>
  <c r="A583" i="1"/>
  <c r="B583" i="1" s="1"/>
  <c r="C583" i="1" s="1"/>
  <c r="A584" i="1"/>
  <c r="B584" i="1" s="1"/>
  <c r="C584" i="1" s="1"/>
  <c r="A585" i="1"/>
  <c r="B585" i="1" s="1"/>
  <c r="C585" i="1" s="1"/>
  <c r="A586" i="1"/>
  <c r="B586" i="1" s="1"/>
  <c r="C586" i="1" s="1"/>
  <c r="A587" i="1"/>
  <c r="B587" i="1" s="1"/>
  <c r="C587" i="1" s="1"/>
  <c r="A588" i="1"/>
  <c r="B588" i="1" s="1"/>
  <c r="C588" i="1" s="1"/>
  <c r="A589" i="1"/>
  <c r="B589" i="1" s="1"/>
  <c r="C589" i="1" s="1"/>
  <c r="A590" i="1"/>
  <c r="B590" i="1" s="1"/>
  <c r="C590" i="1" s="1"/>
  <c r="A591" i="1"/>
  <c r="B591" i="1" s="1"/>
  <c r="C591" i="1" s="1"/>
  <c r="A592" i="1"/>
  <c r="B592" i="1" s="1"/>
  <c r="C592" i="1" s="1"/>
  <c r="A593" i="1"/>
  <c r="B593" i="1" s="1"/>
  <c r="C593" i="1" s="1"/>
  <c r="A594" i="1"/>
  <c r="B594" i="1" s="1"/>
  <c r="C594" i="1" s="1"/>
  <c r="A595" i="1"/>
  <c r="B595" i="1" s="1"/>
  <c r="C595" i="1" s="1"/>
  <c r="A596" i="1"/>
  <c r="B596" i="1" s="1"/>
  <c r="C596" i="1" s="1"/>
  <c r="A597" i="1"/>
  <c r="B597" i="1" s="1"/>
  <c r="C597" i="1" s="1"/>
  <c r="A598" i="1"/>
  <c r="B598" i="1" s="1"/>
  <c r="C598" i="1" s="1"/>
  <c r="A599" i="1"/>
  <c r="B599" i="1" s="1"/>
  <c r="C599" i="1" s="1"/>
  <c r="A600" i="1"/>
  <c r="B600" i="1" s="1"/>
  <c r="C600" i="1" s="1"/>
  <c r="A601" i="1"/>
  <c r="B601" i="1" s="1"/>
  <c r="C601" i="1" s="1"/>
  <c r="A602" i="1"/>
  <c r="B602" i="1" s="1"/>
  <c r="C602" i="1" s="1"/>
  <c r="A603" i="1"/>
  <c r="B603" i="1" s="1"/>
  <c r="C603" i="1" s="1"/>
  <c r="A604" i="1"/>
  <c r="B604" i="1" s="1"/>
  <c r="C604" i="1" s="1"/>
  <c r="A605" i="1"/>
  <c r="B605" i="1" s="1"/>
  <c r="C605" i="1" s="1"/>
  <c r="A606" i="1"/>
  <c r="B606" i="1" s="1"/>
  <c r="C606" i="1" s="1"/>
  <c r="A607" i="1"/>
  <c r="B607" i="1" s="1"/>
  <c r="C607" i="1" s="1"/>
  <c r="A608" i="1"/>
  <c r="B608" i="1" s="1"/>
  <c r="C608" i="1" s="1"/>
  <c r="A609" i="1"/>
  <c r="B609" i="1" s="1"/>
  <c r="C609" i="1" s="1"/>
  <c r="A610" i="1"/>
  <c r="B610" i="1" s="1"/>
  <c r="C610" i="1" s="1"/>
  <c r="A611" i="1"/>
  <c r="B611" i="1" s="1"/>
  <c r="C611" i="1" s="1"/>
  <c r="A612" i="1"/>
  <c r="B612" i="1" s="1"/>
  <c r="C612" i="1" s="1"/>
  <c r="A613" i="1"/>
  <c r="B613" i="1" s="1"/>
  <c r="C613" i="1" s="1"/>
  <c r="A614" i="1"/>
  <c r="B614" i="1" s="1"/>
  <c r="C614" i="1" s="1"/>
  <c r="A615" i="1"/>
  <c r="B615" i="1" s="1"/>
  <c r="C615" i="1" s="1"/>
  <c r="A616" i="1"/>
  <c r="B616" i="1" s="1"/>
  <c r="C616" i="1" s="1"/>
  <c r="A617" i="1"/>
  <c r="B617" i="1" s="1"/>
  <c r="C617" i="1" s="1"/>
  <c r="A618" i="1"/>
  <c r="B618" i="1" s="1"/>
  <c r="C618" i="1" s="1"/>
  <c r="A619" i="1"/>
  <c r="B619" i="1" s="1"/>
  <c r="C619" i="1" s="1"/>
  <c r="A620" i="1"/>
  <c r="B620" i="1" s="1"/>
  <c r="C620" i="1" s="1"/>
  <c r="A621" i="1"/>
  <c r="B621" i="1" s="1"/>
  <c r="C621" i="1" s="1"/>
  <c r="A622" i="1"/>
  <c r="B622" i="1" s="1"/>
  <c r="C622" i="1" s="1"/>
  <c r="A623" i="1"/>
  <c r="B623" i="1" s="1"/>
  <c r="C623" i="1" s="1"/>
  <c r="A624" i="1"/>
  <c r="B624" i="1" s="1"/>
  <c r="C624" i="1" s="1"/>
  <c r="A625" i="1"/>
  <c r="B625" i="1" s="1"/>
  <c r="C625" i="1" s="1"/>
  <c r="A626" i="1"/>
  <c r="B626" i="1" s="1"/>
  <c r="C626" i="1" s="1"/>
  <c r="A627" i="1"/>
  <c r="B627" i="1" s="1"/>
  <c r="C627" i="1" s="1"/>
  <c r="A628" i="1"/>
  <c r="B628" i="1" s="1"/>
  <c r="C628" i="1" s="1"/>
  <c r="A629" i="1"/>
  <c r="B629" i="1" s="1"/>
  <c r="C629" i="1" s="1"/>
  <c r="A630" i="1"/>
  <c r="B630" i="1" s="1"/>
  <c r="C630" i="1" s="1"/>
  <c r="A631" i="1"/>
  <c r="B631" i="1" s="1"/>
  <c r="C631" i="1" s="1"/>
  <c r="A632" i="1"/>
  <c r="B632" i="1" s="1"/>
  <c r="C632" i="1" s="1"/>
  <c r="A633" i="1"/>
  <c r="B633" i="1" s="1"/>
  <c r="C633" i="1" s="1"/>
  <c r="A634" i="1"/>
  <c r="B634" i="1" s="1"/>
  <c r="C634" i="1" s="1"/>
  <c r="A635" i="1"/>
  <c r="B635" i="1" s="1"/>
  <c r="C635" i="1" s="1"/>
  <c r="A636" i="1"/>
  <c r="B636" i="1" s="1"/>
  <c r="C636" i="1" s="1"/>
  <c r="A637" i="1"/>
  <c r="B637" i="1" s="1"/>
  <c r="C637" i="1" s="1"/>
  <c r="A638" i="1"/>
  <c r="B638" i="1" s="1"/>
  <c r="C638" i="1" s="1"/>
  <c r="A639" i="1"/>
  <c r="B639" i="1" s="1"/>
  <c r="C639" i="1" s="1"/>
  <c r="A640" i="1"/>
  <c r="B640" i="1" s="1"/>
  <c r="C640" i="1" s="1"/>
  <c r="A641" i="1"/>
  <c r="B641" i="1" s="1"/>
  <c r="C641" i="1" s="1"/>
  <c r="A642" i="1"/>
  <c r="B642" i="1" s="1"/>
  <c r="C642" i="1" s="1"/>
  <c r="A643" i="1"/>
  <c r="B643" i="1" s="1"/>
  <c r="C643" i="1" s="1"/>
  <c r="A644" i="1"/>
  <c r="B644" i="1" s="1"/>
  <c r="C644" i="1" s="1"/>
  <c r="A645" i="1"/>
  <c r="B645" i="1" s="1"/>
  <c r="C645" i="1" s="1"/>
  <c r="A646" i="1"/>
  <c r="B646" i="1" s="1"/>
  <c r="C646" i="1" s="1"/>
  <c r="A647" i="1"/>
  <c r="B647" i="1" s="1"/>
  <c r="C647" i="1" s="1"/>
  <c r="A648" i="1"/>
  <c r="B648" i="1" s="1"/>
  <c r="C648" i="1" s="1"/>
  <c r="A649" i="1"/>
  <c r="B649" i="1" s="1"/>
  <c r="C649" i="1" s="1"/>
  <c r="A650" i="1"/>
  <c r="B650" i="1" s="1"/>
  <c r="C650" i="1" s="1"/>
  <c r="A651" i="1"/>
  <c r="B651" i="1" s="1"/>
  <c r="C651" i="1" s="1"/>
  <c r="A652" i="1"/>
  <c r="B652" i="1" s="1"/>
  <c r="C652" i="1" s="1"/>
  <c r="A653" i="1"/>
  <c r="B653" i="1" s="1"/>
  <c r="C653" i="1" s="1"/>
  <c r="A654" i="1"/>
  <c r="B654" i="1" s="1"/>
  <c r="C654" i="1" s="1"/>
  <c r="A655" i="1"/>
  <c r="B655" i="1" s="1"/>
  <c r="C655" i="1" s="1"/>
  <c r="A656" i="1"/>
  <c r="B656" i="1" s="1"/>
  <c r="C656" i="1" s="1"/>
  <c r="A657" i="1"/>
  <c r="B657" i="1" s="1"/>
  <c r="C657" i="1" s="1"/>
  <c r="A658" i="1"/>
  <c r="B658" i="1" s="1"/>
  <c r="C658" i="1" s="1"/>
  <c r="A659" i="1"/>
  <c r="B659" i="1" s="1"/>
  <c r="C659" i="1" s="1"/>
  <c r="A660" i="1"/>
  <c r="B660" i="1" s="1"/>
  <c r="C660" i="1" s="1"/>
  <c r="A661" i="1"/>
  <c r="B661" i="1" s="1"/>
  <c r="C661" i="1" s="1"/>
  <c r="A662" i="1"/>
  <c r="B662" i="1" s="1"/>
  <c r="C662" i="1" s="1"/>
  <c r="A663" i="1"/>
  <c r="B663" i="1" s="1"/>
  <c r="C663" i="1" s="1"/>
  <c r="A664" i="1"/>
  <c r="B664" i="1" s="1"/>
  <c r="C664" i="1" s="1"/>
  <c r="A665" i="1"/>
  <c r="B665" i="1" s="1"/>
  <c r="C665" i="1" s="1"/>
  <c r="A666" i="1"/>
  <c r="B666" i="1" s="1"/>
  <c r="C666" i="1" s="1"/>
  <c r="A667" i="1"/>
  <c r="B667" i="1" s="1"/>
  <c r="C667" i="1" s="1"/>
  <c r="A668" i="1"/>
  <c r="B668" i="1" s="1"/>
  <c r="C668" i="1" s="1"/>
  <c r="A669" i="1"/>
  <c r="B669" i="1" s="1"/>
  <c r="C669" i="1" s="1"/>
  <c r="A670" i="1"/>
  <c r="B670" i="1" s="1"/>
  <c r="C670" i="1" s="1"/>
  <c r="A671" i="1"/>
  <c r="B671" i="1" s="1"/>
  <c r="C671" i="1" s="1"/>
  <c r="A672" i="1"/>
  <c r="B672" i="1" s="1"/>
  <c r="C672" i="1" s="1"/>
  <c r="A673" i="1"/>
  <c r="B673" i="1" s="1"/>
  <c r="C673" i="1" s="1"/>
  <c r="A674" i="1"/>
  <c r="B674" i="1" s="1"/>
  <c r="C674" i="1" s="1"/>
  <c r="A675" i="1"/>
  <c r="B675" i="1" s="1"/>
  <c r="C675" i="1" s="1"/>
  <c r="A676" i="1"/>
  <c r="B676" i="1" s="1"/>
  <c r="C676" i="1" s="1"/>
  <c r="A677" i="1"/>
  <c r="B677" i="1" s="1"/>
  <c r="C677" i="1" s="1"/>
  <c r="A678" i="1"/>
  <c r="B678" i="1" s="1"/>
  <c r="C678" i="1" s="1"/>
  <c r="A679" i="1"/>
  <c r="B679" i="1" s="1"/>
  <c r="C679" i="1" s="1"/>
  <c r="A680" i="1"/>
  <c r="B680" i="1" s="1"/>
  <c r="C680" i="1" s="1"/>
  <c r="A681" i="1"/>
  <c r="B681" i="1" s="1"/>
  <c r="C681" i="1" s="1"/>
  <c r="A682" i="1"/>
  <c r="B682" i="1" s="1"/>
  <c r="C682" i="1" s="1"/>
  <c r="A683" i="1"/>
  <c r="B683" i="1" s="1"/>
  <c r="C683" i="1" s="1"/>
  <c r="A684" i="1"/>
  <c r="B684" i="1" s="1"/>
  <c r="C684" i="1" s="1"/>
  <c r="A685" i="1"/>
  <c r="B685" i="1" s="1"/>
  <c r="C685" i="1" s="1"/>
  <c r="A686" i="1"/>
  <c r="B686" i="1" s="1"/>
  <c r="C686" i="1" s="1"/>
  <c r="A687" i="1"/>
  <c r="B687" i="1" s="1"/>
  <c r="C687" i="1" s="1"/>
  <c r="A688" i="1"/>
  <c r="B688" i="1" s="1"/>
  <c r="C688" i="1" s="1"/>
  <c r="A689" i="1"/>
  <c r="B689" i="1" s="1"/>
  <c r="C689" i="1" s="1"/>
  <c r="A690" i="1"/>
  <c r="B690" i="1" s="1"/>
  <c r="C690" i="1" s="1"/>
  <c r="A691" i="1"/>
  <c r="B691" i="1" s="1"/>
  <c r="C691" i="1" s="1"/>
  <c r="A692" i="1"/>
  <c r="B692" i="1" s="1"/>
  <c r="C692" i="1" s="1"/>
  <c r="A693" i="1"/>
  <c r="B693" i="1" s="1"/>
  <c r="C693" i="1" s="1"/>
  <c r="A694" i="1"/>
  <c r="B694" i="1" s="1"/>
  <c r="C694" i="1" s="1"/>
  <c r="A695" i="1"/>
  <c r="B695" i="1" s="1"/>
  <c r="C695" i="1" s="1"/>
  <c r="A696" i="1"/>
  <c r="B696" i="1" s="1"/>
  <c r="C696" i="1" s="1"/>
  <c r="A697" i="1"/>
  <c r="B697" i="1" s="1"/>
  <c r="C697" i="1" s="1"/>
  <c r="A698" i="1"/>
  <c r="B698" i="1" s="1"/>
  <c r="C698" i="1" s="1"/>
  <c r="A699" i="1"/>
  <c r="B699" i="1" s="1"/>
  <c r="C699" i="1" s="1"/>
  <c r="A700" i="1"/>
  <c r="B700" i="1" s="1"/>
  <c r="C700" i="1" s="1"/>
  <c r="A701" i="1"/>
  <c r="B701" i="1" s="1"/>
  <c r="C701" i="1" s="1"/>
  <c r="A702" i="1"/>
  <c r="B702" i="1" s="1"/>
  <c r="C702" i="1" s="1"/>
  <c r="A703" i="1"/>
  <c r="B703" i="1" s="1"/>
  <c r="C703" i="1" s="1"/>
  <c r="A704" i="1"/>
  <c r="B704" i="1" s="1"/>
  <c r="C704" i="1" s="1"/>
  <c r="A705" i="1"/>
  <c r="B705" i="1" s="1"/>
  <c r="C705" i="1" s="1"/>
  <c r="A706" i="1"/>
  <c r="B706" i="1" s="1"/>
  <c r="C706" i="1" s="1"/>
  <c r="A707" i="1"/>
  <c r="B707" i="1" s="1"/>
  <c r="C707" i="1" s="1"/>
  <c r="A708" i="1"/>
  <c r="B708" i="1" s="1"/>
  <c r="C708" i="1" s="1"/>
  <c r="A709" i="1"/>
  <c r="B709" i="1" s="1"/>
  <c r="C709" i="1" s="1"/>
  <c r="A710" i="1"/>
  <c r="B710" i="1" s="1"/>
  <c r="C710" i="1" s="1"/>
  <c r="A711" i="1"/>
  <c r="B711" i="1" s="1"/>
  <c r="C711" i="1" s="1"/>
  <c r="A712" i="1"/>
  <c r="B712" i="1" s="1"/>
  <c r="C712" i="1" s="1"/>
  <c r="A713" i="1"/>
  <c r="B713" i="1" s="1"/>
  <c r="C713" i="1" s="1"/>
  <c r="A714" i="1"/>
  <c r="B714" i="1" s="1"/>
  <c r="C714" i="1" s="1"/>
  <c r="A715" i="1"/>
  <c r="B715" i="1" s="1"/>
  <c r="C715" i="1" s="1"/>
  <c r="A716" i="1"/>
  <c r="B716" i="1" s="1"/>
  <c r="C716" i="1" s="1"/>
  <c r="A717" i="1"/>
  <c r="B717" i="1" s="1"/>
  <c r="C717" i="1" s="1"/>
  <c r="A718" i="1"/>
  <c r="B718" i="1" s="1"/>
  <c r="C718" i="1" s="1"/>
  <c r="A719" i="1"/>
  <c r="B719" i="1" s="1"/>
  <c r="C719" i="1" s="1"/>
  <c r="A720" i="1"/>
  <c r="B720" i="1" s="1"/>
  <c r="C720" i="1" s="1"/>
  <c r="A721" i="1"/>
  <c r="B721" i="1" s="1"/>
  <c r="C721" i="1" s="1"/>
  <c r="A722" i="1"/>
  <c r="B722" i="1" s="1"/>
  <c r="C722" i="1" s="1"/>
  <c r="A723" i="1"/>
  <c r="B723" i="1" s="1"/>
  <c r="C723" i="1" s="1"/>
  <c r="A724" i="1"/>
  <c r="B724" i="1" s="1"/>
  <c r="C724" i="1" s="1"/>
  <c r="A725" i="1"/>
  <c r="B725" i="1" s="1"/>
  <c r="C725" i="1" s="1"/>
  <c r="A726" i="1"/>
  <c r="B726" i="1" s="1"/>
  <c r="C726" i="1" s="1"/>
  <c r="A727" i="1"/>
  <c r="B727" i="1" s="1"/>
  <c r="C727" i="1" s="1"/>
  <c r="A728" i="1"/>
  <c r="B728" i="1" s="1"/>
  <c r="C728" i="1" s="1"/>
  <c r="A729" i="1"/>
  <c r="B729" i="1" s="1"/>
  <c r="C729" i="1" s="1"/>
  <c r="A730" i="1"/>
  <c r="B730" i="1" s="1"/>
  <c r="C730" i="1" s="1"/>
  <c r="A731" i="1"/>
  <c r="B731" i="1" s="1"/>
  <c r="C731" i="1" s="1"/>
  <c r="A732" i="1"/>
  <c r="B732" i="1" s="1"/>
  <c r="C732" i="1" s="1"/>
  <c r="A733" i="1"/>
  <c r="B733" i="1" s="1"/>
  <c r="C733" i="1" s="1"/>
  <c r="A734" i="1"/>
  <c r="B734" i="1" s="1"/>
  <c r="C734" i="1" s="1"/>
  <c r="A735" i="1"/>
  <c r="B735" i="1" s="1"/>
  <c r="C735" i="1" s="1"/>
  <c r="A736" i="1"/>
  <c r="B736" i="1" s="1"/>
  <c r="C736" i="1" s="1"/>
  <c r="A737" i="1"/>
  <c r="B737" i="1" s="1"/>
  <c r="C737" i="1" s="1"/>
  <c r="A738" i="1"/>
  <c r="B738" i="1" s="1"/>
  <c r="C738" i="1" s="1"/>
  <c r="A739" i="1"/>
  <c r="B739" i="1" s="1"/>
  <c r="C739" i="1" s="1"/>
  <c r="A740" i="1"/>
  <c r="B740" i="1" s="1"/>
  <c r="C740" i="1" s="1"/>
  <c r="A741" i="1"/>
  <c r="B741" i="1" s="1"/>
  <c r="C741" i="1" s="1"/>
  <c r="A742" i="1"/>
  <c r="B742" i="1" s="1"/>
  <c r="C742" i="1" s="1"/>
  <c r="A743" i="1"/>
  <c r="B743" i="1" s="1"/>
  <c r="C743" i="1" s="1"/>
  <c r="A744" i="1"/>
  <c r="B744" i="1" s="1"/>
  <c r="C744" i="1" s="1"/>
  <c r="A745" i="1"/>
  <c r="B745" i="1" s="1"/>
  <c r="C745" i="1" s="1"/>
  <c r="A746" i="1"/>
  <c r="B746" i="1" s="1"/>
  <c r="C746" i="1" s="1"/>
  <c r="A747" i="1"/>
  <c r="B747" i="1" s="1"/>
  <c r="C747" i="1" s="1"/>
  <c r="A748" i="1"/>
  <c r="B748" i="1" s="1"/>
  <c r="C748" i="1" s="1"/>
  <c r="A760" i="1"/>
  <c r="B760" i="1" s="1"/>
  <c r="C760" i="1" s="1"/>
  <c r="A761" i="1"/>
  <c r="B761" i="1" s="1"/>
  <c r="C761" i="1" s="1"/>
  <c r="A762" i="1"/>
  <c r="B762" i="1" s="1"/>
  <c r="C762" i="1" s="1"/>
  <c r="A763" i="1"/>
  <c r="B763" i="1" s="1"/>
  <c r="C763" i="1" s="1"/>
  <c r="A764" i="1"/>
  <c r="B764" i="1" s="1"/>
  <c r="C764" i="1" s="1"/>
  <c r="A765" i="1"/>
  <c r="B765" i="1" s="1"/>
  <c r="C765" i="1" s="1"/>
  <c r="A766" i="1"/>
  <c r="B766" i="1" s="1"/>
  <c r="C766" i="1" s="1"/>
  <c r="A767" i="1"/>
  <c r="B767" i="1" s="1"/>
  <c r="C767" i="1" s="1"/>
  <c r="A768" i="1"/>
  <c r="B768" i="1" s="1"/>
  <c r="C768" i="1" s="1"/>
  <c r="A769" i="1"/>
  <c r="B769" i="1" s="1"/>
  <c r="C769" i="1" s="1"/>
  <c r="A770" i="1"/>
  <c r="B770" i="1" s="1"/>
  <c r="C770" i="1" s="1"/>
  <c r="A771" i="1"/>
  <c r="B771" i="1" s="1"/>
  <c r="C771" i="1" s="1"/>
  <c r="A772" i="1"/>
  <c r="B772" i="1" s="1"/>
  <c r="C772" i="1" s="1"/>
  <c r="A773" i="1"/>
  <c r="B773" i="1" s="1"/>
  <c r="C773" i="1" s="1"/>
  <c r="A774" i="1"/>
  <c r="B774" i="1" s="1"/>
  <c r="C774" i="1" s="1"/>
  <c r="A775" i="1"/>
  <c r="B775" i="1" s="1"/>
  <c r="C775" i="1" s="1"/>
  <c r="A776" i="1"/>
  <c r="B776" i="1" s="1"/>
  <c r="C776" i="1" s="1"/>
  <c r="A777" i="1"/>
  <c r="B777" i="1" s="1"/>
  <c r="C777" i="1" s="1"/>
  <c r="A778" i="1"/>
  <c r="B778" i="1" s="1"/>
  <c r="C778" i="1" s="1"/>
  <c r="A779" i="1"/>
  <c r="B779" i="1" s="1"/>
  <c r="C779" i="1" s="1"/>
  <c r="A780" i="1"/>
  <c r="B780" i="1" s="1"/>
  <c r="C780" i="1" s="1"/>
  <c r="A781" i="1"/>
  <c r="B781" i="1" s="1"/>
  <c r="C781" i="1" s="1"/>
  <c r="A782" i="1"/>
  <c r="B782" i="1" s="1"/>
  <c r="C782" i="1" s="1"/>
  <c r="A783" i="1"/>
  <c r="B783" i="1" s="1"/>
  <c r="C783" i="1" s="1"/>
  <c r="A784" i="1"/>
  <c r="B784" i="1" s="1"/>
  <c r="C784" i="1" s="1"/>
  <c r="A785" i="1"/>
  <c r="B785" i="1" s="1"/>
  <c r="C785" i="1" s="1"/>
  <c r="A786" i="1"/>
  <c r="B786" i="1" s="1"/>
  <c r="C786" i="1" s="1"/>
  <c r="A787" i="1"/>
  <c r="B787" i="1" s="1"/>
  <c r="C787" i="1" s="1"/>
  <c r="A788" i="1"/>
  <c r="B788" i="1" s="1"/>
  <c r="C788" i="1" s="1"/>
  <c r="A789" i="1"/>
  <c r="B789" i="1" s="1"/>
  <c r="C789" i="1" s="1"/>
  <c r="A790" i="1"/>
  <c r="B790" i="1" s="1"/>
  <c r="C790" i="1" s="1"/>
  <c r="A791" i="1"/>
  <c r="B791" i="1" s="1"/>
  <c r="C791" i="1" s="1"/>
  <c r="A792" i="1"/>
  <c r="B792" i="1" s="1"/>
  <c r="C792" i="1" s="1"/>
  <c r="A793" i="1"/>
  <c r="B793" i="1" s="1"/>
  <c r="C793" i="1" s="1"/>
  <c r="A794" i="1"/>
  <c r="B794" i="1" s="1"/>
  <c r="C794" i="1" s="1"/>
  <c r="A795" i="1"/>
  <c r="B795" i="1" s="1"/>
  <c r="C795" i="1" s="1"/>
  <c r="A796" i="1"/>
  <c r="B796" i="1" s="1"/>
  <c r="C796" i="1" s="1"/>
  <c r="A797" i="1"/>
  <c r="B797" i="1" s="1"/>
  <c r="C797" i="1" s="1"/>
  <c r="A798" i="1"/>
  <c r="B798" i="1" s="1"/>
  <c r="C798" i="1" s="1"/>
  <c r="A799" i="1"/>
  <c r="B799" i="1" s="1"/>
  <c r="C799" i="1" s="1"/>
  <c r="A800" i="1"/>
  <c r="B800" i="1" s="1"/>
  <c r="C800" i="1" s="1"/>
  <c r="A801" i="1"/>
  <c r="B801" i="1" s="1"/>
  <c r="C801" i="1" s="1"/>
  <c r="A802" i="1"/>
  <c r="B802" i="1" s="1"/>
  <c r="C802" i="1" s="1"/>
  <c r="A803" i="1"/>
  <c r="B803" i="1" s="1"/>
  <c r="C803" i="1" s="1"/>
  <c r="A804" i="1"/>
  <c r="B804" i="1" s="1"/>
  <c r="C804" i="1" s="1"/>
  <c r="A805" i="1"/>
  <c r="B805" i="1" s="1"/>
  <c r="C805" i="1" s="1"/>
  <c r="A806" i="1"/>
  <c r="B806" i="1" s="1"/>
  <c r="C806" i="1" s="1"/>
  <c r="A807" i="1"/>
  <c r="B807" i="1" s="1"/>
  <c r="C807" i="1" s="1"/>
  <c r="A808" i="1"/>
  <c r="B808" i="1" s="1"/>
  <c r="C808" i="1" s="1"/>
  <c r="A809" i="1"/>
  <c r="B809" i="1" s="1"/>
  <c r="C809" i="1" s="1"/>
  <c r="A810" i="1"/>
  <c r="B810" i="1" s="1"/>
  <c r="C810" i="1" s="1"/>
  <c r="A811" i="1"/>
  <c r="B811" i="1" s="1"/>
  <c r="C811" i="1" s="1"/>
  <c r="A812" i="1"/>
  <c r="B812" i="1" s="1"/>
  <c r="C812" i="1" s="1"/>
  <c r="A813" i="1"/>
  <c r="B813" i="1" s="1"/>
  <c r="C813" i="1" s="1"/>
  <c r="A814" i="1"/>
  <c r="B814" i="1" s="1"/>
  <c r="C814" i="1" s="1"/>
  <c r="A815" i="1"/>
  <c r="B815" i="1" s="1"/>
  <c r="C815" i="1" s="1"/>
  <c r="A816" i="1"/>
  <c r="B816" i="1" s="1"/>
  <c r="C816" i="1" s="1"/>
  <c r="A817" i="1"/>
  <c r="B817" i="1" s="1"/>
  <c r="C817" i="1" s="1"/>
  <c r="A818" i="1"/>
  <c r="B818" i="1" s="1"/>
  <c r="C818" i="1" s="1"/>
  <c r="A819" i="1"/>
  <c r="B819" i="1" s="1"/>
  <c r="C819" i="1" s="1"/>
  <c r="A820" i="1"/>
  <c r="B820" i="1" s="1"/>
  <c r="C820" i="1" s="1"/>
  <c r="A821" i="1"/>
  <c r="B821" i="1" s="1"/>
  <c r="C821" i="1" s="1"/>
  <c r="A822" i="1"/>
  <c r="B822" i="1" s="1"/>
  <c r="C822" i="1" s="1"/>
  <c r="A823" i="1"/>
  <c r="B823" i="1" s="1"/>
  <c r="C823" i="1" s="1"/>
  <c r="A824" i="1"/>
  <c r="B824" i="1" s="1"/>
  <c r="C824" i="1" s="1"/>
  <c r="A825" i="1"/>
  <c r="B825" i="1" s="1"/>
  <c r="C825" i="1" s="1"/>
  <c r="A826" i="1"/>
  <c r="B826" i="1" s="1"/>
  <c r="C826" i="1" s="1"/>
  <c r="A827" i="1"/>
  <c r="B827" i="1" s="1"/>
  <c r="C827" i="1" s="1"/>
  <c r="A828" i="1"/>
  <c r="B828" i="1" s="1"/>
  <c r="C828" i="1" s="1"/>
  <c r="A829" i="1"/>
  <c r="B829" i="1" s="1"/>
  <c r="C829" i="1" s="1"/>
  <c r="A830" i="1"/>
  <c r="B830" i="1" s="1"/>
  <c r="C830" i="1" s="1"/>
  <c r="A831" i="1"/>
  <c r="B831" i="1" s="1"/>
  <c r="C831" i="1" s="1"/>
  <c r="A832" i="1"/>
  <c r="B832" i="1" s="1"/>
  <c r="C832" i="1" s="1"/>
  <c r="A833" i="1"/>
  <c r="B833" i="1" s="1"/>
  <c r="C833" i="1" s="1"/>
  <c r="A834" i="1"/>
  <c r="B834" i="1" s="1"/>
  <c r="C834" i="1" s="1"/>
  <c r="A835" i="1"/>
  <c r="B835" i="1" s="1"/>
  <c r="C835" i="1" s="1"/>
  <c r="A836" i="1"/>
  <c r="B836" i="1" s="1"/>
  <c r="C836" i="1" s="1"/>
  <c r="A837" i="1"/>
  <c r="B837" i="1" s="1"/>
  <c r="C837" i="1" s="1"/>
  <c r="A838" i="1"/>
  <c r="B838" i="1" s="1"/>
  <c r="C838" i="1" s="1"/>
  <c r="A839" i="1"/>
  <c r="B839" i="1" s="1"/>
  <c r="C839" i="1" s="1"/>
  <c r="A840" i="1"/>
  <c r="B840" i="1" s="1"/>
  <c r="C840" i="1" s="1"/>
  <c r="A841" i="1"/>
  <c r="B841" i="1" s="1"/>
  <c r="C841" i="1" s="1"/>
  <c r="A842" i="1"/>
  <c r="B842" i="1" s="1"/>
  <c r="C842" i="1" s="1"/>
  <c r="A843" i="1"/>
  <c r="B843" i="1" s="1"/>
  <c r="C843" i="1" s="1"/>
  <c r="A844" i="1"/>
  <c r="B844" i="1" s="1"/>
  <c r="C844" i="1" s="1"/>
  <c r="A845" i="1"/>
  <c r="B845" i="1" s="1"/>
  <c r="C845" i="1" s="1"/>
  <c r="A846" i="1"/>
  <c r="B846" i="1" s="1"/>
  <c r="C846" i="1" s="1"/>
  <c r="A847" i="1"/>
  <c r="B847" i="1" s="1"/>
  <c r="C847" i="1" s="1"/>
  <c r="A848" i="1"/>
  <c r="B848" i="1" s="1"/>
  <c r="C848" i="1" s="1"/>
  <c r="A849" i="1"/>
  <c r="B849" i="1" s="1"/>
  <c r="C849" i="1" s="1"/>
  <c r="A850" i="1"/>
  <c r="B850" i="1" s="1"/>
  <c r="C850" i="1" s="1"/>
  <c r="A851" i="1"/>
  <c r="B851" i="1" s="1"/>
  <c r="C851" i="1" s="1"/>
  <c r="A852" i="1"/>
  <c r="B852" i="1" s="1"/>
  <c r="C852" i="1" s="1"/>
  <c r="A853" i="1"/>
  <c r="B853" i="1" s="1"/>
  <c r="C853" i="1" s="1"/>
  <c r="A854" i="1"/>
  <c r="B854" i="1" s="1"/>
  <c r="C854" i="1" s="1"/>
  <c r="A855" i="1"/>
  <c r="B855" i="1" s="1"/>
  <c r="C855" i="1" s="1"/>
  <c r="A856" i="1"/>
  <c r="B856" i="1" s="1"/>
  <c r="C856" i="1" s="1"/>
  <c r="A857" i="1"/>
  <c r="B857" i="1" s="1"/>
  <c r="C857" i="1" s="1"/>
  <c r="A858" i="1"/>
  <c r="B858" i="1" s="1"/>
  <c r="C858" i="1" s="1"/>
  <c r="A859" i="1"/>
  <c r="B859" i="1" s="1"/>
  <c r="C859" i="1" s="1"/>
  <c r="A860" i="1"/>
  <c r="B860" i="1" s="1"/>
  <c r="C860" i="1" s="1"/>
  <c r="A861" i="1"/>
  <c r="B861" i="1" s="1"/>
  <c r="C861" i="1" s="1"/>
  <c r="A862" i="1"/>
  <c r="B862" i="1" s="1"/>
  <c r="C862" i="1" s="1"/>
  <c r="A863" i="1"/>
  <c r="B863" i="1" s="1"/>
  <c r="C863" i="1" s="1"/>
  <c r="A864" i="1"/>
  <c r="B864" i="1" s="1"/>
  <c r="C864" i="1" s="1"/>
  <c r="A865" i="1"/>
  <c r="B865" i="1" s="1"/>
  <c r="C865" i="1" s="1"/>
  <c r="A866" i="1"/>
  <c r="B866" i="1" s="1"/>
  <c r="C866" i="1" s="1"/>
  <c r="A867" i="1"/>
  <c r="B867" i="1" s="1"/>
  <c r="C867" i="1" s="1"/>
  <c r="A868" i="1"/>
  <c r="B868" i="1" s="1"/>
  <c r="C868" i="1" s="1"/>
  <c r="A869" i="1"/>
  <c r="B869" i="1" s="1"/>
  <c r="C869" i="1" s="1"/>
  <c r="A870" i="1"/>
  <c r="B870" i="1" s="1"/>
  <c r="C870" i="1" s="1"/>
  <c r="A871" i="1"/>
  <c r="B871" i="1" s="1"/>
  <c r="C871" i="1" s="1"/>
  <c r="A872" i="1"/>
  <c r="B872" i="1" s="1"/>
  <c r="C872" i="1" s="1"/>
  <c r="A873" i="1"/>
  <c r="B873" i="1" s="1"/>
  <c r="C873" i="1" s="1"/>
  <c r="A874" i="1"/>
  <c r="B874" i="1" s="1"/>
  <c r="C874" i="1" s="1"/>
  <c r="A875" i="1"/>
  <c r="B875" i="1" s="1"/>
  <c r="C875" i="1" s="1"/>
  <c r="A876" i="1"/>
  <c r="B876" i="1" s="1"/>
  <c r="C876" i="1" s="1"/>
  <c r="A877" i="1"/>
  <c r="B877" i="1" s="1"/>
  <c r="C877" i="1" s="1"/>
  <c r="A878" i="1"/>
  <c r="B878" i="1" s="1"/>
  <c r="C878" i="1" s="1"/>
  <c r="A879" i="1"/>
  <c r="B879" i="1" s="1"/>
  <c r="C879" i="1" s="1"/>
  <c r="A880" i="1"/>
  <c r="B880" i="1" s="1"/>
  <c r="C880" i="1" s="1"/>
  <c r="A881" i="1"/>
  <c r="B881" i="1" s="1"/>
  <c r="C881" i="1" s="1"/>
  <c r="A882" i="1"/>
  <c r="B882" i="1" s="1"/>
  <c r="C882" i="1" s="1"/>
  <c r="A883" i="1"/>
  <c r="B883" i="1" s="1"/>
  <c r="C883" i="1" s="1"/>
  <c r="A884" i="1"/>
  <c r="B884" i="1" s="1"/>
  <c r="C884" i="1" s="1"/>
  <c r="A885" i="1"/>
  <c r="B885" i="1" s="1"/>
  <c r="C885" i="1" s="1"/>
  <c r="A886" i="1"/>
  <c r="B886" i="1" s="1"/>
  <c r="C886" i="1" s="1"/>
  <c r="A887" i="1"/>
  <c r="B887" i="1" s="1"/>
  <c r="C887" i="1" s="1"/>
  <c r="A888" i="1"/>
  <c r="B888" i="1" s="1"/>
  <c r="C888" i="1" s="1"/>
  <c r="A889" i="1"/>
  <c r="B889" i="1" s="1"/>
  <c r="C889" i="1" s="1"/>
  <c r="A890" i="1"/>
  <c r="B890" i="1" s="1"/>
  <c r="C890" i="1" s="1"/>
  <c r="A891" i="1"/>
  <c r="B891" i="1" s="1"/>
  <c r="C891" i="1" s="1"/>
  <c r="A892" i="1"/>
  <c r="B892" i="1" s="1"/>
  <c r="C892" i="1" s="1"/>
  <c r="A893" i="1"/>
  <c r="B893" i="1" s="1"/>
  <c r="C893" i="1" s="1"/>
  <c r="A894" i="1"/>
  <c r="B894" i="1" s="1"/>
  <c r="C894" i="1" s="1"/>
  <c r="A895" i="1"/>
  <c r="B895" i="1" s="1"/>
  <c r="C895" i="1" s="1"/>
  <c r="A896" i="1"/>
  <c r="B896" i="1" s="1"/>
  <c r="C896" i="1" s="1"/>
  <c r="A897" i="1"/>
  <c r="B897" i="1" s="1"/>
  <c r="C897" i="1" s="1"/>
  <c r="A898" i="1"/>
  <c r="B898" i="1" s="1"/>
  <c r="C898" i="1" s="1"/>
  <c r="A899" i="1"/>
  <c r="B899" i="1" s="1"/>
  <c r="C899" i="1" s="1"/>
  <c r="A900" i="1"/>
  <c r="B900" i="1" s="1"/>
  <c r="C900" i="1" s="1"/>
  <c r="A901" i="1"/>
  <c r="B901" i="1" s="1"/>
  <c r="C901" i="1" s="1"/>
  <c r="A902" i="1"/>
  <c r="B902" i="1" s="1"/>
  <c r="C902" i="1" s="1"/>
  <c r="A903" i="1"/>
  <c r="B903" i="1" s="1"/>
  <c r="C903" i="1" s="1"/>
  <c r="A904" i="1"/>
  <c r="B904" i="1" s="1"/>
  <c r="C904" i="1" s="1"/>
  <c r="A905" i="1"/>
  <c r="B905" i="1" s="1"/>
  <c r="C905" i="1" s="1"/>
  <c r="A906" i="1"/>
  <c r="B906" i="1" s="1"/>
  <c r="C906" i="1" s="1"/>
  <c r="A907" i="1"/>
  <c r="B907" i="1" s="1"/>
  <c r="C907" i="1" s="1"/>
  <c r="A908" i="1"/>
  <c r="B908" i="1" s="1"/>
  <c r="C908" i="1" s="1"/>
  <c r="A909" i="1"/>
  <c r="B909" i="1" s="1"/>
  <c r="C909" i="1" s="1"/>
  <c r="A910" i="1"/>
  <c r="B910" i="1" s="1"/>
  <c r="C910" i="1" s="1"/>
  <c r="A911" i="1"/>
  <c r="B911" i="1" s="1"/>
  <c r="C911" i="1" s="1"/>
  <c r="A912" i="1"/>
  <c r="B912" i="1" s="1"/>
  <c r="C912" i="1" s="1"/>
  <c r="A913" i="1"/>
  <c r="B913" i="1" s="1"/>
  <c r="C913" i="1" s="1"/>
  <c r="A914" i="1"/>
  <c r="B914" i="1" s="1"/>
  <c r="C914" i="1" s="1"/>
  <c r="A915" i="1"/>
  <c r="B915" i="1" s="1"/>
  <c r="C915" i="1" s="1"/>
  <c r="A916" i="1"/>
  <c r="B916" i="1" s="1"/>
  <c r="C916" i="1" s="1"/>
  <c r="A917" i="1"/>
  <c r="B917" i="1" s="1"/>
  <c r="C917" i="1" s="1"/>
  <c r="A918" i="1"/>
  <c r="B918" i="1" s="1"/>
  <c r="C918" i="1" s="1"/>
  <c r="A919" i="1"/>
  <c r="B919" i="1" s="1"/>
  <c r="C919" i="1" s="1"/>
  <c r="A920" i="1"/>
  <c r="B920" i="1" s="1"/>
  <c r="C920" i="1" s="1"/>
  <c r="A921" i="1"/>
  <c r="B921" i="1" s="1"/>
  <c r="C921" i="1" s="1"/>
  <c r="A922" i="1"/>
  <c r="B922" i="1" s="1"/>
  <c r="C922" i="1" s="1"/>
  <c r="A923" i="1"/>
  <c r="B923" i="1" s="1"/>
  <c r="C923" i="1" s="1"/>
  <c r="A924" i="1"/>
  <c r="B924" i="1" s="1"/>
  <c r="C924" i="1" s="1"/>
  <c r="A925" i="1"/>
  <c r="B925" i="1" s="1"/>
  <c r="C925" i="1" s="1"/>
  <c r="A926" i="1"/>
  <c r="B926" i="1" s="1"/>
  <c r="C926" i="1" s="1"/>
  <c r="A927" i="1"/>
  <c r="B927" i="1" s="1"/>
  <c r="C927" i="1" s="1"/>
  <c r="A928" i="1"/>
  <c r="B928" i="1" s="1"/>
  <c r="C928" i="1" s="1"/>
  <c r="A929" i="1"/>
  <c r="B929" i="1" s="1"/>
  <c r="C929" i="1" s="1"/>
  <c r="A930" i="1"/>
  <c r="B930" i="1" s="1"/>
  <c r="C930" i="1" s="1"/>
  <c r="A931" i="1"/>
  <c r="B931" i="1" s="1"/>
  <c r="C931" i="1" s="1"/>
  <c r="A932" i="1"/>
  <c r="B932" i="1" s="1"/>
  <c r="C932" i="1" s="1"/>
  <c r="A933" i="1"/>
  <c r="B933" i="1" s="1"/>
  <c r="C933" i="1" s="1"/>
  <c r="A934" i="1"/>
  <c r="B934" i="1" s="1"/>
  <c r="C934" i="1" s="1"/>
  <c r="A935" i="1"/>
  <c r="B935" i="1" s="1"/>
  <c r="C935" i="1" s="1"/>
  <c r="A936" i="1"/>
  <c r="B936" i="1" s="1"/>
  <c r="C936" i="1" s="1"/>
  <c r="A937" i="1"/>
  <c r="B937" i="1" s="1"/>
  <c r="C937" i="1" s="1"/>
  <c r="A938" i="1"/>
  <c r="B938" i="1" s="1"/>
  <c r="C938" i="1" s="1"/>
  <c r="A939" i="1"/>
  <c r="B939" i="1" s="1"/>
  <c r="C939" i="1" s="1"/>
  <c r="A940" i="1"/>
  <c r="B940" i="1" s="1"/>
  <c r="C940" i="1" s="1"/>
  <c r="A941" i="1"/>
  <c r="B941" i="1" s="1"/>
  <c r="C941" i="1" s="1"/>
  <c r="A942" i="1"/>
  <c r="B942" i="1" s="1"/>
  <c r="C942" i="1" s="1"/>
  <c r="A943" i="1"/>
  <c r="B943" i="1" s="1"/>
  <c r="C943" i="1" s="1"/>
  <c r="A944" i="1"/>
  <c r="B944" i="1" s="1"/>
  <c r="C944" i="1" s="1"/>
  <c r="A945" i="1"/>
  <c r="B945" i="1" s="1"/>
  <c r="C945" i="1" s="1"/>
  <c r="A946" i="1"/>
  <c r="B946" i="1" s="1"/>
  <c r="C946" i="1" s="1"/>
  <c r="A947" i="1"/>
  <c r="B947" i="1" s="1"/>
  <c r="C947" i="1" s="1"/>
  <c r="A948" i="1"/>
  <c r="B948" i="1" s="1"/>
  <c r="C948" i="1" s="1"/>
  <c r="A949" i="1"/>
  <c r="B949" i="1" s="1"/>
  <c r="C949" i="1" s="1"/>
  <c r="A950" i="1"/>
  <c r="B950" i="1" s="1"/>
  <c r="C950" i="1" s="1"/>
  <c r="A951" i="1"/>
  <c r="B951" i="1" s="1"/>
  <c r="C951" i="1" s="1"/>
  <c r="A952" i="1"/>
  <c r="B952" i="1" s="1"/>
  <c r="C952" i="1" s="1"/>
  <c r="A953" i="1"/>
  <c r="B953" i="1" s="1"/>
  <c r="C953" i="1" s="1"/>
  <c r="A954" i="1"/>
  <c r="B954" i="1" s="1"/>
  <c r="C954" i="1" s="1"/>
  <c r="A955" i="1"/>
  <c r="B955" i="1" s="1"/>
  <c r="C955" i="1" s="1"/>
  <c r="A956" i="1"/>
  <c r="B956" i="1" s="1"/>
  <c r="C956" i="1" s="1"/>
  <c r="A957" i="1"/>
  <c r="B957" i="1" s="1"/>
  <c r="C957" i="1" s="1"/>
  <c r="A958" i="1"/>
  <c r="B958" i="1" s="1"/>
  <c r="C958" i="1" s="1"/>
  <c r="A959" i="1"/>
  <c r="B959" i="1" s="1"/>
  <c r="C959" i="1" s="1"/>
  <c r="A960" i="1"/>
  <c r="B960" i="1" s="1"/>
  <c r="C960" i="1" s="1"/>
  <c r="A961" i="1"/>
  <c r="B961" i="1" s="1"/>
  <c r="C961" i="1" s="1"/>
  <c r="A962" i="1"/>
  <c r="B962" i="1" s="1"/>
  <c r="C962" i="1" s="1"/>
  <c r="A963" i="1"/>
  <c r="B963" i="1" s="1"/>
  <c r="C963" i="1" s="1"/>
  <c r="A964" i="1"/>
  <c r="B964" i="1" s="1"/>
  <c r="C964" i="1" s="1"/>
  <c r="A965" i="1"/>
  <c r="B965" i="1" s="1"/>
  <c r="C965" i="1" s="1"/>
  <c r="A966" i="1"/>
  <c r="B966" i="1" s="1"/>
  <c r="C966" i="1" s="1"/>
  <c r="A967" i="1"/>
  <c r="B967" i="1" s="1"/>
  <c r="C967" i="1" s="1"/>
  <c r="A968" i="1"/>
  <c r="B968" i="1" s="1"/>
  <c r="C968" i="1" s="1"/>
  <c r="A969" i="1"/>
  <c r="B969" i="1" s="1"/>
  <c r="C969" i="1" s="1"/>
  <c r="A970" i="1"/>
  <c r="B970" i="1" s="1"/>
  <c r="C970" i="1" s="1"/>
  <c r="A971" i="1"/>
  <c r="B971" i="1" s="1"/>
  <c r="C971" i="1" s="1"/>
  <c r="A972" i="1"/>
  <c r="B972" i="1" s="1"/>
  <c r="C972" i="1" s="1"/>
  <c r="A973" i="1"/>
  <c r="B973" i="1" s="1"/>
  <c r="C973" i="1" s="1"/>
  <c r="A974" i="1"/>
  <c r="B974" i="1" s="1"/>
  <c r="C974" i="1" s="1"/>
  <c r="A975" i="1"/>
  <c r="B975" i="1" s="1"/>
  <c r="C975" i="1" s="1"/>
  <c r="A976" i="1"/>
  <c r="B976" i="1" s="1"/>
  <c r="C976" i="1" s="1"/>
  <c r="A977" i="1"/>
  <c r="B977" i="1" s="1"/>
  <c r="C977" i="1" s="1"/>
  <c r="A978" i="1"/>
  <c r="B978" i="1" s="1"/>
  <c r="C978" i="1" s="1"/>
  <c r="A979" i="1"/>
  <c r="B979" i="1" s="1"/>
  <c r="C979" i="1" s="1"/>
  <c r="A980" i="1"/>
  <c r="B980" i="1" s="1"/>
  <c r="C980" i="1" s="1"/>
  <c r="A981" i="1"/>
  <c r="B981" i="1" s="1"/>
  <c r="C981" i="1" s="1"/>
  <c r="A982" i="1"/>
  <c r="B982" i="1" s="1"/>
  <c r="C982" i="1" s="1"/>
  <c r="A983" i="1"/>
  <c r="B983" i="1" s="1"/>
  <c r="C983" i="1" s="1"/>
  <c r="A984" i="1"/>
  <c r="B984" i="1" s="1"/>
  <c r="C984" i="1" s="1"/>
  <c r="A985" i="1"/>
  <c r="B985" i="1" s="1"/>
  <c r="C985" i="1" s="1"/>
  <c r="A986" i="1"/>
  <c r="B986" i="1" s="1"/>
  <c r="C986" i="1" s="1"/>
  <c r="A987" i="1"/>
  <c r="B987" i="1" s="1"/>
  <c r="C987" i="1" s="1"/>
  <c r="A988" i="1"/>
  <c r="B988" i="1" s="1"/>
  <c r="C988" i="1" s="1"/>
  <c r="A989" i="1"/>
  <c r="B989" i="1" s="1"/>
  <c r="C989" i="1" s="1"/>
  <c r="A990" i="1"/>
  <c r="B990" i="1" s="1"/>
  <c r="C990" i="1" s="1"/>
  <c r="A991" i="1"/>
  <c r="B991" i="1" s="1"/>
  <c r="C991" i="1" s="1"/>
  <c r="A992" i="1"/>
  <c r="B992" i="1" s="1"/>
  <c r="C992" i="1" s="1"/>
  <c r="A993" i="1"/>
  <c r="B993" i="1" s="1"/>
  <c r="C993" i="1" s="1"/>
  <c r="A994" i="1"/>
  <c r="B994" i="1" s="1"/>
  <c r="C994" i="1" s="1"/>
  <c r="A995" i="1"/>
  <c r="B995" i="1" s="1"/>
  <c r="C995" i="1" s="1"/>
  <c r="A996" i="1"/>
  <c r="B996" i="1" s="1"/>
  <c r="C996" i="1" s="1"/>
  <c r="A997" i="1"/>
  <c r="B997" i="1" s="1"/>
  <c r="C997" i="1" s="1"/>
  <c r="A998" i="1"/>
  <c r="B998" i="1" s="1"/>
  <c r="C998" i="1" s="1"/>
  <c r="A999" i="1"/>
  <c r="B999" i="1" s="1"/>
  <c r="C999" i="1" s="1"/>
  <c r="A1000" i="1"/>
  <c r="B1000" i="1" s="1"/>
  <c r="C1000" i="1" s="1"/>
  <c r="A1001" i="1"/>
  <c r="B1001" i="1" s="1"/>
  <c r="C1001" i="1" s="1"/>
  <c r="A1002" i="1"/>
  <c r="B1002" i="1" s="1"/>
  <c r="C1002" i="1" s="1"/>
  <c r="A1003" i="1"/>
  <c r="B1003" i="1" s="1"/>
  <c r="C1003" i="1" s="1"/>
  <c r="A1004" i="1"/>
  <c r="B1004" i="1" s="1"/>
  <c r="C1004" i="1" s="1"/>
  <c r="A1005" i="1"/>
  <c r="B1005" i="1" s="1"/>
  <c r="C1005" i="1" s="1"/>
  <c r="A1006" i="1"/>
  <c r="B1006" i="1" s="1"/>
  <c r="C1006" i="1" s="1"/>
  <c r="A1007" i="1"/>
  <c r="B1007" i="1" s="1"/>
  <c r="C1007" i="1" s="1"/>
  <c r="A1008" i="1"/>
  <c r="B1008" i="1" s="1"/>
  <c r="C1008" i="1" s="1"/>
  <c r="A1009" i="1"/>
  <c r="B1009" i="1" s="1"/>
  <c r="C1009" i="1" s="1"/>
  <c r="A1010" i="1"/>
  <c r="B1010" i="1" s="1"/>
  <c r="C1010" i="1" s="1"/>
  <c r="A1011" i="1"/>
  <c r="B1011" i="1" s="1"/>
  <c r="C1011" i="1" s="1"/>
  <c r="A1012" i="1"/>
  <c r="B1012" i="1" s="1"/>
  <c r="C1012" i="1" s="1"/>
  <c r="A1013" i="1"/>
  <c r="B1013" i="1" s="1"/>
  <c r="C1013" i="1" s="1"/>
  <c r="A1014" i="1"/>
  <c r="B1014" i="1" s="1"/>
  <c r="C1014" i="1" s="1"/>
  <c r="A1015" i="1"/>
  <c r="B1015" i="1" s="1"/>
  <c r="C1015" i="1" s="1"/>
  <c r="A1016" i="1"/>
  <c r="B1016" i="1" s="1"/>
  <c r="C1016" i="1" s="1"/>
  <c r="A1017" i="1"/>
  <c r="B1017" i="1" s="1"/>
  <c r="C1017" i="1" s="1"/>
  <c r="A1018" i="1"/>
  <c r="B1018" i="1" s="1"/>
  <c r="C1018" i="1" s="1"/>
  <c r="A1019" i="1"/>
  <c r="B1019" i="1" s="1"/>
  <c r="C1019" i="1" s="1"/>
  <c r="A1020" i="1"/>
  <c r="B1020" i="1" s="1"/>
  <c r="C1020" i="1" s="1"/>
  <c r="A1021" i="1"/>
  <c r="B1021" i="1" s="1"/>
  <c r="C1021" i="1" s="1"/>
  <c r="A1022" i="1"/>
  <c r="B1022" i="1" s="1"/>
  <c r="C1022" i="1" s="1"/>
  <c r="A1023" i="1"/>
  <c r="B1023" i="1" s="1"/>
  <c r="C1023" i="1" s="1"/>
  <c r="A1024" i="1"/>
  <c r="B1024" i="1" s="1"/>
  <c r="C1024" i="1" s="1"/>
  <c r="A1025" i="1"/>
  <c r="B1025" i="1" s="1"/>
  <c r="C1025" i="1" s="1"/>
  <c r="A1026" i="1"/>
  <c r="B1026" i="1" s="1"/>
  <c r="C1026" i="1" s="1"/>
  <c r="A1027" i="1"/>
  <c r="B1027" i="1" s="1"/>
  <c r="C1027" i="1" s="1"/>
  <c r="A1028" i="1"/>
  <c r="B1028" i="1" s="1"/>
  <c r="C1028" i="1" s="1"/>
  <c r="A1029" i="1"/>
  <c r="B1029" i="1" s="1"/>
  <c r="C1029" i="1" s="1"/>
  <c r="A1030" i="1"/>
  <c r="B1030" i="1" s="1"/>
  <c r="C1030" i="1" s="1"/>
  <c r="A1031" i="1"/>
  <c r="B1031" i="1" s="1"/>
  <c r="C1031" i="1" s="1"/>
  <c r="A1032" i="1"/>
  <c r="B1032" i="1" s="1"/>
  <c r="C1032" i="1" s="1"/>
  <c r="A1033" i="1"/>
  <c r="B1033" i="1" s="1"/>
  <c r="C1033" i="1" s="1"/>
  <c r="A1034" i="1"/>
  <c r="B1034" i="1" s="1"/>
  <c r="C1034" i="1" s="1"/>
  <c r="A1035" i="1"/>
  <c r="B1035" i="1" s="1"/>
  <c r="C1035" i="1" s="1"/>
  <c r="A1036" i="1"/>
  <c r="B1036" i="1" s="1"/>
  <c r="C1036" i="1" s="1"/>
  <c r="A1037" i="1"/>
  <c r="B1037" i="1" s="1"/>
  <c r="C1037" i="1" s="1"/>
  <c r="A1038" i="1"/>
  <c r="B1038" i="1" s="1"/>
  <c r="C1038" i="1" s="1"/>
  <c r="A1039" i="1"/>
  <c r="B1039" i="1" s="1"/>
  <c r="C1039" i="1" s="1"/>
  <c r="A1040" i="1"/>
  <c r="B1040" i="1" s="1"/>
  <c r="C1040" i="1" s="1"/>
  <c r="A1041" i="1"/>
  <c r="B1041" i="1" s="1"/>
  <c r="C1041" i="1" s="1"/>
  <c r="A1042" i="1"/>
  <c r="B1042" i="1" s="1"/>
  <c r="C1042" i="1" s="1"/>
  <c r="A1043" i="1"/>
  <c r="B1043" i="1" s="1"/>
  <c r="C1043" i="1" s="1"/>
  <c r="A1044" i="1"/>
  <c r="B1044" i="1" s="1"/>
  <c r="C1044" i="1" s="1"/>
  <c r="A1045" i="1"/>
  <c r="B1045" i="1" s="1"/>
  <c r="C1045" i="1" s="1"/>
  <c r="A1046" i="1"/>
  <c r="B1046" i="1" s="1"/>
  <c r="C1046" i="1" s="1"/>
  <c r="A1047" i="1"/>
  <c r="B1047" i="1" s="1"/>
  <c r="C1047" i="1" s="1"/>
  <c r="A1048" i="1"/>
  <c r="B1048" i="1" s="1"/>
  <c r="C1048" i="1" s="1"/>
  <c r="A1049" i="1"/>
  <c r="B1049" i="1" s="1"/>
  <c r="C1049" i="1" s="1"/>
  <c r="A1050" i="1"/>
  <c r="B1050" i="1" s="1"/>
  <c r="C1050" i="1" s="1"/>
  <c r="A1051" i="1"/>
  <c r="B1051" i="1" s="1"/>
  <c r="C1051" i="1" s="1"/>
  <c r="A1052" i="1"/>
  <c r="B1052" i="1" s="1"/>
  <c r="C1052" i="1" s="1"/>
  <c r="A1053" i="1"/>
  <c r="B1053" i="1" s="1"/>
  <c r="C1053" i="1" s="1"/>
  <c r="A1054" i="1"/>
  <c r="B1054" i="1" s="1"/>
  <c r="C1054" i="1" s="1"/>
  <c r="A1055" i="1"/>
  <c r="B1055" i="1" s="1"/>
  <c r="C1055" i="1" s="1"/>
  <c r="A1056" i="1"/>
  <c r="B1056" i="1" s="1"/>
  <c r="C1056" i="1" s="1"/>
  <c r="A1057" i="1"/>
  <c r="B1057" i="1" s="1"/>
  <c r="C1057" i="1" s="1"/>
  <c r="A1058" i="1"/>
  <c r="B1058" i="1" s="1"/>
  <c r="C1058" i="1" s="1"/>
  <c r="A1059" i="1"/>
  <c r="B1059" i="1" s="1"/>
  <c r="C1059" i="1" s="1"/>
  <c r="A1060" i="1"/>
  <c r="B1060" i="1" s="1"/>
  <c r="C1060" i="1" s="1"/>
  <c r="A1061" i="1"/>
  <c r="B1061" i="1" s="1"/>
  <c r="C1061" i="1" s="1"/>
  <c r="A1062" i="1"/>
  <c r="B1062" i="1" s="1"/>
  <c r="C1062" i="1" s="1"/>
  <c r="A1063" i="1"/>
  <c r="B1063" i="1" s="1"/>
  <c r="C1063" i="1" s="1"/>
  <c r="A1064" i="1"/>
  <c r="B1064" i="1" s="1"/>
  <c r="C1064" i="1" s="1"/>
  <c r="A1065" i="1"/>
  <c r="B1065" i="1" s="1"/>
  <c r="C1065" i="1" s="1"/>
  <c r="A1066" i="1"/>
  <c r="B1066" i="1" s="1"/>
  <c r="C1066" i="1" s="1"/>
  <c r="A1067" i="1"/>
  <c r="B1067" i="1" s="1"/>
  <c r="C1067" i="1" s="1"/>
  <c r="A1068" i="1"/>
  <c r="B1068" i="1" s="1"/>
  <c r="C1068" i="1" s="1"/>
  <c r="A1069" i="1"/>
  <c r="B1069" i="1" s="1"/>
  <c r="C1069" i="1" s="1"/>
  <c r="A1070" i="1"/>
  <c r="B1070" i="1" s="1"/>
  <c r="C1070" i="1" s="1"/>
  <c r="A1071" i="1"/>
  <c r="B1071" i="1" s="1"/>
  <c r="C1071" i="1" s="1"/>
  <c r="A1072" i="1"/>
  <c r="B1072" i="1" s="1"/>
  <c r="C1072" i="1" s="1"/>
  <c r="A1073" i="1"/>
  <c r="B1073" i="1" s="1"/>
  <c r="C1073" i="1" s="1"/>
  <c r="A1074" i="1"/>
  <c r="B1074" i="1" s="1"/>
  <c r="C1074" i="1" s="1"/>
  <c r="A1075" i="1"/>
  <c r="B1075" i="1" s="1"/>
  <c r="C1075" i="1" s="1"/>
  <c r="A1076" i="1"/>
  <c r="B1076" i="1" s="1"/>
  <c r="C1076" i="1" s="1"/>
  <c r="A1077" i="1"/>
  <c r="B1077" i="1" s="1"/>
  <c r="C1077" i="1" s="1"/>
  <c r="A1078" i="1"/>
  <c r="B1078" i="1" s="1"/>
  <c r="C1078" i="1" s="1"/>
  <c r="A1079" i="1"/>
  <c r="B1079" i="1" s="1"/>
  <c r="C1079" i="1" s="1"/>
  <c r="A1080" i="1"/>
  <c r="B1080" i="1" s="1"/>
  <c r="C1080" i="1" s="1"/>
  <c r="A1081" i="1"/>
  <c r="B1081" i="1" s="1"/>
  <c r="C1081" i="1" s="1"/>
  <c r="A1082" i="1"/>
  <c r="B1082" i="1" s="1"/>
  <c r="C1082" i="1" s="1"/>
  <c r="A1083" i="1"/>
  <c r="B1083" i="1" s="1"/>
  <c r="C1083" i="1" s="1"/>
  <c r="A1084" i="1"/>
  <c r="B1084" i="1" s="1"/>
  <c r="C1084" i="1" s="1"/>
  <c r="A1085" i="1"/>
  <c r="B1085" i="1" s="1"/>
  <c r="C1085" i="1" s="1"/>
  <c r="A1086" i="1"/>
  <c r="B1086" i="1" s="1"/>
  <c r="C1086" i="1" s="1"/>
  <c r="A1087" i="1"/>
  <c r="B1087" i="1" s="1"/>
  <c r="C1087" i="1" s="1"/>
  <c r="A1088" i="1"/>
  <c r="B1088" i="1" s="1"/>
  <c r="C1088" i="1" s="1"/>
  <c r="A1089" i="1"/>
  <c r="B1089" i="1" s="1"/>
  <c r="C1089" i="1" s="1"/>
  <c r="A1090" i="1"/>
  <c r="B1090" i="1" s="1"/>
  <c r="C1090" i="1" s="1"/>
  <c r="A1091" i="1"/>
  <c r="B1091" i="1" s="1"/>
  <c r="C1091" i="1" s="1"/>
  <c r="A1092" i="1"/>
  <c r="B1092" i="1" s="1"/>
  <c r="C1092" i="1" s="1"/>
  <c r="A1093" i="1"/>
  <c r="B1093" i="1" s="1"/>
  <c r="C1093" i="1" s="1"/>
  <c r="A1094" i="1"/>
  <c r="B1094" i="1" s="1"/>
  <c r="C1094" i="1" s="1"/>
  <c r="A1095" i="1"/>
  <c r="B1095" i="1" s="1"/>
  <c r="C1095" i="1" s="1"/>
  <c r="A1096" i="1"/>
  <c r="B1096" i="1" s="1"/>
  <c r="C1096" i="1" s="1"/>
  <c r="A1097" i="1"/>
  <c r="B1097" i="1" s="1"/>
  <c r="C1097" i="1" s="1"/>
  <c r="A1098" i="1"/>
  <c r="B1098" i="1" s="1"/>
  <c r="C1098" i="1" s="1"/>
  <c r="A1099" i="1"/>
  <c r="B1099" i="1" s="1"/>
  <c r="C1099" i="1" s="1"/>
  <c r="A1100" i="1"/>
  <c r="B1100" i="1" s="1"/>
  <c r="C1100" i="1" s="1"/>
  <c r="A1101" i="1"/>
  <c r="B1101" i="1" s="1"/>
  <c r="C1101" i="1" s="1"/>
  <c r="A1102" i="1"/>
  <c r="B1102" i="1" s="1"/>
  <c r="C1102" i="1" s="1"/>
  <c r="A1103" i="1"/>
  <c r="B1103" i="1" s="1"/>
  <c r="C1103" i="1" s="1"/>
  <c r="A1104" i="1"/>
  <c r="B1104" i="1" s="1"/>
  <c r="C1104" i="1" s="1"/>
  <c r="A1105" i="1"/>
  <c r="B1105" i="1" s="1"/>
  <c r="C1105" i="1" s="1"/>
  <c r="A1106" i="1"/>
  <c r="B1106" i="1" s="1"/>
  <c r="C1106" i="1" s="1"/>
  <c r="A1107" i="1"/>
  <c r="B1107" i="1" s="1"/>
  <c r="C1107" i="1" s="1"/>
  <c r="A1108" i="1"/>
  <c r="B1108" i="1" s="1"/>
  <c r="C1108" i="1" s="1"/>
  <c r="A1109" i="1"/>
  <c r="B1109" i="1" s="1"/>
  <c r="C1109" i="1" s="1"/>
  <c r="A1110" i="1"/>
  <c r="B1110" i="1" s="1"/>
  <c r="C1110" i="1" s="1"/>
  <c r="A1111" i="1"/>
  <c r="B1111" i="1" s="1"/>
  <c r="C1111" i="1" s="1"/>
  <c r="A1112" i="1"/>
  <c r="B1112" i="1" s="1"/>
  <c r="C1112" i="1" s="1"/>
  <c r="A1113" i="1"/>
  <c r="B1113" i="1" s="1"/>
  <c r="C1113" i="1" s="1"/>
  <c r="A1114" i="1"/>
  <c r="B1114" i="1" s="1"/>
  <c r="C1114" i="1" s="1"/>
  <c r="A1115" i="1"/>
  <c r="B1115" i="1" s="1"/>
  <c r="C1115" i="1" s="1"/>
  <c r="A1116" i="1"/>
  <c r="B1116" i="1" s="1"/>
  <c r="C1116" i="1" s="1"/>
  <c r="A1117" i="1"/>
  <c r="B1117" i="1" s="1"/>
  <c r="C1117" i="1" s="1"/>
  <c r="A1118" i="1"/>
  <c r="B1118" i="1" s="1"/>
  <c r="C1118" i="1" s="1"/>
  <c r="A1119" i="1"/>
  <c r="B1119" i="1" s="1"/>
  <c r="C1119" i="1" s="1"/>
  <c r="A1120" i="1"/>
  <c r="B1120" i="1" s="1"/>
  <c r="C1120" i="1" s="1"/>
  <c r="A1121" i="1"/>
  <c r="B1121" i="1" s="1"/>
  <c r="C1121" i="1" s="1"/>
  <c r="A1122" i="1"/>
  <c r="B1122" i="1" s="1"/>
  <c r="C1122" i="1" s="1"/>
  <c r="A1123" i="1"/>
  <c r="B1123" i="1" s="1"/>
  <c r="C1123" i="1" s="1"/>
  <c r="A1124" i="1"/>
  <c r="B1124" i="1" s="1"/>
  <c r="C1124" i="1" s="1"/>
  <c r="A1125" i="1"/>
  <c r="B1125" i="1" s="1"/>
  <c r="C1125" i="1" s="1"/>
  <c r="A1126" i="1"/>
  <c r="B1126" i="1" s="1"/>
  <c r="C1126" i="1" s="1"/>
  <c r="A1127" i="1"/>
  <c r="B1127" i="1" s="1"/>
  <c r="C1127" i="1" s="1"/>
  <c r="A1128" i="1"/>
  <c r="B1128" i="1" s="1"/>
  <c r="C1128" i="1" s="1"/>
  <c r="A1129" i="1"/>
  <c r="B1129" i="1" s="1"/>
  <c r="C1129" i="1" s="1"/>
  <c r="A1130" i="1"/>
  <c r="B1130" i="1" s="1"/>
  <c r="C1130" i="1" s="1"/>
  <c r="A1131" i="1"/>
  <c r="B1131" i="1" s="1"/>
  <c r="C1131" i="1" s="1"/>
  <c r="A1132" i="1"/>
  <c r="B1132" i="1" s="1"/>
  <c r="C1132" i="1" s="1"/>
  <c r="A1133" i="1"/>
  <c r="B1133" i="1" s="1"/>
  <c r="C1133" i="1" s="1"/>
  <c r="A1134" i="1"/>
  <c r="B1134" i="1" s="1"/>
  <c r="C1134" i="1" s="1"/>
  <c r="A1135" i="1"/>
  <c r="B1135" i="1" s="1"/>
  <c r="C1135" i="1" s="1"/>
  <c r="A1136" i="1"/>
  <c r="B1136" i="1" s="1"/>
  <c r="C1136" i="1" s="1"/>
  <c r="A1137" i="1"/>
  <c r="B1137" i="1" s="1"/>
  <c r="C1137" i="1" s="1"/>
  <c r="A1138" i="1"/>
  <c r="B1138" i="1" s="1"/>
  <c r="C1138" i="1" s="1"/>
  <c r="A1139" i="1"/>
  <c r="B1139" i="1" s="1"/>
  <c r="C1139" i="1" s="1"/>
  <c r="A1140" i="1"/>
  <c r="B1140" i="1" s="1"/>
  <c r="C1140" i="1" s="1"/>
  <c r="A1141" i="1"/>
  <c r="B1141" i="1" s="1"/>
  <c r="C1141" i="1" s="1"/>
  <c r="A1142" i="1"/>
  <c r="B1142" i="1" s="1"/>
  <c r="C1142" i="1" s="1"/>
  <c r="A1143" i="1"/>
  <c r="B1143" i="1" s="1"/>
  <c r="C1143" i="1" s="1"/>
  <c r="A1144" i="1"/>
  <c r="B1144" i="1" s="1"/>
  <c r="C1144" i="1" s="1"/>
  <c r="A1145" i="1"/>
  <c r="B1145" i="1" s="1"/>
  <c r="C1145" i="1" s="1"/>
  <c r="A1146" i="1"/>
  <c r="B1146" i="1" s="1"/>
  <c r="C1146" i="1" s="1"/>
  <c r="A1147" i="1"/>
  <c r="B1147" i="1" s="1"/>
  <c r="C1147" i="1" s="1"/>
  <c r="A1148" i="1"/>
  <c r="B1148" i="1" s="1"/>
  <c r="C1148" i="1" s="1"/>
  <c r="A1149" i="1"/>
  <c r="B1149" i="1" s="1"/>
  <c r="C1149" i="1" s="1"/>
  <c r="A1150" i="1"/>
  <c r="B1150" i="1" s="1"/>
  <c r="C1150" i="1" s="1"/>
  <c r="A1151" i="1"/>
  <c r="B1151" i="1" s="1"/>
  <c r="C1151" i="1" s="1"/>
  <c r="A1152" i="1"/>
  <c r="B1152" i="1" s="1"/>
  <c r="C1152" i="1" s="1"/>
  <c r="A1153" i="1"/>
  <c r="B1153" i="1" s="1"/>
  <c r="C1153" i="1" s="1"/>
  <c r="A1154" i="1"/>
  <c r="B1154" i="1" s="1"/>
  <c r="C1154" i="1" s="1"/>
  <c r="A1155" i="1"/>
  <c r="B1155" i="1" s="1"/>
  <c r="C1155" i="1" s="1"/>
  <c r="A1156" i="1"/>
  <c r="B1156" i="1" s="1"/>
  <c r="C1156" i="1" s="1"/>
  <c r="A1157" i="1"/>
  <c r="B1157" i="1" s="1"/>
  <c r="C1157" i="1" s="1"/>
  <c r="A1158" i="1"/>
  <c r="B1158" i="1" s="1"/>
  <c r="C1158" i="1" s="1"/>
  <c r="A1159" i="1"/>
  <c r="B1159" i="1" s="1"/>
  <c r="C1159" i="1" s="1"/>
  <c r="A1160" i="1"/>
  <c r="B1160" i="1" s="1"/>
  <c r="C1160" i="1" s="1"/>
  <c r="A1161" i="1"/>
  <c r="B1161" i="1" s="1"/>
  <c r="C1161" i="1" s="1"/>
  <c r="A1162" i="1"/>
  <c r="B1162" i="1" s="1"/>
  <c r="C1162" i="1" s="1"/>
  <c r="A1163" i="1"/>
  <c r="B1163" i="1" s="1"/>
  <c r="C1163" i="1" s="1"/>
  <c r="A1164" i="1"/>
  <c r="B1164" i="1" s="1"/>
  <c r="C1164" i="1" s="1"/>
  <c r="A1165" i="1"/>
  <c r="B1165" i="1" s="1"/>
  <c r="C1165" i="1" s="1"/>
  <c r="A1166" i="1"/>
  <c r="B1166" i="1" s="1"/>
  <c r="C1166" i="1" s="1"/>
  <c r="A1167" i="1"/>
  <c r="B1167" i="1" s="1"/>
  <c r="C1167" i="1" s="1"/>
  <c r="A1168" i="1"/>
  <c r="B1168" i="1" s="1"/>
  <c r="C1168" i="1" s="1"/>
  <c r="A1169" i="1"/>
  <c r="B1169" i="1" s="1"/>
  <c r="C1169" i="1" s="1"/>
  <c r="A1170" i="1"/>
  <c r="B1170" i="1" s="1"/>
  <c r="C1170" i="1" s="1"/>
  <c r="A1171" i="1"/>
  <c r="B1171" i="1" s="1"/>
  <c r="C1171" i="1" s="1"/>
  <c r="A1172" i="1"/>
  <c r="B1172" i="1" s="1"/>
  <c r="C1172" i="1" s="1"/>
  <c r="A1173" i="1"/>
  <c r="B1173" i="1" s="1"/>
  <c r="C1173" i="1" s="1"/>
  <c r="A1174" i="1"/>
  <c r="B1174" i="1" s="1"/>
  <c r="C1174" i="1" s="1"/>
  <c r="A1175" i="1"/>
  <c r="B1175" i="1" s="1"/>
  <c r="C1175" i="1" s="1"/>
  <c r="A1176" i="1"/>
  <c r="B1176" i="1" s="1"/>
  <c r="C1176" i="1" s="1"/>
  <c r="A1177" i="1"/>
  <c r="B1177" i="1" s="1"/>
  <c r="C1177" i="1" s="1"/>
  <c r="A1178" i="1"/>
  <c r="B1178" i="1" s="1"/>
  <c r="C1178" i="1" s="1"/>
  <c r="A1179" i="1"/>
  <c r="B1179" i="1" s="1"/>
  <c r="C1179" i="1" s="1"/>
  <c r="A1180" i="1"/>
  <c r="B1180" i="1" s="1"/>
  <c r="C1180" i="1" s="1"/>
  <c r="A1181" i="1"/>
  <c r="B1181" i="1" s="1"/>
  <c r="C1181" i="1" s="1"/>
  <c r="A1182" i="1"/>
  <c r="B1182" i="1" s="1"/>
  <c r="C1182" i="1" s="1"/>
  <c r="A1183" i="1"/>
  <c r="B1183" i="1" s="1"/>
  <c r="C1183" i="1" s="1"/>
  <c r="A1184" i="1"/>
  <c r="B1184" i="1" s="1"/>
  <c r="C1184" i="1" s="1"/>
  <c r="A1185" i="1"/>
  <c r="B1185" i="1" s="1"/>
  <c r="C1185" i="1" s="1"/>
  <c r="A1186" i="1"/>
  <c r="B1186" i="1" s="1"/>
  <c r="C1186" i="1" s="1"/>
  <c r="A1187" i="1"/>
  <c r="B1187" i="1" s="1"/>
  <c r="C1187" i="1" s="1"/>
  <c r="A1188" i="1"/>
  <c r="B1188" i="1" s="1"/>
  <c r="C1188" i="1" s="1"/>
  <c r="A1189" i="1"/>
  <c r="B1189" i="1" s="1"/>
  <c r="C1189" i="1" s="1"/>
  <c r="A1190" i="1"/>
  <c r="B1190" i="1" s="1"/>
  <c r="C1190" i="1" s="1"/>
  <c r="A1191" i="1"/>
  <c r="B1191" i="1" s="1"/>
  <c r="C1191" i="1" s="1"/>
  <c r="A1192" i="1"/>
  <c r="B1192" i="1" s="1"/>
  <c r="C1192" i="1" s="1"/>
  <c r="A1193" i="1"/>
  <c r="B1193" i="1" s="1"/>
  <c r="C1193" i="1" s="1"/>
  <c r="A1194" i="1"/>
  <c r="B1194" i="1" s="1"/>
  <c r="C1194" i="1" s="1"/>
  <c r="A1195" i="1"/>
  <c r="B1195" i="1" s="1"/>
  <c r="C1195" i="1" s="1"/>
  <c r="A1196" i="1"/>
  <c r="B1196" i="1" s="1"/>
  <c r="C1196" i="1" s="1"/>
  <c r="A1197" i="1"/>
  <c r="B1197" i="1" s="1"/>
  <c r="C1197" i="1" s="1"/>
  <c r="A1198" i="1"/>
  <c r="B1198" i="1" s="1"/>
  <c r="C1198" i="1" s="1"/>
  <c r="A1199" i="1"/>
  <c r="B1199" i="1" s="1"/>
  <c r="C1199" i="1" s="1"/>
  <c r="A1200" i="1"/>
  <c r="B1200" i="1" s="1"/>
  <c r="C1200" i="1" s="1"/>
  <c r="A1201" i="1"/>
  <c r="B1201" i="1" s="1"/>
  <c r="C1201" i="1" s="1"/>
  <c r="A1202" i="1"/>
  <c r="B1202" i="1" s="1"/>
  <c r="C1202" i="1" s="1"/>
  <c r="A1203" i="1"/>
  <c r="B1203" i="1" s="1"/>
  <c r="C1203" i="1" s="1"/>
  <c r="A1204" i="1"/>
  <c r="B1204" i="1" s="1"/>
  <c r="C1204" i="1" s="1"/>
  <c r="A1205" i="1"/>
  <c r="B1205" i="1" s="1"/>
  <c r="C1205" i="1" s="1"/>
  <c r="A1206" i="1"/>
  <c r="B1206" i="1" s="1"/>
  <c r="C1206" i="1" s="1"/>
  <c r="A1207" i="1"/>
  <c r="B1207" i="1" s="1"/>
  <c r="C1207" i="1" s="1"/>
  <c r="A1208" i="1"/>
  <c r="B1208" i="1" s="1"/>
  <c r="C1208" i="1" s="1"/>
  <c r="A1209" i="1"/>
  <c r="B1209" i="1" s="1"/>
  <c r="C1209" i="1" s="1"/>
  <c r="A1210" i="1"/>
  <c r="B1210" i="1" s="1"/>
  <c r="C1210" i="1" s="1"/>
  <c r="A1211" i="1"/>
  <c r="B1211" i="1" s="1"/>
  <c r="C1211" i="1" s="1"/>
  <c r="A1212" i="1"/>
  <c r="B1212" i="1" s="1"/>
  <c r="C1212" i="1" s="1"/>
  <c r="A1213" i="1"/>
  <c r="B1213" i="1" s="1"/>
  <c r="C1213" i="1" s="1"/>
  <c r="A1214" i="1"/>
  <c r="B1214" i="1" s="1"/>
  <c r="C1214" i="1" s="1"/>
  <c r="A1215" i="1"/>
  <c r="B1215" i="1" s="1"/>
  <c r="C1215" i="1" s="1"/>
  <c r="A1216" i="1"/>
  <c r="B1216" i="1" s="1"/>
  <c r="C1216" i="1" s="1"/>
  <c r="A1217" i="1"/>
  <c r="B1217" i="1" s="1"/>
  <c r="C1217" i="1" s="1"/>
  <c r="A1218" i="1"/>
  <c r="B1218" i="1" s="1"/>
  <c r="C1218" i="1" s="1"/>
  <c r="A1219" i="1"/>
  <c r="B1219" i="1" s="1"/>
  <c r="C1219" i="1" s="1"/>
  <c r="A1220" i="1"/>
  <c r="B1220" i="1" s="1"/>
  <c r="C1220" i="1" s="1"/>
  <c r="A1221" i="1"/>
  <c r="B1221" i="1" s="1"/>
  <c r="C1221" i="1" s="1"/>
  <c r="A1222" i="1"/>
  <c r="B1222" i="1" s="1"/>
  <c r="C1222" i="1" s="1"/>
  <c r="A1223" i="1"/>
  <c r="B1223" i="1" s="1"/>
  <c r="C1223" i="1" s="1"/>
  <c r="A1224" i="1"/>
  <c r="B1224" i="1" s="1"/>
  <c r="C1224" i="1" s="1"/>
  <c r="A1225" i="1"/>
  <c r="B1225" i="1" s="1"/>
  <c r="C1225" i="1" s="1"/>
  <c r="A1226" i="1"/>
  <c r="B1226" i="1" s="1"/>
  <c r="C1226" i="1" s="1"/>
  <c r="A1227" i="1"/>
  <c r="B1227" i="1" s="1"/>
  <c r="C1227" i="1" s="1"/>
  <c r="A1228" i="1"/>
  <c r="B1228" i="1" s="1"/>
  <c r="C1228" i="1" s="1"/>
  <c r="A1229" i="1"/>
  <c r="B1229" i="1" s="1"/>
  <c r="C1229" i="1" s="1"/>
  <c r="A1230" i="1"/>
  <c r="B1230" i="1" s="1"/>
  <c r="C1230" i="1" s="1"/>
  <c r="A2" i="1"/>
  <c r="B2" i="1" s="1"/>
  <c r="C2" i="1" s="1"/>
  <c r="W1181" i="1" l="1"/>
  <c r="V1232" i="1"/>
  <c r="W1232" i="1" s="1"/>
</calcChain>
</file>

<file path=xl/sharedStrings.xml><?xml version="1.0" encoding="utf-8"?>
<sst xmlns="http://schemas.openxmlformats.org/spreadsheetml/2006/main" count="1312" uniqueCount="44">
  <si>
    <t>Year</t>
  </si>
  <si>
    <t>Month</t>
  </si>
  <si>
    <t>Week</t>
  </si>
  <si>
    <t>Date</t>
  </si>
  <si>
    <t>Type</t>
  </si>
  <si>
    <t>Carrier</t>
  </si>
  <si>
    <t>Martz</t>
  </si>
  <si>
    <t>NJ Transit</t>
  </si>
  <si>
    <t>Trailways</t>
  </si>
  <si>
    <t>Coach USA</t>
  </si>
  <si>
    <t>Peter Pan/Bonanza</t>
  </si>
  <si>
    <t>C &amp; J Bus Lines</t>
  </si>
  <si>
    <t>HCEE - Community</t>
  </si>
  <si>
    <t>Bus</t>
  </si>
  <si>
    <t>Passenger</t>
  </si>
  <si>
    <t>Fall 2019 Passengers</t>
  </si>
  <si>
    <t>DeCamp</t>
  </si>
  <si>
    <t>n/a</t>
  </si>
  <si>
    <t>Academy</t>
  </si>
  <si>
    <t>Greyhound</t>
  </si>
  <si>
    <t>Lakeland</t>
  </si>
  <si>
    <t>Trans-Bridge</t>
  </si>
  <si>
    <t>TransBridge</t>
  </si>
  <si>
    <t>Passengers_Current_Week_Departures</t>
  </si>
  <si>
    <t>Passengers_Previous_Week_Departures</t>
  </si>
  <si>
    <t>Passengers_Week-over-Week_Variance</t>
  </si>
  <si>
    <t>Passengers_Week-over-Week_Variance_%</t>
  </si>
  <si>
    <t>Passengers_Fall_2019_Weekday_Departures</t>
  </si>
  <si>
    <t>Passengers_Week_vs._Normal_Fall_2019_Variance</t>
  </si>
  <si>
    <t>Passengers_Week_vs._Normal_Fall_2019_Variance_%</t>
  </si>
  <si>
    <t>Bus_Current_Week_Departures</t>
  </si>
  <si>
    <t>Bus_Previous_Week_Departures</t>
  </si>
  <si>
    <t>Bus_Week-over-Week_Variance</t>
  </si>
  <si>
    <t>Bus_Week-over-Week_Variance_%</t>
  </si>
  <si>
    <t>Bus_Fall_2019_Weekday_Departures</t>
  </si>
  <si>
    <t>Bus_Week_vs._Normal_Fall_2019_Variance</t>
  </si>
  <si>
    <t>Bus_Week_vs._Normal_Fall_2019_Variance_%</t>
  </si>
  <si>
    <t>Week_Passenger_Per_Bus</t>
  </si>
  <si>
    <t>Fall_2019_Passenger_Per_Bus</t>
  </si>
  <si>
    <t>Week_vs_Normal_Variance</t>
  </si>
  <si>
    <t>Week_vs_Normal_Variance_%</t>
  </si>
  <si>
    <t>Total</t>
  </si>
  <si>
    <t>Week of</t>
  </si>
  <si>
    <t>% Normal Total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</si>
</sst>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1" formatCode="m/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/>
    <xf numFmtId="0" fontId="8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3" fontId="7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1" applyNumberFormat="1" applyFont="1"/>
    <xf numFmtId="10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0" xfId="0" applyBorder="1"/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10" fontId="2" fillId="4" borderId="1" xfId="1" applyNumberFormat="1" applyFont="1" applyFill="1" applyBorder="1" applyAlignment="1">
      <alignment horizontal="center"/>
    </xf>
    <xf numFmtId="17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7B8C-95DB-4CC4-9751-4546043B2CE2}">
  <dimension ref="A1:W1233"/>
  <sheetViews>
    <sheetView showGridLines="0" tabSelected="1" zoomScale="125" zoomScaleNormal="153" workbookViewId="0"/>
  </sheetViews>
  <sheetFormatPr defaultColWidth="8.77734375" defaultRowHeight="14.4" x14ac:dyDescent="0.3"/>
  <cols>
    <col min="1" max="1" width="9.109375" style="1" bestFit="1" customWidth="1"/>
    <col min="2" max="2" width="11.21875" style="1" bestFit="1" customWidth="1"/>
    <col min="3" max="3" width="16.21875" style="1" bestFit="1" customWidth="1"/>
    <col min="4" max="4" width="11" style="1" bestFit="1" customWidth="1"/>
    <col min="5" max="5" width="17.44140625" style="1" bestFit="1" customWidth="1"/>
    <col min="6" max="6" width="17.6640625" style="1" customWidth="1"/>
    <col min="7" max="7" width="19.109375" style="1" customWidth="1"/>
    <col min="8" max="9" width="21.6640625" style="1" customWidth="1"/>
    <col min="10" max="10" width="19.33203125" customWidth="1"/>
    <col min="11" max="12" width="21.6640625" customWidth="1"/>
    <col min="13" max="15" width="19.88671875" customWidth="1"/>
    <col min="16" max="16" width="21.77734375" customWidth="1"/>
    <col min="17" max="17" width="20.5546875" customWidth="1"/>
    <col min="18" max="18" width="18.6640625" customWidth="1"/>
    <col min="19" max="19" width="19" customWidth="1"/>
    <col min="20" max="20" width="15.21875" customWidth="1"/>
    <col min="21" max="21" width="19.33203125" customWidth="1"/>
    <col min="22" max="22" width="16.21875" customWidth="1"/>
    <col min="23" max="23" width="16.44140625" customWidth="1"/>
  </cols>
  <sheetData>
    <row r="1" spans="1:23" s="16" customFormat="1" ht="41.4" customHeigh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35</v>
      </c>
      <c r="L1" s="17" t="s">
        <v>36</v>
      </c>
      <c r="M1" s="17" t="s">
        <v>23</v>
      </c>
      <c r="N1" s="17" t="s">
        <v>24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29</v>
      </c>
      <c r="T1" s="15" t="s">
        <v>37</v>
      </c>
      <c r="U1" s="15" t="s">
        <v>38</v>
      </c>
      <c r="V1" s="15" t="s">
        <v>39</v>
      </c>
      <c r="W1" s="15" t="s">
        <v>40</v>
      </c>
    </row>
    <row r="2" spans="1:23" x14ac:dyDescent="0.3">
      <c r="A2" s="18">
        <f>IF(ISBLANK(D2),"",YEAR(D2))</f>
        <v>2020</v>
      </c>
      <c r="B2" s="18" t="str">
        <f>IF(ISBLANK(D2),"",TEXT(D2,"mmm"))&amp;"_"&amp;A2</f>
        <v>Dec_2020</v>
      </c>
      <c r="C2" s="18" t="str">
        <f>IF(ISBLANK(D2),"","WK "&amp;WEEKNUM(D2))&amp;"_"&amp;B2</f>
        <v>WK 50_Dec_2020</v>
      </c>
      <c r="D2" s="19">
        <v>44172</v>
      </c>
      <c r="E2" s="20" t="s">
        <v>18</v>
      </c>
      <c r="F2" s="18">
        <v>37</v>
      </c>
      <c r="G2" s="18">
        <v>37</v>
      </c>
      <c r="H2" s="21">
        <f>IFERROR(SUM(F2-G2),"NA")</f>
        <v>0</v>
      </c>
      <c r="I2" s="11">
        <f>IFERROR(SUM(H2/G2),"NA")</f>
        <v>0</v>
      </c>
      <c r="J2" s="18">
        <v>113</v>
      </c>
      <c r="K2" s="18">
        <f>IFERROR(F2-J2,"NA")</f>
        <v>-76</v>
      </c>
      <c r="L2" s="11">
        <f>IFERROR(SUM(K2/J2),"NA")</f>
        <v>-0.67256637168141598</v>
      </c>
      <c r="M2" s="22">
        <v>613</v>
      </c>
      <c r="N2" s="22">
        <v>615</v>
      </c>
      <c r="O2" s="21">
        <f>IFERROR(SUM(M2-N2),"NA")</f>
        <v>-2</v>
      </c>
      <c r="P2" s="11">
        <f>IFERROR(SUM(O2/N2),"NA")</f>
        <v>-3.2520325203252032E-3</v>
      </c>
      <c r="Q2" s="18">
        <v>4152</v>
      </c>
      <c r="R2" s="18">
        <f>IFERROR(M2-Q2,"NA")</f>
        <v>-3539</v>
      </c>
      <c r="S2" s="11">
        <f>IFERROR(SUM(R2/Q2),"NA")</f>
        <v>-0.85236030828516374</v>
      </c>
      <c r="T2" s="37">
        <f>IFERROR(SUM(M2/F2),"NA")</f>
        <v>16.567567567567568</v>
      </c>
      <c r="U2" s="37">
        <f>IFERROR(SUM(Q2/J2),"NA")</f>
        <v>36.743362831858406</v>
      </c>
      <c r="V2" s="37">
        <f>IFERROR(T2-U2,"NA")</f>
        <v>-20.175795264290837</v>
      </c>
      <c r="W2" s="39">
        <f>IFERROR(V2/U2,"NA")</f>
        <v>-0.54910040097901369</v>
      </c>
    </row>
    <row r="3" spans="1:23" x14ac:dyDescent="0.3">
      <c r="A3" s="18">
        <f t="shared" ref="A3:A34" si="0">IF(ISBLANK(D3),"",YEAR(D3))</f>
        <v>2020</v>
      </c>
      <c r="B3" s="18" t="str">
        <f t="shared" ref="B3:B66" si="1">IF(ISBLANK(D3),"",TEXT(D3,"mmm"))&amp;"_"&amp;A3</f>
        <v>Dec_2020</v>
      </c>
      <c r="C3" s="18" t="str">
        <f t="shared" ref="C3:C66" si="2">IF(ISBLANK(D3),"","WK "&amp;WEEKNUM(D3))&amp;"_"&amp;B3</f>
        <v>WK 50_Dec_2020</v>
      </c>
      <c r="D3" s="19">
        <v>44172</v>
      </c>
      <c r="E3" s="20" t="s">
        <v>19</v>
      </c>
      <c r="F3" s="18">
        <v>33</v>
      </c>
      <c r="G3" s="18">
        <v>36</v>
      </c>
      <c r="H3" s="21">
        <f t="shared" ref="H3:H66" si="3">IFERROR(SUM(F3-G3),"NA")</f>
        <v>-3</v>
      </c>
      <c r="I3" s="11">
        <f t="shared" ref="I3:I66" si="4">IFERROR(SUM(H3/G3),"NA")</f>
        <v>-8.3333333333333329E-2</v>
      </c>
      <c r="J3" s="18">
        <v>118</v>
      </c>
      <c r="K3" s="18">
        <f t="shared" ref="K3:K66" si="5">IFERROR(F3-J3,"NA")</f>
        <v>-85</v>
      </c>
      <c r="L3" s="11">
        <f t="shared" ref="L3:L66" si="6">IFERROR(SUM(K3/J3),"NA")</f>
        <v>-0.72033898305084743</v>
      </c>
      <c r="M3" s="18">
        <v>702</v>
      </c>
      <c r="N3" s="18">
        <v>750</v>
      </c>
      <c r="O3" s="21">
        <f t="shared" ref="O3:O66" si="7">IFERROR(SUM(M3-N3),"NA")</f>
        <v>-48</v>
      </c>
      <c r="P3" s="11">
        <f t="shared" ref="P3:P66" si="8">IFERROR(SUM(O3/N3),"NA")</f>
        <v>-6.4000000000000001E-2</v>
      </c>
      <c r="Q3" s="18">
        <v>3262</v>
      </c>
      <c r="R3" s="18">
        <f t="shared" ref="R3:R66" si="9">IFERROR(M3-Q3,"NA")</f>
        <v>-2560</v>
      </c>
      <c r="S3" s="11">
        <f t="shared" ref="S3:S66" si="10">IFERROR(SUM(R3/Q3),"NA")</f>
        <v>-0.78479460453709382</v>
      </c>
      <c r="T3" s="37">
        <f t="shared" ref="T3:T66" si="11">IFERROR(SUM(M3/F3),"NA")</f>
        <v>21.272727272727273</v>
      </c>
      <c r="U3" s="37">
        <f t="shared" ref="U3:U66" si="12">IFERROR(SUM(Q3/J3),"NA")</f>
        <v>27.64406779661017</v>
      </c>
      <c r="V3" s="37">
        <f t="shared" ref="V3:V66" si="13">IFERROR(T3-U3,"NA")</f>
        <v>-6.3713405238828962</v>
      </c>
      <c r="W3" s="39">
        <f t="shared" ref="W3:W66" si="14">IFERROR(V3/U3,"NA")</f>
        <v>-0.23047767682960812</v>
      </c>
    </row>
    <row r="4" spans="1:23" x14ac:dyDescent="0.3">
      <c r="A4" s="18">
        <f t="shared" si="0"/>
        <v>2020</v>
      </c>
      <c r="B4" s="18" t="str">
        <f t="shared" si="1"/>
        <v>Dec_2020</v>
      </c>
      <c r="C4" s="18" t="str">
        <f t="shared" si="2"/>
        <v>WK 50_Dec_2020</v>
      </c>
      <c r="D4" s="19">
        <v>44172</v>
      </c>
      <c r="E4" s="23" t="s">
        <v>6</v>
      </c>
      <c r="F4" s="18">
        <v>14</v>
      </c>
      <c r="G4" s="18">
        <v>17</v>
      </c>
      <c r="H4" s="21">
        <f t="shared" si="3"/>
        <v>-3</v>
      </c>
      <c r="I4" s="11">
        <f t="shared" si="4"/>
        <v>-0.17647058823529413</v>
      </c>
      <c r="J4" s="18">
        <v>47</v>
      </c>
      <c r="K4" s="18">
        <f t="shared" si="5"/>
        <v>-33</v>
      </c>
      <c r="L4" s="11">
        <f t="shared" si="6"/>
        <v>-0.7021276595744681</v>
      </c>
      <c r="M4" s="18">
        <v>475</v>
      </c>
      <c r="N4" s="18">
        <v>486</v>
      </c>
      <c r="O4" s="21">
        <f t="shared" si="7"/>
        <v>-11</v>
      </c>
      <c r="P4" s="11">
        <f t="shared" si="8"/>
        <v>-2.2633744855967079E-2</v>
      </c>
      <c r="Q4" s="18">
        <v>1771</v>
      </c>
      <c r="R4" s="18">
        <f t="shared" si="9"/>
        <v>-1296</v>
      </c>
      <c r="S4" s="11">
        <f t="shared" si="10"/>
        <v>-0.73178994918125351</v>
      </c>
      <c r="T4" s="37">
        <f t="shared" si="11"/>
        <v>33.928571428571431</v>
      </c>
      <c r="U4" s="37">
        <f t="shared" si="12"/>
        <v>37.680851063829785</v>
      </c>
      <c r="V4" s="37">
        <f t="shared" si="13"/>
        <v>-3.7522796352583541</v>
      </c>
      <c r="W4" s="39">
        <f t="shared" si="14"/>
        <v>-9.9580543679922445E-2</v>
      </c>
    </row>
    <row r="5" spans="1:23" x14ac:dyDescent="0.3">
      <c r="A5" s="18">
        <f t="shared" si="0"/>
        <v>2020</v>
      </c>
      <c r="B5" s="18" t="str">
        <f t="shared" si="1"/>
        <v>Dec_2020</v>
      </c>
      <c r="C5" s="18" t="str">
        <f t="shared" si="2"/>
        <v>WK 50_Dec_2020</v>
      </c>
      <c r="D5" s="19">
        <v>44172</v>
      </c>
      <c r="E5" s="23" t="s">
        <v>7</v>
      </c>
      <c r="F5" s="24">
        <v>2199</v>
      </c>
      <c r="G5" s="24">
        <v>2108</v>
      </c>
      <c r="H5" s="21">
        <f t="shared" si="3"/>
        <v>91</v>
      </c>
      <c r="I5" s="11">
        <f t="shared" si="4"/>
        <v>4.3168880455407968E-2</v>
      </c>
      <c r="J5" s="18">
        <v>2500</v>
      </c>
      <c r="K5" s="18">
        <f t="shared" si="5"/>
        <v>-301</v>
      </c>
      <c r="L5" s="11">
        <f t="shared" si="6"/>
        <v>-0.12039999999999999</v>
      </c>
      <c r="M5" s="25">
        <v>27174</v>
      </c>
      <c r="N5" s="25">
        <v>26512</v>
      </c>
      <c r="O5" s="21">
        <f t="shared" si="7"/>
        <v>662</v>
      </c>
      <c r="P5" s="11">
        <f t="shared" si="8"/>
        <v>2.4969824984912493E-2</v>
      </c>
      <c r="Q5" s="18">
        <v>86541</v>
      </c>
      <c r="R5" s="18">
        <f t="shared" si="9"/>
        <v>-59367</v>
      </c>
      <c r="S5" s="11">
        <f t="shared" si="10"/>
        <v>-0.6859985440427081</v>
      </c>
      <c r="T5" s="37">
        <f t="shared" si="11"/>
        <v>12.357435197817189</v>
      </c>
      <c r="U5" s="37">
        <f t="shared" si="12"/>
        <v>34.616399999999999</v>
      </c>
      <c r="V5" s="37">
        <f t="shared" si="13"/>
        <v>-22.25896480218281</v>
      </c>
      <c r="W5" s="39">
        <f t="shared" si="14"/>
        <v>-0.64301789909357443</v>
      </c>
    </row>
    <row r="6" spans="1:23" x14ac:dyDescent="0.3">
      <c r="A6" s="18">
        <f t="shared" si="0"/>
        <v>2020</v>
      </c>
      <c r="B6" s="18" t="str">
        <f t="shared" si="1"/>
        <v>Dec_2020</v>
      </c>
      <c r="C6" s="18" t="str">
        <f t="shared" si="2"/>
        <v>WK 50_Dec_2020</v>
      </c>
      <c r="D6" s="19">
        <v>44172</v>
      </c>
      <c r="E6" s="23" t="s">
        <v>20</v>
      </c>
      <c r="F6" s="18">
        <v>13</v>
      </c>
      <c r="G6" s="18">
        <v>13</v>
      </c>
      <c r="H6" s="21">
        <f t="shared" si="3"/>
        <v>0</v>
      </c>
      <c r="I6" s="11">
        <f t="shared" si="4"/>
        <v>0</v>
      </c>
      <c r="J6" s="18">
        <v>75</v>
      </c>
      <c r="K6" s="18">
        <f t="shared" si="5"/>
        <v>-62</v>
      </c>
      <c r="L6" s="11">
        <f t="shared" si="6"/>
        <v>-0.82666666666666666</v>
      </c>
      <c r="M6" s="18">
        <v>280</v>
      </c>
      <c r="N6" s="18">
        <v>274</v>
      </c>
      <c r="O6" s="21">
        <f t="shared" si="7"/>
        <v>6</v>
      </c>
      <c r="P6" s="11">
        <f t="shared" si="8"/>
        <v>2.1897810218978103E-2</v>
      </c>
      <c r="Q6" s="18">
        <v>2819</v>
      </c>
      <c r="R6" s="18">
        <f t="shared" si="9"/>
        <v>-2539</v>
      </c>
      <c r="S6" s="11">
        <f t="shared" si="10"/>
        <v>-0.90067399787158564</v>
      </c>
      <c r="T6" s="37">
        <f t="shared" si="11"/>
        <v>21.53846153846154</v>
      </c>
      <c r="U6" s="37">
        <f t="shared" si="12"/>
        <v>37.586666666666666</v>
      </c>
      <c r="V6" s="37">
        <f t="shared" si="13"/>
        <v>-16.048205128205126</v>
      </c>
      <c r="W6" s="39">
        <f t="shared" si="14"/>
        <v>-0.42696537233607113</v>
      </c>
    </row>
    <row r="7" spans="1:23" x14ac:dyDescent="0.3">
      <c r="A7" s="18">
        <f t="shared" si="0"/>
        <v>2020</v>
      </c>
      <c r="B7" s="18" t="str">
        <f t="shared" si="1"/>
        <v>Dec_2020</v>
      </c>
      <c r="C7" s="18" t="str">
        <f t="shared" si="2"/>
        <v>WK 50_Dec_2020</v>
      </c>
      <c r="D7" s="19">
        <v>44172</v>
      </c>
      <c r="E7" s="23" t="s">
        <v>8</v>
      </c>
      <c r="F7" s="18">
        <v>11</v>
      </c>
      <c r="G7" s="18">
        <v>11</v>
      </c>
      <c r="H7" s="21">
        <f t="shared" si="3"/>
        <v>0</v>
      </c>
      <c r="I7" s="11">
        <f t="shared" si="4"/>
        <v>0</v>
      </c>
      <c r="J7" s="18">
        <v>35</v>
      </c>
      <c r="K7" s="18">
        <f t="shared" si="5"/>
        <v>-24</v>
      </c>
      <c r="L7" s="11">
        <f t="shared" si="6"/>
        <v>-0.68571428571428572</v>
      </c>
      <c r="M7" s="18">
        <v>188</v>
      </c>
      <c r="N7" s="18">
        <v>212</v>
      </c>
      <c r="O7" s="21">
        <f t="shared" si="7"/>
        <v>-24</v>
      </c>
      <c r="P7" s="11">
        <f t="shared" si="8"/>
        <v>-0.11320754716981132</v>
      </c>
      <c r="Q7" s="18">
        <v>752</v>
      </c>
      <c r="R7" s="18">
        <f t="shared" si="9"/>
        <v>-564</v>
      </c>
      <c r="S7" s="11">
        <f t="shared" si="10"/>
        <v>-0.75</v>
      </c>
      <c r="T7" s="37">
        <f t="shared" si="11"/>
        <v>17.09090909090909</v>
      </c>
      <c r="U7" s="37">
        <f t="shared" si="12"/>
        <v>21.485714285714284</v>
      </c>
      <c r="V7" s="37">
        <f t="shared" si="13"/>
        <v>-4.394805194805194</v>
      </c>
      <c r="W7" s="39">
        <f t="shared" si="14"/>
        <v>-0.20454545454545453</v>
      </c>
    </row>
    <row r="8" spans="1:23" x14ac:dyDescent="0.3">
      <c r="A8" s="18">
        <f t="shared" si="0"/>
        <v>2020</v>
      </c>
      <c r="B8" s="18" t="str">
        <f t="shared" si="1"/>
        <v>Dec_2020</v>
      </c>
      <c r="C8" s="18" t="str">
        <f t="shared" si="2"/>
        <v>WK 50_Dec_2020</v>
      </c>
      <c r="D8" s="19">
        <v>44172</v>
      </c>
      <c r="E8" s="23" t="s">
        <v>9</v>
      </c>
      <c r="F8" s="18">
        <v>83</v>
      </c>
      <c r="G8" s="18">
        <v>83</v>
      </c>
      <c r="H8" s="21">
        <f t="shared" si="3"/>
        <v>0</v>
      </c>
      <c r="I8" s="11">
        <f t="shared" si="4"/>
        <v>0</v>
      </c>
      <c r="J8" s="18">
        <v>460</v>
      </c>
      <c r="K8" s="18">
        <f t="shared" si="5"/>
        <v>-377</v>
      </c>
      <c r="L8" s="11">
        <f t="shared" si="6"/>
        <v>-0.81956521739130439</v>
      </c>
      <c r="M8" s="18">
        <v>1605</v>
      </c>
      <c r="N8" s="18">
        <v>1626</v>
      </c>
      <c r="O8" s="21">
        <f t="shared" si="7"/>
        <v>-21</v>
      </c>
      <c r="P8" s="11">
        <f t="shared" si="8"/>
        <v>-1.2915129151291513E-2</v>
      </c>
      <c r="Q8" s="18">
        <v>14129</v>
      </c>
      <c r="R8" s="18">
        <f t="shared" si="9"/>
        <v>-12524</v>
      </c>
      <c r="S8" s="11">
        <f t="shared" si="10"/>
        <v>-0.886403850237101</v>
      </c>
      <c r="T8" s="37">
        <f t="shared" si="11"/>
        <v>19.337349397590362</v>
      </c>
      <c r="U8" s="37">
        <f t="shared" si="12"/>
        <v>30.715217391304346</v>
      </c>
      <c r="V8" s="37">
        <f t="shared" si="13"/>
        <v>-11.377867993713984</v>
      </c>
      <c r="W8" s="39">
        <f t="shared" si="14"/>
        <v>-0.37043097721766816</v>
      </c>
    </row>
    <row r="9" spans="1:23" x14ac:dyDescent="0.3">
      <c r="A9" s="18">
        <f t="shared" si="0"/>
        <v>2020</v>
      </c>
      <c r="B9" s="18" t="str">
        <f t="shared" si="1"/>
        <v>Dec_2020</v>
      </c>
      <c r="C9" s="18" t="str">
        <f t="shared" si="2"/>
        <v>WK 50_Dec_2020</v>
      </c>
      <c r="D9" s="19">
        <v>44172</v>
      </c>
      <c r="E9" s="23" t="s">
        <v>21</v>
      </c>
      <c r="F9" s="18">
        <v>12</v>
      </c>
      <c r="G9" s="18">
        <v>12</v>
      </c>
      <c r="H9" s="21">
        <f t="shared" si="3"/>
        <v>0</v>
      </c>
      <c r="I9" s="11">
        <f t="shared" si="4"/>
        <v>0</v>
      </c>
      <c r="J9" s="18">
        <v>61</v>
      </c>
      <c r="K9" s="18">
        <f t="shared" si="5"/>
        <v>-49</v>
      </c>
      <c r="L9" s="11">
        <f t="shared" si="6"/>
        <v>-0.80327868852459017</v>
      </c>
      <c r="M9" s="18">
        <v>310</v>
      </c>
      <c r="N9" s="18">
        <v>319</v>
      </c>
      <c r="O9" s="21">
        <f t="shared" si="7"/>
        <v>-9</v>
      </c>
      <c r="P9" s="11">
        <f t="shared" si="8"/>
        <v>-2.8213166144200628E-2</v>
      </c>
      <c r="Q9" s="18">
        <v>1843</v>
      </c>
      <c r="R9" s="18">
        <f t="shared" si="9"/>
        <v>-1533</v>
      </c>
      <c r="S9" s="11">
        <f t="shared" si="10"/>
        <v>-0.83179598480737926</v>
      </c>
      <c r="T9" s="37">
        <f t="shared" si="11"/>
        <v>25.833333333333332</v>
      </c>
      <c r="U9" s="37">
        <f t="shared" si="12"/>
        <v>30.21311475409836</v>
      </c>
      <c r="V9" s="37">
        <f t="shared" si="13"/>
        <v>-4.3797814207650276</v>
      </c>
      <c r="W9" s="39">
        <f t="shared" si="14"/>
        <v>-0.14496292277084466</v>
      </c>
    </row>
    <row r="10" spans="1:23" x14ac:dyDescent="0.3">
      <c r="A10" s="18">
        <f t="shared" si="0"/>
        <v>2020</v>
      </c>
      <c r="B10" s="18" t="str">
        <f t="shared" si="1"/>
        <v>Dec_2020</v>
      </c>
      <c r="C10" s="18" t="str">
        <f t="shared" si="2"/>
        <v>WK 50_Dec_2020</v>
      </c>
      <c r="D10" s="19">
        <v>44172</v>
      </c>
      <c r="E10" s="23" t="s">
        <v>10</v>
      </c>
      <c r="F10" s="18">
        <v>12</v>
      </c>
      <c r="G10" s="18">
        <v>14</v>
      </c>
      <c r="H10" s="21">
        <f t="shared" si="3"/>
        <v>-2</v>
      </c>
      <c r="I10" s="11">
        <f t="shared" si="4"/>
        <v>-0.14285714285714285</v>
      </c>
      <c r="J10" s="18">
        <v>44</v>
      </c>
      <c r="K10" s="18">
        <f t="shared" si="5"/>
        <v>-32</v>
      </c>
      <c r="L10" s="11">
        <f t="shared" si="6"/>
        <v>-0.72727272727272729</v>
      </c>
      <c r="M10" s="18">
        <v>251</v>
      </c>
      <c r="N10" s="18">
        <v>301</v>
      </c>
      <c r="O10" s="21">
        <f t="shared" si="7"/>
        <v>-50</v>
      </c>
      <c r="P10" s="11">
        <f t="shared" si="8"/>
        <v>-0.16611295681063123</v>
      </c>
      <c r="Q10" s="18">
        <v>1048</v>
      </c>
      <c r="R10" s="18">
        <f t="shared" si="9"/>
        <v>-797</v>
      </c>
      <c r="S10" s="11">
        <f t="shared" si="10"/>
        <v>-0.7604961832061069</v>
      </c>
      <c r="T10" s="37">
        <f t="shared" si="11"/>
        <v>20.916666666666668</v>
      </c>
      <c r="U10" s="37">
        <f t="shared" si="12"/>
        <v>23.818181818181817</v>
      </c>
      <c r="V10" s="37">
        <f t="shared" si="13"/>
        <v>-2.9015151515151487</v>
      </c>
      <c r="W10" s="39">
        <f t="shared" si="14"/>
        <v>-0.12181933842239175</v>
      </c>
    </row>
    <row r="11" spans="1:23" x14ac:dyDescent="0.3">
      <c r="A11" s="18">
        <f t="shared" si="0"/>
        <v>2020</v>
      </c>
      <c r="B11" s="18" t="str">
        <f t="shared" si="1"/>
        <v>Dec_2020</v>
      </c>
      <c r="C11" s="18" t="str">
        <f t="shared" si="2"/>
        <v>WK 50_Dec_2020</v>
      </c>
      <c r="D11" s="19">
        <v>44172</v>
      </c>
      <c r="E11" s="23" t="s">
        <v>11</v>
      </c>
      <c r="F11" s="18">
        <v>1</v>
      </c>
      <c r="G11" s="18">
        <v>1</v>
      </c>
      <c r="H11" s="21">
        <f t="shared" si="3"/>
        <v>0</v>
      </c>
      <c r="I11" s="11">
        <f t="shared" si="4"/>
        <v>0</v>
      </c>
      <c r="J11" s="18">
        <v>3</v>
      </c>
      <c r="K11" s="18">
        <f t="shared" si="5"/>
        <v>-2</v>
      </c>
      <c r="L11" s="11">
        <f t="shared" si="6"/>
        <v>-0.66666666666666663</v>
      </c>
      <c r="M11" s="18">
        <v>8</v>
      </c>
      <c r="N11" s="18">
        <v>7</v>
      </c>
      <c r="O11" s="21">
        <f t="shared" si="7"/>
        <v>1</v>
      </c>
      <c r="P11" s="11">
        <f t="shared" si="8"/>
        <v>0.14285714285714285</v>
      </c>
      <c r="Q11" s="18">
        <v>55</v>
      </c>
      <c r="R11" s="18">
        <f t="shared" si="9"/>
        <v>-47</v>
      </c>
      <c r="S11" s="11">
        <f t="shared" si="10"/>
        <v>-0.8545454545454545</v>
      </c>
      <c r="T11" s="37">
        <f t="shared" si="11"/>
        <v>8</v>
      </c>
      <c r="U11" s="37">
        <f t="shared" si="12"/>
        <v>18.333333333333332</v>
      </c>
      <c r="V11" s="37">
        <f t="shared" si="13"/>
        <v>-10.333333333333332</v>
      </c>
      <c r="W11" s="39">
        <f t="shared" si="14"/>
        <v>-0.5636363636363636</v>
      </c>
    </row>
    <row r="12" spans="1:23" x14ac:dyDescent="0.3">
      <c r="A12" s="18">
        <f t="shared" si="0"/>
        <v>2020</v>
      </c>
      <c r="B12" s="18" t="str">
        <f t="shared" si="1"/>
        <v>Dec_2020</v>
      </c>
      <c r="C12" s="18" t="str">
        <f t="shared" si="2"/>
        <v>WK 50_Dec_2020</v>
      </c>
      <c r="D12" s="19">
        <v>44172</v>
      </c>
      <c r="E12" s="23" t="s">
        <v>12</v>
      </c>
      <c r="F12" s="18">
        <v>74</v>
      </c>
      <c r="G12" s="18">
        <v>74</v>
      </c>
      <c r="H12" s="21">
        <f t="shared" si="3"/>
        <v>0</v>
      </c>
      <c r="I12" s="11">
        <f t="shared" si="4"/>
        <v>0</v>
      </c>
      <c r="J12" s="18">
        <v>295</v>
      </c>
      <c r="K12" s="18">
        <f t="shared" si="5"/>
        <v>-221</v>
      </c>
      <c r="L12" s="11">
        <f t="shared" si="6"/>
        <v>-0.74915254237288131</v>
      </c>
      <c r="M12" s="18">
        <v>1199</v>
      </c>
      <c r="N12" s="18">
        <v>1199</v>
      </c>
      <c r="O12" s="21">
        <f t="shared" si="7"/>
        <v>0</v>
      </c>
      <c r="P12" s="11">
        <f t="shared" si="8"/>
        <v>0</v>
      </c>
      <c r="Q12" s="18">
        <v>5504</v>
      </c>
      <c r="R12" s="18">
        <f t="shared" si="9"/>
        <v>-4305</v>
      </c>
      <c r="S12" s="11">
        <f t="shared" si="10"/>
        <v>-0.78215843023255816</v>
      </c>
      <c r="T12" s="37">
        <f t="shared" si="11"/>
        <v>16.202702702702702</v>
      </c>
      <c r="U12" s="37">
        <f t="shared" si="12"/>
        <v>18.657627118644069</v>
      </c>
      <c r="V12" s="37">
        <f t="shared" si="13"/>
        <v>-2.4549244159413668</v>
      </c>
      <c r="W12" s="39">
        <f t="shared" si="14"/>
        <v>-0.13157752592708996</v>
      </c>
    </row>
    <row r="13" spans="1:23" x14ac:dyDescent="0.3">
      <c r="A13" s="18">
        <f t="shared" si="0"/>
        <v>2020</v>
      </c>
      <c r="B13" s="18" t="str">
        <f t="shared" si="1"/>
        <v>Dec_2020</v>
      </c>
      <c r="C13" s="18" t="str">
        <f t="shared" si="2"/>
        <v>WK 51_Dec_2020</v>
      </c>
      <c r="D13" s="19">
        <v>44179</v>
      </c>
      <c r="E13" s="20" t="s">
        <v>18</v>
      </c>
      <c r="F13" s="18">
        <v>37</v>
      </c>
      <c r="G13" s="18">
        <v>37</v>
      </c>
      <c r="H13" s="21">
        <f t="shared" si="3"/>
        <v>0</v>
      </c>
      <c r="I13" s="11">
        <f t="shared" si="4"/>
        <v>0</v>
      </c>
      <c r="J13" s="18">
        <v>113</v>
      </c>
      <c r="K13" s="18">
        <f t="shared" si="5"/>
        <v>-76</v>
      </c>
      <c r="L13" s="11">
        <f t="shared" si="6"/>
        <v>-0.67256637168141598</v>
      </c>
      <c r="M13" s="22">
        <v>581</v>
      </c>
      <c r="N13" s="22">
        <v>604</v>
      </c>
      <c r="O13" s="21">
        <f t="shared" si="7"/>
        <v>-23</v>
      </c>
      <c r="P13" s="11">
        <f t="shared" si="8"/>
        <v>-3.8079470198675497E-2</v>
      </c>
      <c r="Q13" s="18">
        <v>4152</v>
      </c>
      <c r="R13" s="18">
        <f t="shared" si="9"/>
        <v>-3571</v>
      </c>
      <c r="S13" s="11">
        <f t="shared" si="10"/>
        <v>-0.86006743737957614</v>
      </c>
      <c r="T13" s="37">
        <f t="shared" si="11"/>
        <v>15.702702702702704</v>
      </c>
      <c r="U13" s="37">
        <f t="shared" si="12"/>
        <v>36.743362831858406</v>
      </c>
      <c r="V13" s="37">
        <f t="shared" si="13"/>
        <v>-21.040660129155704</v>
      </c>
      <c r="W13" s="39">
        <f t="shared" si="14"/>
        <v>-0.57263838983492166</v>
      </c>
    </row>
    <row r="14" spans="1:23" x14ac:dyDescent="0.3">
      <c r="A14" s="18">
        <f t="shared" si="0"/>
        <v>2020</v>
      </c>
      <c r="B14" s="18" t="str">
        <f t="shared" si="1"/>
        <v>Dec_2020</v>
      </c>
      <c r="C14" s="18" t="str">
        <f t="shared" si="2"/>
        <v>WK 51_Dec_2020</v>
      </c>
      <c r="D14" s="19">
        <v>44179</v>
      </c>
      <c r="E14" s="20" t="s">
        <v>19</v>
      </c>
      <c r="F14" s="18">
        <v>34</v>
      </c>
      <c r="G14" s="18">
        <v>34</v>
      </c>
      <c r="H14" s="21">
        <f t="shared" si="3"/>
        <v>0</v>
      </c>
      <c r="I14" s="11">
        <f t="shared" si="4"/>
        <v>0</v>
      </c>
      <c r="J14" s="18">
        <v>118</v>
      </c>
      <c r="K14" s="18">
        <f t="shared" si="5"/>
        <v>-84</v>
      </c>
      <c r="L14" s="11">
        <f t="shared" si="6"/>
        <v>-0.71186440677966101</v>
      </c>
      <c r="M14" s="18">
        <v>771</v>
      </c>
      <c r="N14" s="18">
        <v>725</v>
      </c>
      <c r="O14" s="21">
        <f t="shared" si="7"/>
        <v>46</v>
      </c>
      <c r="P14" s="11">
        <f t="shared" si="8"/>
        <v>6.344827586206897E-2</v>
      </c>
      <c r="Q14" s="18">
        <v>3262</v>
      </c>
      <c r="R14" s="18">
        <f t="shared" si="9"/>
        <v>-2491</v>
      </c>
      <c r="S14" s="11">
        <f t="shared" si="10"/>
        <v>-0.76364193746167996</v>
      </c>
      <c r="T14" s="37">
        <f t="shared" si="11"/>
        <v>22.676470588235293</v>
      </c>
      <c r="U14" s="37">
        <f t="shared" si="12"/>
        <v>27.64406779661017</v>
      </c>
      <c r="V14" s="37">
        <f t="shared" si="13"/>
        <v>-4.9675972083748761</v>
      </c>
      <c r="W14" s="39">
        <f t="shared" si="14"/>
        <v>-0.17969848883759515</v>
      </c>
    </row>
    <row r="15" spans="1:23" x14ac:dyDescent="0.3">
      <c r="A15" s="18">
        <f t="shared" si="0"/>
        <v>2020</v>
      </c>
      <c r="B15" s="18" t="str">
        <f t="shared" si="1"/>
        <v>Dec_2020</v>
      </c>
      <c r="C15" s="18" t="str">
        <f t="shared" si="2"/>
        <v>WK 51_Dec_2020</v>
      </c>
      <c r="D15" s="19">
        <v>44179</v>
      </c>
      <c r="E15" s="23" t="s">
        <v>6</v>
      </c>
      <c r="F15" s="18">
        <v>13</v>
      </c>
      <c r="G15" s="18">
        <v>14</v>
      </c>
      <c r="H15" s="21">
        <f t="shared" si="3"/>
        <v>-1</v>
      </c>
      <c r="I15" s="11">
        <f t="shared" si="4"/>
        <v>-7.1428571428571425E-2</v>
      </c>
      <c r="J15" s="18">
        <v>47</v>
      </c>
      <c r="K15" s="18">
        <f t="shared" si="5"/>
        <v>-34</v>
      </c>
      <c r="L15" s="11">
        <f t="shared" si="6"/>
        <v>-0.72340425531914898</v>
      </c>
      <c r="M15" s="18">
        <v>466</v>
      </c>
      <c r="N15" s="18">
        <v>475</v>
      </c>
      <c r="O15" s="21">
        <f t="shared" si="7"/>
        <v>-9</v>
      </c>
      <c r="P15" s="11">
        <f t="shared" si="8"/>
        <v>-1.8947368421052633E-2</v>
      </c>
      <c r="Q15" s="18">
        <v>1771</v>
      </c>
      <c r="R15" s="18">
        <f t="shared" si="9"/>
        <v>-1305</v>
      </c>
      <c r="S15" s="11">
        <f t="shared" si="10"/>
        <v>-0.7368718238283456</v>
      </c>
      <c r="T15" s="37">
        <f t="shared" si="11"/>
        <v>35.846153846153847</v>
      </c>
      <c r="U15" s="37">
        <f t="shared" si="12"/>
        <v>37.680851063829785</v>
      </c>
      <c r="V15" s="37">
        <f t="shared" si="13"/>
        <v>-1.834697217675938</v>
      </c>
      <c r="W15" s="39">
        <f t="shared" si="14"/>
        <v>-4.869043999478774E-2</v>
      </c>
    </row>
    <row r="16" spans="1:23" x14ac:dyDescent="0.3">
      <c r="A16" s="18">
        <f t="shared" si="0"/>
        <v>2020</v>
      </c>
      <c r="B16" s="18" t="str">
        <f t="shared" si="1"/>
        <v>Dec_2020</v>
      </c>
      <c r="C16" s="18" t="str">
        <f t="shared" si="2"/>
        <v>WK 51_Dec_2020</v>
      </c>
      <c r="D16" s="19">
        <v>44179</v>
      </c>
      <c r="E16" s="23" t="s">
        <v>7</v>
      </c>
      <c r="F16" s="24">
        <v>2039</v>
      </c>
      <c r="G16" s="24">
        <v>2199</v>
      </c>
      <c r="H16" s="21">
        <f t="shared" si="3"/>
        <v>-160</v>
      </c>
      <c r="I16" s="11">
        <f t="shared" si="4"/>
        <v>-7.2760345611641658E-2</v>
      </c>
      <c r="J16" s="18">
        <v>2500</v>
      </c>
      <c r="K16" s="18">
        <f t="shared" si="5"/>
        <v>-461</v>
      </c>
      <c r="L16" s="11">
        <f t="shared" si="6"/>
        <v>-0.18440000000000001</v>
      </c>
      <c r="M16" s="25">
        <v>26444</v>
      </c>
      <c r="N16" s="25">
        <v>27174</v>
      </c>
      <c r="O16" s="21">
        <f t="shared" si="7"/>
        <v>-730</v>
      </c>
      <c r="P16" s="11">
        <f t="shared" si="8"/>
        <v>-2.6863914035475087E-2</v>
      </c>
      <c r="Q16" s="18">
        <v>86541</v>
      </c>
      <c r="R16" s="18">
        <f t="shared" si="9"/>
        <v>-60097</v>
      </c>
      <c r="S16" s="11">
        <f t="shared" si="10"/>
        <v>-0.69443385216255882</v>
      </c>
      <c r="T16" s="37">
        <f t="shared" si="11"/>
        <v>12.969102501226091</v>
      </c>
      <c r="U16" s="37">
        <f t="shared" si="12"/>
        <v>34.616399999999999</v>
      </c>
      <c r="V16" s="37">
        <f t="shared" si="13"/>
        <v>-21.647297498773909</v>
      </c>
      <c r="W16" s="39">
        <f t="shared" si="14"/>
        <v>-0.62534802864462824</v>
      </c>
    </row>
    <row r="17" spans="1:23" x14ac:dyDescent="0.3">
      <c r="A17" s="18">
        <f t="shared" si="0"/>
        <v>2020</v>
      </c>
      <c r="B17" s="18" t="str">
        <f t="shared" si="1"/>
        <v>Dec_2020</v>
      </c>
      <c r="C17" s="18" t="str">
        <f t="shared" si="2"/>
        <v>WK 51_Dec_2020</v>
      </c>
      <c r="D17" s="19">
        <v>44179</v>
      </c>
      <c r="E17" s="23" t="s">
        <v>20</v>
      </c>
      <c r="F17" s="18">
        <v>12</v>
      </c>
      <c r="G17" s="18">
        <v>12</v>
      </c>
      <c r="H17" s="21">
        <f t="shared" si="3"/>
        <v>0</v>
      </c>
      <c r="I17" s="11">
        <f t="shared" si="4"/>
        <v>0</v>
      </c>
      <c r="J17" s="18">
        <v>75</v>
      </c>
      <c r="K17" s="18">
        <f t="shared" si="5"/>
        <v>-63</v>
      </c>
      <c r="L17" s="11">
        <f t="shared" si="6"/>
        <v>-0.84</v>
      </c>
      <c r="M17" s="18">
        <v>271</v>
      </c>
      <c r="N17" s="18">
        <v>271</v>
      </c>
      <c r="O17" s="21">
        <f t="shared" si="7"/>
        <v>0</v>
      </c>
      <c r="P17" s="11">
        <f t="shared" si="8"/>
        <v>0</v>
      </c>
      <c r="Q17" s="18">
        <v>2819</v>
      </c>
      <c r="R17" s="18">
        <f t="shared" si="9"/>
        <v>-2548</v>
      </c>
      <c r="S17" s="11">
        <f t="shared" si="10"/>
        <v>-0.90386661936857038</v>
      </c>
      <c r="T17" s="37">
        <f t="shared" si="11"/>
        <v>22.583333333333332</v>
      </c>
      <c r="U17" s="37">
        <f t="shared" si="12"/>
        <v>37.586666666666666</v>
      </c>
      <c r="V17" s="37">
        <f t="shared" si="13"/>
        <v>-15.003333333333334</v>
      </c>
      <c r="W17" s="39">
        <f t="shared" si="14"/>
        <v>-0.39916637105356512</v>
      </c>
    </row>
    <row r="18" spans="1:23" x14ac:dyDescent="0.3">
      <c r="A18" s="18">
        <f t="shared" si="0"/>
        <v>2020</v>
      </c>
      <c r="B18" s="18" t="str">
        <f t="shared" si="1"/>
        <v>Dec_2020</v>
      </c>
      <c r="C18" s="18" t="str">
        <f t="shared" si="2"/>
        <v>WK 51_Dec_2020</v>
      </c>
      <c r="D18" s="19">
        <v>44179</v>
      </c>
      <c r="E18" s="23" t="s">
        <v>8</v>
      </c>
      <c r="F18" s="18">
        <v>11</v>
      </c>
      <c r="G18" s="18">
        <v>11</v>
      </c>
      <c r="H18" s="21">
        <f t="shared" si="3"/>
        <v>0</v>
      </c>
      <c r="I18" s="11">
        <f t="shared" si="4"/>
        <v>0</v>
      </c>
      <c r="J18" s="18">
        <v>35</v>
      </c>
      <c r="K18" s="18">
        <f t="shared" si="5"/>
        <v>-24</v>
      </c>
      <c r="L18" s="11">
        <f t="shared" si="6"/>
        <v>-0.68571428571428572</v>
      </c>
      <c r="M18" s="18">
        <v>197</v>
      </c>
      <c r="N18" s="18">
        <v>210</v>
      </c>
      <c r="O18" s="21">
        <f t="shared" si="7"/>
        <v>-13</v>
      </c>
      <c r="P18" s="11">
        <f t="shared" si="8"/>
        <v>-6.1904761904761907E-2</v>
      </c>
      <c r="Q18" s="18">
        <v>752</v>
      </c>
      <c r="R18" s="18">
        <f t="shared" si="9"/>
        <v>-555</v>
      </c>
      <c r="S18" s="11">
        <f t="shared" si="10"/>
        <v>-0.73803191489361697</v>
      </c>
      <c r="T18" s="37">
        <f t="shared" si="11"/>
        <v>17.90909090909091</v>
      </c>
      <c r="U18" s="37">
        <f t="shared" si="12"/>
        <v>21.485714285714284</v>
      </c>
      <c r="V18" s="37">
        <f t="shared" si="13"/>
        <v>-3.5766233766233739</v>
      </c>
      <c r="W18" s="39">
        <f t="shared" si="14"/>
        <v>-0.16646518375241767</v>
      </c>
    </row>
    <row r="19" spans="1:23" x14ac:dyDescent="0.3">
      <c r="A19" s="18">
        <f t="shared" si="0"/>
        <v>2020</v>
      </c>
      <c r="B19" s="18" t="str">
        <f t="shared" si="1"/>
        <v>Dec_2020</v>
      </c>
      <c r="C19" s="18" t="str">
        <f t="shared" si="2"/>
        <v>WK 51_Dec_2020</v>
      </c>
      <c r="D19" s="19">
        <v>44179</v>
      </c>
      <c r="E19" s="23" t="s">
        <v>9</v>
      </c>
      <c r="F19" s="18">
        <v>83</v>
      </c>
      <c r="G19" s="18">
        <v>83</v>
      </c>
      <c r="H19" s="21">
        <f t="shared" si="3"/>
        <v>0</v>
      </c>
      <c r="I19" s="11">
        <f t="shared" si="4"/>
        <v>0</v>
      </c>
      <c r="J19" s="18">
        <v>460</v>
      </c>
      <c r="K19" s="18">
        <f t="shared" si="5"/>
        <v>-377</v>
      </c>
      <c r="L19" s="11">
        <f t="shared" si="6"/>
        <v>-0.81956521739130439</v>
      </c>
      <c r="M19" s="18">
        <v>1604</v>
      </c>
      <c r="N19" s="18">
        <v>1598</v>
      </c>
      <c r="O19" s="21">
        <f t="shared" si="7"/>
        <v>6</v>
      </c>
      <c r="P19" s="11">
        <f t="shared" si="8"/>
        <v>3.7546933667083854E-3</v>
      </c>
      <c r="Q19" s="18">
        <v>14129</v>
      </c>
      <c r="R19" s="18">
        <f t="shared" si="9"/>
        <v>-12525</v>
      </c>
      <c r="S19" s="11">
        <f t="shared" si="10"/>
        <v>-0.8864746266543988</v>
      </c>
      <c r="T19" s="37">
        <f t="shared" si="11"/>
        <v>19.325301204819276</v>
      </c>
      <c r="U19" s="37">
        <f t="shared" si="12"/>
        <v>30.715217391304346</v>
      </c>
      <c r="V19" s="37">
        <f t="shared" si="13"/>
        <v>-11.38991618648507</v>
      </c>
      <c r="W19" s="39">
        <f t="shared" si="14"/>
        <v>-0.3708232320605232</v>
      </c>
    </row>
    <row r="20" spans="1:23" x14ac:dyDescent="0.3">
      <c r="A20" s="18">
        <f t="shared" si="0"/>
        <v>2020</v>
      </c>
      <c r="B20" s="18" t="str">
        <f t="shared" si="1"/>
        <v>Dec_2020</v>
      </c>
      <c r="C20" s="18" t="str">
        <f t="shared" si="2"/>
        <v>WK 51_Dec_2020</v>
      </c>
      <c r="D20" s="19">
        <v>44179</v>
      </c>
      <c r="E20" s="23" t="s">
        <v>21</v>
      </c>
      <c r="F20" s="18">
        <v>12</v>
      </c>
      <c r="G20" s="18">
        <v>12</v>
      </c>
      <c r="H20" s="21">
        <f t="shared" si="3"/>
        <v>0</v>
      </c>
      <c r="I20" s="11">
        <f t="shared" si="4"/>
        <v>0</v>
      </c>
      <c r="J20" s="18">
        <v>61</v>
      </c>
      <c r="K20" s="18">
        <f t="shared" si="5"/>
        <v>-49</v>
      </c>
      <c r="L20" s="11">
        <f t="shared" si="6"/>
        <v>-0.80327868852459017</v>
      </c>
      <c r="M20" s="18">
        <v>307</v>
      </c>
      <c r="N20" s="18">
        <v>311</v>
      </c>
      <c r="O20" s="21">
        <f t="shared" si="7"/>
        <v>-4</v>
      </c>
      <c r="P20" s="11">
        <f t="shared" si="8"/>
        <v>-1.2861736334405145E-2</v>
      </c>
      <c r="Q20" s="18">
        <v>1843</v>
      </c>
      <c r="R20" s="18">
        <f t="shared" si="9"/>
        <v>-1536</v>
      </c>
      <c r="S20" s="11">
        <f t="shared" si="10"/>
        <v>-0.83342376559956588</v>
      </c>
      <c r="T20" s="37">
        <f t="shared" si="11"/>
        <v>25.583333333333332</v>
      </c>
      <c r="U20" s="37">
        <f t="shared" si="12"/>
        <v>30.21311475409836</v>
      </c>
      <c r="V20" s="37">
        <f t="shared" si="13"/>
        <v>-4.6297814207650276</v>
      </c>
      <c r="W20" s="39">
        <f t="shared" si="14"/>
        <v>-0.15323747513112679</v>
      </c>
    </row>
    <row r="21" spans="1:23" x14ac:dyDescent="0.3">
      <c r="A21" s="18">
        <f t="shared" si="0"/>
        <v>2020</v>
      </c>
      <c r="B21" s="18" t="str">
        <f t="shared" si="1"/>
        <v>Dec_2020</v>
      </c>
      <c r="C21" s="18" t="str">
        <f t="shared" si="2"/>
        <v>WK 51_Dec_2020</v>
      </c>
      <c r="D21" s="19">
        <v>44179</v>
      </c>
      <c r="E21" s="23" t="s">
        <v>10</v>
      </c>
      <c r="F21" s="18">
        <v>9</v>
      </c>
      <c r="G21" s="18">
        <v>10</v>
      </c>
      <c r="H21" s="21">
        <f t="shared" si="3"/>
        <v>-1</v>
      </c>
      <c r="I21" s="11">
        <f t="shared" si="4"/>
        <v>-0.1</v>
      </c>
      <c r="J21" s="18">
        <v>44</v>
      </c>
      <c r="K21" s="18">
        <f t="shared" si="5"/>
        <v>-35</v>
      </c>
      <c r="L21" s="11">
        <f t="shared" si="6"/>
        <v>-0.79545454545454541</v>
      </c>
      <c r="M21" s="18">
        <v>244</v>
      </c>
      <c r="N21" s="18">
        <v>250</v>
      </c>
      <c r="O21" s="21">
        <f t="shared" si="7"/>
        <v>-6</v>
      </c>
      <c r="P21" s="11">
        <f t="shared" si="8"/>
        <v>-2.4E-2</v>
      </c>
      <c r="Q21" s="18">
        <v>1048</v>
      </c>
      <c r="R21" s="18">
        <f t="shared" si="9"/>
        <v>-804</v>
      </c>
      <c r="S21" s="11">
        <f t="shared" si="10"/>
        <v>-0.76717557251908397</v>
      </c>
      <c r="T21" s="37">
        <f t="shared" si="11"/>
        <v>27.111111111111111</v>
      </c>
      <c r="U21" s="37">
        <f t="shared" si="12"/>
        <v>23.818181818181817</v>
      </c>
      <c r="V21" s="37">
        <f t="shared" si="13"/>
        <v>3.2929292929292941</v>
      </c>
      <c r="W21" s="39">
        <f t="shared" si="14"/>
        <v>0.13825275657336733</v>
      </c>
    </row>
    <row r="22" spans="1:23" x14ac:dyDescent="0.3">
      <c r="A22" s="18">
        <f t="shared" si="0"/>
        <v>2020</v>
      </c>
      <c r="B22" s="18" t="str">
        <f t="shared" si="1"/>
        <v>Dec_2020</v>
      </c>
      <c r="C22" s="18" t="str">
        <f t="shared" si="2"/>
        <v>WK 51_Dec_2020</v>
      </c>
      <c r="D22" s="19">
        <v>44179</v>
      </c>
      <c r="E22" s="23" t="s">
        <v>11</v>
      </c>
      <c r="F22" s="18">
        <v>1</v>
      </c>
      <c r="G22" s="18">
        <v>1</v>
      </c>
      <c r="H22" s="21">
        <f t="shared" si="3"/>
        <v>0</v>
      </c>
      <c r="I22" s="11">
        <f t="shared" si="4"/>
        <v>0</v>
      </c>
      <c r="J22" s="18">
        <v>3</v>
      </c>
      <c r="K22" s="18">
        <f t="shared" si="5"/>
        <v>-2</v>
      </c>
      <c r="L22" s="11">
        <f t="shared" si="6"/>
        <v>-0.66666666666666663</v>
      </c>
      <c r="M22" s="18">
        <v>8</v>
      </c>
      <c r="N22" s="18">
        <v>8</v>
      </c>
      <c r="O22" s="21">
        <f t="shared" si="7"/>
        <v>0</v>
      </c>
      <c r="P22" s="11">
        <f t="shared" si="8"/>
        <v>0</v>
      </c>
      <c r="Q22" s="18">
        <v>55</v>
      </c>
      <c r="R22" s="18">
        <f t="shared" si="9"/>
        <v>-47</v>
      </c>
      <c r="S22" s="11">
        <f t="shared" si="10"/>
        <v>-0.8545454545454545</v>
      </c>
      <c r="T22" s="37">
        <f t="shared" si="11"/>
        <v>8</v>
      </c>
      <c r="U22" s="37">
        <f t="shared" si="12"/>
        <v>18.333333333333332</v>
      </c>
      <c r="V22" s="37">
        <f t="shared" si="13"/>
        <v>-10.333333333333332</v>
      </c>
      <c r="W22" s="39">
        <f t="shared" si="14"/>
        <v>-0.5636363636363636</v>
      </c>
    </row>
    <row r="23" spans="1:23" x14ac:dyDescent="0.3">
      <c r="A23" s="18">
        <f t="shared" si="0"/>
        <v>2020</v>
      </c>
      <c r="B23" s="18" t="str">
        <f t="shared" si="1"/>
        <v>Dec_2020</v>
      </c>
      <c r="C23" s="18" t="str">
        <f t="shared" si="2"/>
        <v>WK 51_Dec_2020</v>
      </c>
      <c r="D23" s="19">
        <v>44179</v>
      </c>
      <c r="E23" s="23" t="s">
        <v>12</v>
      </c>
      <c r="F23" s="18">
        <v>75</v>
      </c>
      <c r="G23" s="18">
        <v>75</v>
      </c>
      <c r="H23" s="21">
        <f t="shared" si="3"/>
        <v>0</v>
      </c>
      <c r="I23" s="11">
        <f t="shared" si="4"/>
        <v>0</v>
      </c>
      <c r="J23" s="18">
        <v>295</v>
      </c>
      <c r="K23" s="18">
        <f t="shared" si="5"/>
        <v>-220</v>
      </c>
      <c r="L23" s="11">
        <f t="shared" si="6"/>
        <v>-0.74576271186440679</v>
      </c>
      <c r="M23" s="18">
        <v>1153</v>
      </c>
      <c r="N23" s="18">
        <v>1153</v>
      </c>
      <c r="O23" s="21">
        <f t="shared" si="7"/>
        <v>0</v>
      </c>
      <c r="P23" s="11">
        <f t="shared" si="8"/>
        <v>0</v>
      </c>
      <c r="Q23" s="18">
        <v>5504</v>
      </c>
      <c r="R23" s="18">
        <f t="shared" si="9"/>
        <v>-4351</v>
      </c>
      <c r="S23" s="11">
        <f t="shared" si="10"/>
        <v>-0.79051598837209303</v>
      </c>
      <c r="T23" s="37">
        <f t="shared" si="11"/>
        <v>15.373333333333333</v>
      </c>
      <c r="U23" s="37">
        <f t="shared" si="12"/>
        <v>18.657627118644069</v>
      </c>
      <c r="V23" s="37">
        <f t="shared" si="13"/>
        <v>-3.2842937853107355</v>
      </c>
      <c r="W23" s="39">
        <f t="shared" si="14"/>
        <v>-0.17602955426356595</v>
      </c>
    </row>
    <row r="24" spans="1:23" x14ac:dyDescent="0.3">
      <c r="A24" s="18">
        <f t="shared" si="0"/>
        <v>2020</v>
      </c>
      <c r="B24" s="18" t="str">
        <f t="shared" si="1"/>
        <v>Dec_2020</v>
      </c>
      <c r="C24" s="18" t="str">
        <f t="shared" si="2"/>
        <v>WK 52_Dec_2020</v>
      </c>
      <c r="D24" s="19">
        <v>44186</v>
      </c>
      <c r="E24" s="20" t="s">
        <v>18</v>
      </c>
      <c r="F24" s="18">
        <v>31</v>
      </c>
      <c r="G24" s="18">
        <v>37</v>
      </c>
      <c r="H24" s="21">
        <f t="shared" si="3"/>
        <v>-6</v>
      </c>
      <c r="I24" s="11">
        <f t="shared" si="4"/>
        <v>-0.16216216216216217</v>
      </c>
      <c r="J24" s="18">
        <v>113</v>
      </c>
      <c r="K24" s="18">
        <f t="shared" si="5"/>
        <v>-82</v>
      </c>
      <c r="L24" s="11">
        <f t="shared" si="6"/>
        <v>-0.72566371681415931</v>
      </c>
      <c r="M24" s="22">
        <v>568</v>
      </c>
      <c r="N24" s="22">
        <v>581</v>
      </c>
      <c r="O24" s="21">
        <f t="shared" si="7"/>
        <v>-13</v>
      </c>
      <c r="P24" s="11">
        <f t="shared" si="8"/>
        <v>-2.2375215146299483E-2</v>
      </c>
      <c r="Q24" s="18">
        <v>4152</v>
      </c>
      <c r="R24" s="18">
        <f t="shared" si="9"/>
        <v>-3584</v>
      </c>
      <c r="S24" s="11">
        <f t="shared" si="10"/>
        <v>-0.86319845857418109</v>
      </c>
      <c r="T24" s="37">
        <f t="shared" si="11"/>
        <v>18.322580645161292</v>
      </c>
      <c r="U24" s="37">
        <f t="shared" si="12"/>
        <v>36.743362831858406</v>
      </c>
      <c r="V24" s="37">
        <f t="shared" si="13"/>
        <v>-18.420782186697114</v>
      </c>
      <c r="W24" s="39">
        <f t="shared" si="14"/>
        <v>-0.50133631673814405</v>
      </c>
    </row>
    <row r="25" spans="1:23" x14ac:dyDescent="0.3">
      <c r="A25" s="18">
        <f t="shared" si="0"/>
        <v>2020</v>
      </c>
      <c r="B25" s="18" t="str">
        <f t="shared" si="1"/>
        <v>Dec_2020</v>
      </c>
      <c r="C25" s="18" t="str">
        <f t="shared" si="2"/>
        <v>WK 52_Dec_2020</v>
      </c>
      <c r="D25" s="19">
        <v>44186</v>
      </c>
      <c r="E25" s="20" t="s">
        <v>19</v>
      </c>
      <c r="F25" s="18">
        <v>40</v>
      </c>
      <c r="G25" s="18">
        <v>34</v>
      </c>
      <c r="H25" s="21">
        <f t="shared" si="3"/>
        <v>6</v>
      </c>
      <c r="I25" s="11">
        <f t="shared" si="4"/>
        <v>0.17647058823529413</v>
      </c>
      <c r="J25" s="18">
        <v>118</v>
      </c>
      <c r="K25" s="18">
        <f t="shared" si="5"/>
        <v>-78</v>
      </c>
      <c r="L25" s="11">
        <f t="shared" si="6"/>
        <v>-0.66101694915254239</v>
      </c>
      <c r="M25" s="18">
        <v>1072</v>
      </c>
      <c r="N25" s="18">
        <v>771</v>
      </c>
      <c r="O25" s="21">
        <f t="shared" si="7"/>
        <v>301</v>
      </c>
      <c r="P25" s="11">
        <f t="shared" si="8"/>
        <v>0.39040207522697795</v>
      </c>
      <c r="Q25" s="18">
        <v>3262</v>
      </c>
      <c r="R25" s="18">
        <f t="shared" si="9"/>
        <v>-2190</v>
      </c>
      <c r="S25" s="11">
        <f t="shared" si="10"/>
        <v>-0.671367259350092</v>
      </c>
      <c r="T25" s="37">
        <f t="shared" si="11"/>
        <v>26.8</v>
      </c>
      <c r="U25" s="37">
        <f t="shared" si="12"/>
        <v>27.64406779661017</v>
      </c>
      <c r="V25" s="37">
        <f t="shared" si="13"/>
        <v>-0.84406779661016884</v>
      </c>
      <c r="W25" s="39">
        <f t="shared" si="14"/>
        <v>-3.0533415082771281E-2</v>
      </c>
    </row>
    <row r="26" spans="1:23" x14ac:dyDescent="0.3">
      <c r="A26" s="18">
        <f t="shared" si="0"/>
        <v>2020</v>
      </c>
      <c r="B26" s="18" t="str">
        <f t="shared" si="1"/>
        <v>Dec_2020</v>
      </c>
      <c r="C26" s="18" t="str">
        <f t="shared" si="2"/>
        <v>WK 52_Dec_2020</v>
      </c>
      <c r="D26" s="19">
        <v>44186</v>
      </c>
      <c r="E26" s="23" t="s">
        <v>6</v>
      </c>
      <c r="F26" s="18">
        <v>13</v>
      </c>
      <c r="G26" s="18">
        <v>13</v>
      </c>
      <c r="H26" s="21">
        <f t="shared" si="3"/>
        <v>0</v>
      </c>
      <c r="I26" s="11">
        <f t="shared" si="4"/>
        <v>0</v>
      </c>
      <c r="J26" s="18">
        <v>47</v>
      </c>
      <c r="K26" s="18">
        <f t="shared" si="5"/>
        <v>-34</v>
      </c>
      <c r="L26" s="11">
        <f t="shared" si="6"/>
        <v>-0.72340425531914898</v>
      </c>
      <c r="M26" s="18">
        <v>487</v>
      </c>
      <c r="N26" s="18">
        <v>466</v>
      </c>
      <c r="O26" s="21">
        <f t="shared" si="7"/>
        <v>21</v>
      </c>
      <c r="P26" s="11">
        <f t="shared" si="8"/>
        <v>4.5064377682403435E-2</v>
      </c>
      <c r="Q26" s="18">
        <v>1771</v>
      </c>
      <c r="R26" s="18">
        <f t="shared" si="9"/>
        <v>-1284</v>
      </c>
      <c r="S26" s="11">
        <f t="shared" si="10"/>
        <v>-0.72501411631846413</v>
      </c>
      <c r="T26" s="37">
        <f t="shared" si="11"/>
        <v>37.46153846153846</v>
      </c>
      <c r="U26" s="37">
        <f t="shared" si="12"/>
        <v>37.680851063829785</v>
      </c>
      <c r="V26" s="37">
        <f t="shared" si="13"/>
        <v>-0.21931260229132477</v>
      </c>
      <c r="W26" s="39">
        <f t="shared" si="14"/>
        <v>-5.8202666898318827E-3</v>
      </c>
    </row>
    <row r="27" spans="1:23" x14ac:dyDescent="0.3">
      <c r="A27" s="18">
        <f t="shared" si="0"/>
        <v>2020</v>
      </c>
      <c r="B27" s="18" t="str">
        <f t="shared" si="1"/>
        <v>Dec_2020</v>
      </c>
      <c r="C27" s="18" t="str">
        <f t="shared" si="2"/>
        <v>WK 52_Dec_2020</v>
      </c>
      <c r="D27" s="19">
        <v>44186</v>
      </c>
      <c r="E27" s="23" t="s">
        <v>7</v>
      </c>
      <c r="F27" s="24">
        <v>2125</v>
      </c>
      <c r="G27" s="24">
        <v>2039</v>
      </c>
      <c r="H27" s="21">
        <f t="shared" si="3"/>
        <v>86</v>
      </c>
      <c r="I27" s="11">
        <f t="shared" si="4"/>
        <v>4.2177538008827856E-2</v>
      </c>
      <c r="J27" s="18">
        <v>2500</v>
      </c>
      <c r="K27" s="18">
        <f t="shared" si="5"/>
        <v>-375</v>
      </c>
      <c r="L27" s="11">
        <f t="shared" si="6"/>
        <v>-0.15</v>
      </c>
      <c r="M27" s="25">
        <v>25008</v>
      </c>
      <c r="N27" s="25">
        <v>26444</v>
      </c>
      <c r="O27" s="21">
        <f t="shared" si="7"/>
        <v>-1436</v>
      </c>
      <c r="P27" s="11">
        <f t="shared" si="8"/>
        <v>-5.4303433671154137E-2</v>
      </c>
      <c r="Q27" s="18">
        <v>86541</v>
      </c>
      <c r="R27" s="18">
        <f t="shared" si="9"/>
        <v>-61533</v>
      </c>
      <c r="S27" s="11">
        <f t="shared" si="10"/>
        <v>-0.71102714320379934</v>
      </c>
      <c r="T27" s="37">
        <f t="shared" si="11"/>
        <v>11.768470588235294</v>
      </c>
      <c r="U27" s="37">
        <f t="shared" si="12"/>
        <v>34.616399999999999</v>
      </c>
      <c r="V27" s="37">
        <f t="shared" si="13"/>
        <v>-22.847929411764703</v>
      </c>
      <c r="W27" s="39">
        <f t="shared" si="14"/>
        <v>-0.66003193318094033</v>
      </c>
    </row>
    <row r="28" spans="1:23" x14ac:dyDescent="0.3">
      <c r="A28" s="18">
        <f t="shared" si="0"/>
        <v>2020</v>
      </c>
      <c r="B28" s="18" t="str">
        <f t="shared" si="1"/>
        <v>Dec_2020</v>
      </c>
      <c r="C28" s="18" t="str">
        <f t="shared" si="2"/>
        <v>WK 52_Dec_2020</v>
      </c>
      <c r="D28" s="19">
        <v>44186</v>
      </c>
      <c r="E28" s="23" t="s">
        <v>20</v>
      </c>
      <c r="F28" s="18">
        <v>13</v>
      </c>
      <c r="G28" s="18">
        <v>12</v>
      </c>
      <c r="H28" s="21">
        <f t="shared" si="3"/>
        <v>1</v>
      </c>
      <c r="I28" s="11">
        <f t="shared" si="4"/>
        <v>8.3333333333333329E-2</v>
      </c>
      <c r="J28" s="18">
        <v>75</v>
      </c>
      <c r="K28" s="18">
        <f t="shared" si="5"/>
        <v>-62</v>
      </c>
      <c r="L28" s="11">
        <f t="shared" si="6"/>
        <v>-0.82666666666666666</v>
      </c>
      <c r="M28" s="18">
        <v>263</v>
      </c>
      <c r="N28" s="18">
        <v>271</v>
      </c>
      <c r="O28" s="21">
        <f t="shared" si="7"/>
        <v>-8</v>
      </c>
      <c r="P28" s="11">
        <f t="shared" si="8"/>
        <v>-2.9520295202952029E-2</v>
      </c>
      <c r="Q28" s="18">
        <v>2819</v>
      </c>
      <c r="R28" s="18">
        <f t="shared" si="9"/>
        <v>-2556</v>
      </c>
      <c r="S28" s="11">
        <f t="shared" si="10"/>
        <v>-0.90670450514366796</v>
      </c>
      <c r="T28" s="37">
        <f t="shared" si="11"/>
        <v>20.23076923076923</v>
      </c>
      <c r="U28" s="37">
        <f t="shared" si="12"/>
        <v>37.586666666666666</v>
      </c>
      <c r="V28" s="37">
        <f t="shared" si="13"/>
        <v>-17.355897435897436</v>
      </c>
      <c r="W28" s="39">
        <f t="shared" si="14"/>
        <v>-0.4617567604442383</v>
      </c>
    </row>
    <row r="29" spans="1:23" x14ac:dyDescent="0.3">
      <c r="A29" s="18">
        <f t="shared" si="0"/>
        <v>2020</v>
      </c>
      <c r="B29" s="18" t="str">
        <f t="shared" si="1"/>
        <v>Dec_2020</v>
      </c>
      <c r="C29" s="18" t="str">
        <f t="shared" si="2"/>
        <v>WK 52_Dec_2020</v>
      </c>
      <c r="D29" s="19">
        <v>44186</v>
      </c>
      <c r="E29" s="23" t="s">
        <v>8</v>
      </c>
      <c r="F29" s="18">
        <v>11</v>
      </c>
      <c r="G29" s="18">
        <v>11</v>
      </c>
      <c r="H29" s="21">
        <f t="shared" si="3"/>
        <v>0</v>
      </c>
      <c r="I29" s="11">
        <f t="shared" si="4"/>
        <v>0</v>
      </c>
      <c r="J29" s="18">
        <v>35</v>
      </c>
      <c r="K29" s="18">
        <f t="shared" si="5"/>
        <v>-24</v>
      </c>
      <c r="L29" s="11">
        <f t="shared" si="6"/>
        <v>-0.68571428571428572</v>
      </c>
      <c r="M29" s="18">
        <v>249</v>
      </c>
      <c r="N29" s="18">
        <v>197</v>
      </c>
      <c r="O29" s="21">
        <f t="shared" si="7"/>
        <v>52</v>
      </c>
      <c r="P29" s="11">
        <f t="shared" si="8"/>
        <v>0.26395939086294418</v>
      </c>
      <c r="Q29" s="18">
        <v>752</v>
      </c>
      <c r="R29" s="18">
        <f t="shared" si="9"/>
        <v>-503</v>
      </c>
      <c r="S29" s="11">
        <f t="shared" si="10"/>
        <v>-0.6688829787234043</v>
      </c>
      <c r="T29" s="37">
        <f t="shared" si="11"/>
        <v>22.636363636363637</v>
      </c>
      <c r="U29" s="37">
        <f t="shared" si="12"/>
        <v>21.485714285714284</v>
      </c>
      <c r="V29" s="37">
        <f t="shared" si="13"/>
        <v>1.1506493506493527</v>
      </c>
      <c r="W29" s="39">
        <f t="shared" si="14"/>
        <v>5.3554158607350195E-2</v>
      </c>
    </row>
    <row r="30" spans="1:23" x14ac:dyDescent="0.3">
      <c r="A30" s="18">
        <f t="shared" si="0"/>
        <v>2020</v>
      </c>
      <c r="B30" s="18" t="str">
        <f t="shared" si="1"/>
        <v>Dec_2020</v>
      </c>
      <c r="C30" s="18" t="str">
        <f t="shared" si="2"/>
        <v>WK 52_Dec_2020</v>
      </c>
      <c r="D30" s="19">
        <v>44186</v>
      </c>
      <c r="E30" s="23" t="s">
        <v>9</v>
      </c>
      <c r="F30" s="18">
        <v>83</v>
      </c>
      <c r="G30" s="18">
        <v>83</v>
      </c>
      <c r="H30" s="21">
        <f t="shared" si="3"/>
        <v>0</v>
      </c>
      <c r="I30" s="11">
        <f t="shared" si="4"/>
        <v>0</v>
      </c>
      <c r="J30" s="18">
        <v>460</v>
      </c>
      <c r="K30" s="18">
        <f t="shared" si="5"/>
        <v>-377</v>
      </c>
      <c r="L30" s="11">
        <f t="shared" si="6"/>
        <v>-0.81956521739130439</v>
      </c>
      <c r="M30" s="18">
        <v>1475</v>
      </c>
      <c r="N30" s="18">
        <v>1604</v>
      </c>
      <c r="O30" s="21">
        <f t="shared" si="7"/>
        <v>-129</v>
      </c>
      <c r="P30" s="11">
        <f t="shared" si="8"/>
        <v>-8.0423940149625936E-2</v>
      </c>
      <c r="Q30" s="18">
        <v>14129</v>
      </c>
      <c r="R30" s="18">
        <f t="shared" si="9"/>
        <v>-12654</v>
      </c>
      <c r="S30" s="11">
        <f t="shared" si="10"/>
        <v>-0.89560478448580938</v>
      </c>
      <c r="T30" s="37">
        <f t="shared" si="11"/>
        <v>17.771084337349397</v>
      </c>
      <c r="U30" s="37">
        <f t="shared" si="12"/>
        <v>30.715217391304346</v>
      </c>
      <c r="V30" s="37">
        <f t="shared" si="13"/>
        <v>-12.94413305395495</v>
      </c>
      <c r="W30" s="39">
        <f t="shared" si="14"/>
        <v>-0.42142410678882281</v>
      </c>
    </row>
    <row r="31" spans="1:23" x14ac:dyDescent="0.3">
      <c r="A31" s="18">
        <f t="shared" si="0"/>
        <v>2020</v>
      </c>
      <c r="B31" s="18" t="str">
        <f t="shared" si="1"/>
        <v>Dec_2020</v>
      </c>
      <c r="C31" s="18" t="str">
        <f t="shared" si="2"/>
        <v>WK 52_Dec_2020</v>
      </c>
      <c r="D31" s="19">
        <v>44186</v>
      </c>
      <c r="E31" s="23" t="s">
        <v>21</v>
      </c>
      <c r="F31" s="18">
        <v>12</v>
      </c>
      <c r="G31" s="18">
        <v>12</v>
      </c>
      <c r="H31" s="21">
        <f t="shared" si="3"/>
        <v>0</v>
      </c>
      <c r="I31" s="11">
        <f t="shared" si="4"/>
        <v>0</v>
      </c>
      <c r="J31" s="18">
        <v>61</v>
      </c>
      <c r="K31" s="18">
        <f t="shared" si="5"/>
        <v>-49</v>
      </c>
      <c r="L31" s="11">
        <f t="shared" si="6"/>
        <v>-0.80327868852459017</v>
      </c>
      <c r="M31" s="18">
        <v>340</v>
      </c>
      <c r="N31" s="18">
        <v>307</v>
      </c>
      <c r="O31" s="21">
        <f t="shared" si="7"/>
        <v>33</v>
      </c>
      <c r="P31" s="11">
        <f t="shared" si="8"/>
        <v>0.10749185667752444</v>
      </c>
      <c r="Q31" s="18">
        <v>1843</v>
      </c>
      <c r="R31" s="18">
        <f t="shared" si="9"/>
        <v>-1503</v>
      </c>
      <c r="S31" s="11">
        <f t="shared" si="10"/>
        <v>-0.81551817688551276</v>
      </c>
      <c r="T31" s="37">
        <f t="shared" si="11"/>
        <v>28.333333333333332</v>
      </c>
      <c r="U31" s="37">
        <f t="shared" si="12"/>
        <v>30.21311475409836</v>
      </c>
      <c r="V31" s="37">
        <f t="shared" si="13"/>
        <v>-1.8797814207650276</v>
      </c>
      <c r="W31" s="39">
        <f t="shared" si="14"/>
        <v>-6.2217399168023164E-2</v>
      </c>
    </row>
    <row r="32" spans="1:23" x14ac:dyDescent="0.3">
      <c r="A32" s="18">
        <f t="shared" si="0"/>
        <v>2020</v>
      </c>
      <c r="B32" s="18" t="str">
        <f t="shared" si="1"/>
        <v>Dec_2020</v>
      </c>
      <c r="C32" s="18" t="str">
        <f t="shared" si="2"/>
        <v>WK 52_Dec_2020</v>
      </c>
      <c r="D32" s="19">
        <v>44186</v>
      </c>
      <c r="E32" s="23" t="s">
        <v>10</v>
      </c>
      <c r="F32" s="18">
        <v>9</v>
      </c>
      <c r="G32" s="18">
        <v>9</v>
      </c>
      <c r="H32" s="21">
        <f t="shared" si="3"/>
        <v>0</v>
      </c>
      <c r="I32" s="11">
        <f t="shared" si="4"/>
        <v>0</v>
      </c>
      <c r="J32" s="18">
        <v>44</v>
      </c>
      <c r="K32" s="18">
        <f t="shared" si="5"/>
        <v>-35</v>
      </c>
      <c r="L32" s="11">
        <f t="shared" si="6"/>
        <v>-0.79545454545454541</v>
      </c>
      <c r="M32" s="18">
        <v>244</v>
      </c>
      <c r="N32" s="18">
        <v>244</v>
      </c>
      <c r="O32" s="21">
        <f t="shared" si="7"/>
        <v>0</v>
      </c>
      <c r="P32" s="11">
        <f t="shared" si="8"/>
        <v>0</v>
      </c>
      <c r="Q32" s="18">
        <v>1048</v>
      </c>
      <c r="R32" s="18">
        <f t="shared" si="9"/>
        <v>-804</v>
      </c>
      <c r="S32" s="11">
        <f t="shared" si="10"/>
        <v>-0.76717557251908397</v>
      </c>
      <c r="T32" s="37">
        <f t="shared" si="11"/>
        <v>27.111111111111111</v>
      </c>
      <c r="U32" s="37">
        <f t="shared" si="12"/>
        <v>23.818181818181817</v>
      </c>
      <c r="V32" s="37">
        <f t="shared" si="13"/>
        <v>3.2929292929292941</v>
      </c>
      <c r="W32" s="39">
        <f t="shared" si="14"/>
        <v>0.13825275657336733</v>
      </c>
    </row>
    <row r="33" spans="1:23" x14ac:dyDescent="0.3">
      <c r="A33" s="18">
        <f t="shared" si="0"/>
        <v>2020</v>
      </c>
      <c r="B33" s="18" t="str">
        <f t="shared" si="1"/>
        <v>Dec_2020</v>
      </c>
      <c r="C33" s="18" t="str">
        <f t="shared" si="2"/>
        <v>WK 52_Dec_2020</v>
      </c>
      <c r="D33" s="19">
        <v>44186</v>
      </c>
      <c r="E33" s="23" t="s">
        <v>11</v>
      </c>
      <c r="F33" s="18">
        <v>1</v>
      </c>
      <c r="G33" s="18">
        <v>1</v>
      </c>
      <c r="H33" s="21">
        <f t="shared" si="3"/>
        <v>0</v>
      </c>
      <c r="I33" s="11">
        <f t="shared" si="4"/>
        <v>0</v>
      </c>
      <c r="J33" s="18">
        <v>3</v>
      </c>
      <c r="K33" s="18">
        <f t="shared" si="5"/>
        <v>-2</v>
      </c>
      <c r="L33" s="11">
        <f t="shared" si="6"/>
        <v>-0.66666666666666663</v>
      </c>
      <c r="M33" s="18">
        <v>6</v>
      </c>
      <c r="N33" s="18">
        <v>8</v>
      </c>
      <c r="O33" s="21">
        <f t="shared" si="7"/>
        <v>-2</v>
      </c>
      <c r="P33" s="11">
        <f t="shared" si="8"/>
        <v>-0.25</v>
      </c>
      <c r="Q33" s="18">
        <v>55</v>
      </c>
      <c r="R33" s="18">
        <f t="shared" si="9"/>
        <v>-49</v>
      </c>
      <c r="S33" s="11">
        <f t="shared" si="10"/>
        <v>-0.89090909090909087</v>
      </c>
      <c r="T33" s="37">
        <f t="shared" si="11"/>
        <v>6</v>
      </c>
      <c r="U33" s="37">
        <f t="shared" si="12"/>
        <v>18.333333333333332</v>
      </c>
      <c r="V33" s="37">
        <f t="shared" si="13"/>
        <v>-12.333333333333332</v>
      </c>
      <c r="W33" s="39">
        <f t="shared" si="14"/>
        <v>-0.67272727272727273</v>
      </c>
    </row>
    <row r="34" spans="1:23" x14ac:dyDescent="0.3">
      <c r="A34" s="18">
        <f t="shared" si="0"/>
        <v>2020</v>
      </c>
      <c r="B34" s="18" t="str">
        <f t="shared" si="1"/>
        <v>Dec_2020</v>
      </c>
      <c r="C34" s="18" t="str">
        <f t="shared" si="2"/>
        <v>WK 52_Dec_2020</v>
      </c>
      <c r="D34" s="19">
        <v>44186</v>
      </c>
      <c r="E34" s="23" t="s">
        <v>12</v>
      </c>
      <c r="F34" s="18">
        <v>69</v>
      </c>
      <c r="G34" s="18">
        <v>75</v>
      </c>
      <c r="H34" s="21">
        <f t="shared" si="3"/>
        <v>-6</v>
      </c>
      <c r="I34" s="11">
        <f t="shared" si="4"/>
        <v>-0.08</v>
      </c>
      <c r="J34" s="18">
        <v>295</v>
      </c>
      <c r="K34" s="18">
        <f t="shared" si="5"/>
        <v>-226</v>
      </c>
      <c r="L34" s="11">
        <f t="shared" si="6"/>
        <v>-0.76610169491525426</v>
      </c>
      <c r="M34" s="18">
        <v>1172</v>
      </c>
      <c r="N34" s="18">
        <v>1153</v>
      </c>
      <c r="O34" s="21">
        <f t="shared" si="7"/>
        <v>19</v>
      </c>
      <c r="P34" s="11">
        <f t="shared" si="8"/>
        <v>1.647875108412836E-2</v>
      </c>
      <c r="Q34" s="18">
        <v>5504</v>
      </c>
      <c r="R34" s="18">
        <f t="shared" si="9"/>
        <v>-4332</v>
      </c>
      <c r="S34" s="11">
        <f t="shared" si="10"/>
        <v>-0.7870639534883721</v>
      </c>
      <c r="T34" s="37">
        <f t="shared" si="11"/>
        <v>16.985507246376812</v>
      </c>
      <c r="U34" s="37">
        <f t="shared" si="12"/>
        <v>18.657627118644069</v>
      </c>
      <c r="V34" s="37">
        <f t="shared" si="13"/>
        <v>-1.6721198722672561</v>
      </c>
      <c r="W34" s="39">
        <f t="shared" si="14"/>
        <v>-8.9621250421300966E-2</v>
      </c>
    </row>
    <row r="35" spans="1:23" x14ac:dyDescent="0.3">
      <c r="A35" s="18">
        <f t="shared" ref="A35:A66" si="15">IF(ISBLANK(D35),"",YEAR(D35))</f>
        <v>2020</v>
      </c>
      <c r="B35" s="18" t="str">
        <f t="shared" si="1"/>
        <v>Dec_2020</v>
      </c>
      <c r="C35" s="18" t="str">
        <f t="shared" si="2"/>
        <v>WK 53_Dec_2020</v>
      </c>
      <c r="D35" s="19">
        <v>44193</v>
      </c>
      <c r="E35" s="12" t="s">
        <v>18</v>
      </c>
      <c r="F35" s="18">
        <v>0</v>
      </c>
      <c r="G35" s="18">
        <v>31</v>
      </c>
      <c r="H35" s="21">
        <f t="shared" si="3"/>
        <v>-31</v>
      </c>
      <c r="I35" s="11">
        <f t="shared" si="4"/>
        <v>-1</v>
      </c>
      <c r="J35" s="18">
        <v>113</v>
      </c>
      <c r="K35" s="18">
        <f t="shared" si="5"/>
        <v>-113</v>
      </c>
      <c r="L35" s="11">
        <f t="shared" si="6"/>
        <v>-1</v>
      </c>
      <c r="M35" s="22"/>
      <c r="N35" s="22">
        <v>568</v>
      </c>
      <c r="O35" s="21">
        <f t="shared" si="7"/>
        <v>-568</v>
      </c>
      <c r="P35" s="11">
        <f t="shared" si="8"/>
        <v>-1</v>
      </c>
      <c r="Q35" s="18">
        <v>4152</v>
      </c>
      <c r="R35" s="18">
        <f t="shared" si="9"/>
        <v>-4152</v>
      </c>
      <c r="S35" s="11">
        <f t="shared" si="10"/>
        <v>-1</v>
      </c>
      <c r="T35" s="37" t="str">
        <f t="shared" si="11"/>
        <v>NA</v>
      </c>
      <c r="U35" s="37">
        <f t="shared" si="12"/>
        <v>36.743362831858406</v>
      </c>
      <c r="V35" s="37" t="str">
        <f t="shared" si="13"/>
        <v>NA</v>
      </c>
      <c r="W35" s="39" t="str">
        <f t="shared" si="14"/>
        <v>NA</v>
      </c>
    </row>
    <row r="36" spans="1:23" x14ac:dyDescent="0.3">
      <c r="A36" s="18">
        <f t="shared" si="15"/>
        <v>2020</v>
      </c>
      <c r="B36" s="18" t="str">
        <f t="shared" si="1"/>
        <v>Dec_2020</v>
      </c>
      <c r="C36" s="18" t="str">
        <f t="shared" si="2"/>
        <v>WK 53_Dec_2020</v>
      </c>
      <c r="D36" s="19">
        <v>44193</v>
      </c>
      <c r="E36" s="20" t="s">
        <v>19</v>
      </c>
      <c r="F36" s="18">
        <v>36</v>
      </c>
      <c r="G36" s="18">
        <v>40</v>
      </c>
      <c r="H36" s="21">
        <f t="shared" si="3"/>
        <v>-4</v>
      </c>
      <c r="I36" s="11">
        <f t="shared" si="4"/>
        <v>-0.1</v>
      </c>
      <c r="J36" s="18">
        <v>118</v>
      </c>
      <c r="K36" s="18">
        <f t="shared" si="5"/>
        <v>-82</v>
      </c>
      <c r="L36" s="11">
        <f t="shared" si="6"/>
        <v>-0.69491525423728817</v>
      </c>
      <c r="M36" s="18">
        <v>977</v>
      </c>
      <c r="N36" s="18">
        <v>1072</v>
      </c>
      <c r="O36" s="21">
        <f t="shared" si="7"/>
        <v>-95</v>
      </c>
      <c r="P36" s="11">
        <f t="shared" si="8"/>
        <v>-8.8619402985074633E-2</v>
      </c>
      <c r="Q36" s="18">
        <v>3262</v>
      </c>
      <c r="R36" s="18">
        <f t="shared" si="9"/>
        <v>-2285</v>
      </c>
      <c r="S36" s="11">
        <f t="shared" si="10"/>
        <v>-0.70049049662783569</v>
      </c>
      <c r="T36" s="37">
        <f t="shared" si="11"/>
        <v>27.138888888888889</v>
      </c>
      <c r="U36" s="37">
        <f t="shared" si="12"/>
        <v>27.64406779661017</v>
      </c>
      <c r="V36" s="37">
        <f t="shared" si="13"/>
        <v>-0.50517890772128027</v>
      </c>
      <c r="W36" s="39">
        <f t="shared" si="14"/>
        <v>-1.8274405613461397E-2</v>
      </c>
    </row>
    <row r="37" spans="1:23" x14ac:dyDescent="0.3">
      <c r="A37" s="18">
        <f t="shared" si="15"/>
        <v>2020</v>
      </c>
      <c r="B37" s="18" t="str">
        <f t="shared" si="1"/>
        <v>Dec_2020</v>
      </c>
      <c r="C37" s="18" t="str">
        <f t="shared" si="2"/>
        <v>WK 53_Dec_2020</v>
      </c>
      <c r="D37" s="19">
        <v>44193</v>
      </c>
      <c r="E37" s="23" t="s">
        <v>6</v>
      </c>
      <c r="F37" s="18">
        <v>13</v>
      </c>
      <c r="G37" s="18">
        <v>13</v>
      </c>
      <c r="H37" s="21">
        <f t="shared" si="3"/>
        <v>0</v>
      </c>
      <c r="I37" s="11">
        <f t="shared" si="4"/>
        <v>0</v>
      </c>
      <c r="J37" s="18">
        <v>47</v>
      </c>
      <c r="K37" s="18">
        <f t="shared" si="5"/>
        <v>-34</v>
      </c>
      <c r="L37" s="11">
        <f t="shared" si="6"/>
        <v>-0.72340425531914898</v>
      </c>
      <c r="M37" s="18">
        <v>429</v>
      </c>
      <c r="N37" s="18">
        <v>487</v>
      </c>
      <c r="O37" s="21">
        <f t="shared" si="7"/>
        <v>-58</v>
      </c>
      <c r="P37" s="11">
        <f t="shared" si="8"/>
        <v>-0.11909650924024641</v>
      </c>
      <c r="Q37" s="18">
        <v>1771</v>
      </c>
      <c r="R37" s="18">
        <f t="shared" si="9"/>
        <v>-1342</v>
      </c>
      <c r="S37" s="11">
        <f t="shared" si="10"/>
        <v>-0.75776397515527949</v>
      </c>
      <c r="T37" s="37">
        <f t="shared" si="11"/>
        <v>33</v>
      </c>
      <c r="U37" s="37">
        <f t="shared" si="12"/>
        <v>37.680851063829785</v>
      </c>
      <c r="V37" s="37">
        <f t="shared" si="13"/>
        <v>-4.6808510638297847</v>
      </c>
      <c r="W37" s="39">
        <f t="shared" si="14"/>
        <v>-0.12422360248447199</v>
      </c>
    </row>
    <row r="38" spans="1:23" x14ac:dyDescent="0.3">
      <c r="A38" s="18">
        <f t="shared" si="15"/>
        <v>2020</v>
      </c>
      <c r="B38" s="18" t="str">
        <f t="shared" si="1"/>
        <v>Dec_2020</v>
      </c>
      <c r="C38" s="18" t="str">
        <f t="shared" si="2"/>
        <v>WK 53_Dec_2020</v>
      </c>
      <c r="D38" s="19">
        <v>44193</v>
      </c>
      <c r="E38" s="23" t="s">
        <v>7</v>
      </c>
      <c r="F38" s="24">
        <v>2001</v>
      </c>
      <c r="G38" s="24">
        <v>2125</v>
      </c>
      <c r="H38" s="21">
        <f t="shared" si="3"/>
        <v>-124</v>
      </c>
      <c r="I38" s="11">
        <f t="shared" si="4"/>
        <v>-5.8352941176470587E-2</v>
      </c>
      <c r="J38" s="18">
        <v>2500</v>
      </c>
      <c r="K38" s="18">
        <f t="shared" si="5"/>
        <v>-499</v>
      </c>
      <c r="L38" s="11">
        <f t="shared" si="6"/>
        <v>-0.1996</v>
      </c>
      <c r="M38" s="25">
        <v>22446</v>
      </c>
      <c r="N38" s="25">
        <v>25008</v>
      </c>
      <c r="O38" s="21">
        <f t="shared" si="7"/>
        <v>-2562</v>
      </c>
      <c r="P38" s="11">
        <f t="shared" si="8"/>
        <v>-0.10244721689059501</v>
      </c>
      <c r="Q38" s="18">
        <v>86541</v>
      </c>
      <c r="R38" s="18">
        <f t="shared" si="9"/>
        <v>-64095</v>
      </c>
      <c r="S38" s="11">
        <f t="shared" si="10"/>
        <v>-0.74063160813949458</v>
      </c>
      <c r="T38" s="37">
        <f t="shared" si="11"/>
        <v>11.217391304347826</v>
      </c>
      <c r="U38" s="37">
        <f t="shared" si="12"/>
        <v>34.616399999999999</v>
      </c>
      <c r="V38" s="37">
        <f t="shared" si="13"/>
        <v>-23.399008695652171</v>
      </c>
      <c r="W38" s="39">
        <f t="shared" si="14"/>
        <v>-0.6759515344071646</v>
      </c>
    </row>
    <row r="39" spans="1:23" x14ac:dyDescent="0.3">
      <c r="A39" s="18">
        <f t="shared" si="15"/>
        <v>2020</v>
      </c>
      <c r="B39" s="18" t="str">
        <f t="shared" si="1"/>
        <v>Dec_2020</v>
      </c>
      <c r="C39" s="18" t="str">
        <f t="shared" si="2"/>
        <v>WK 53_Dec_2020</v>
      </c>
      <c r="D39" s="19">
        <v>44193</v>
      </c>
      <c r="E39" s="23" t="s">
        <v>20</v>
      </c>
      <c r="F39" s="18">
        <v>12</v>
      </c>
      <c r="G39" s="18">
        <v>13</v>
      </c>
      <c r="H39" s="21">
        <f t="shared" si="3"/>
        <v>-1</v>
      </c>
      <c r="I39" s="11">
        <f t="shared" si="4"/>
        <v>-7.6923076923076927E-2</v>
      </c>
      <c r="J39" s="18">
        <v>75</v>
      </c>
      <c r="K39" s="18">
        <f t="shared" si="5"/>
        <v>-63</v>
      </c>
      <c r="L39" s="11">
        <f t="shared" si="6"/>
        <v>-0.84</v>
      </c>
      <c r="M39" s="18">
        <v>224</v>
      </c>
      <c r="N39" s="18">
        <v>263</v>
      </c>
      <c r="O39" s="21">
        <f t="shared" si="7"/>
        <v>-39</v>
      </c>
      <c r="P39" s="11">
        <f t="shared" si="8"/>
        <v>-0.14828897338403041</v>
      </c>
      <c r="Q39" s="18">
        <v>2819</v>
      </c>
      <c r="R39" s="18">
        <f t="shared" si="9"/>
        <v>-2595</v>
      </c>
      <c r="S39" s="11">
        <f t="shared" si="10"/>
        <v>-0.92053919829726849</v>
      </c>
      <c r="T39" s="37">
        <f t="shared" si="11"/>
        <v>18.666666666666668</v>
      </c>
      <c r="U39" s="37">
        <f t="shared" si="12"/>
        <v>37.586666666666666</v>
      </c>
      <c r="V39" s="37">
        <f t="shared" si="13"/>
        <v>-18.919999999999998</v>
      </c>
      <c r="W39" s="39">
        <f t="shared" si="14"/>
        <v>-0.50336998935792832</v>
      </c>
    </row>
    <row r="40" spans="1:23" x14ac:dyDescent="0.3">
      <c r="A40" s="18">
        <f t="shared" si="15"/>
        <v>2020</v>
      </c>
      <c r="B40" s="18" t="str">
        <f t="shared" si="1"/>
        <v>Dec_2020</v>
      </c>
      <c r="C40" s="18" t="str">
        <f t="shared" si="2"/>
        <v>WK 53_Dec_2020</v>
      </c>
      <c r="D40" s="19">
        <v>44193</v>
      </c>
      <c r="E40" s="23" t="s">
        <v>8</v>
      </c>
      <c r="F40" s="18">
        <v>11</v>
      </c>
      <c r="G40" s="18">
        <v>11</v>
      </c>
      <c r="H40" s="21">
        <f t="shared" si="3"/>
        <v>0</v>
      </c>
      <c r="I40" s="11">
        <f t="shared" si="4"/>
        <v>0</v>
      </c>
      <c r="J40" s="18">
        <v>35</v>
      </c>
      <c r="K40" s="18">
        <f t="shared" si="5"/>
        <v>-24</v>
      </c>
      <c r="L40" s="11">
        <f t="shared" si="6"/>
        <v>-0.68571428571428572</v>
      </c>
      <c r="M40" s="18">
        <v>227</v>
      </c>
      <c r="N40" s="18">
        <v>249</v>
      </c>
      <c r="O40" s="21">
        <f t="shared" si="7"/>
        <v>-22</v>
      </c>
      <c r="P40" s="11">
        <f t="shared" si="8"/>
        <v>-8.8353413654618476E-2</v>
      </c>
      <c r="Q40" s="18">
        <v>752</v>
      </c>
      <c r="R40" s="18">
        <f t="shared" si="9"/>
        <v>-525</v>
      </c>
      <c r="S40" s="11">
        <f t="shared" si="10"/>
        <v>-0.69813829787234039</v>
      </c>
      <c r="T40" s="37">
        <f t="shared" si="11"/>
        <v>20.636363636363637</v>
      </c>
      <c r="U40" s="37">
        <f t="shared" si="12"/>
        <v>21.485714285714284</v>
      </c>
      <c r="V40" s="37">
        <f t="shared" si="13"/>
        <v>-0.8493506493506473</v>
      </c>
      <c r="W40" s="39">
        <f t="shared" si="14"/>
        <v>-3.9530947775628537E-2</v>
      </c>
    </row>
    <row r="41" spans="1:23" x14ac:dyDescent="0.3">
      <c r="A41" s="18">
        <f t="shared" si="15"/>
        <v>2020</v>
      </c>
      <c r="B41" s="18" t="str">
        <f t="shared" si="1"/>
        <v>Dec_2020</v>
      </c>
      <c r="C41" s="18" t="str">
        <f t="shared" si="2"/>
        <v>WK 53_Dec_2020</v>
      </c>
      <c r="D41" s="19">
        <v>44193</v>
      </c>
      <c r="E41" s="23" t="s">
        <v>9</v>
      </c>
      <c r="F41" s="18">
        <v>80</v>
      </c>
      <c r="G41" s="18">
        <v>83</v>
      </c>
      <c r="H41" s="21">
        <f t="shared" si="3"/>
        <v>-3</v>
      </c>
      <c r="I41" s="11">
        <f t="shared" si="4"/>
        <v>-3.614457831325301E-2</v>
      </c>
      <c r="J41" s="18">
        <v>460</v>
      </c>
      <c r="K41" s="18">
        <f t="shared" si="5"/>
        <v>-380</v>
      </c>
      <c r="L41" s="11">
        <f t="shared" si="6"/>
        <v>-0.82608695652173914</v>
      </c>
      <c r="M41" s="18">
        <v>1316</v>
      </c>
      <c r="N41" s="18">
        <v>1475</v>
      </c>
      <c r="O41" s="21">
        <f t="shared" si="7"/>
        <v>-159</v>
      </c>
      <c r="P41" s="11">
        <f t="shared" si="8"/>
        <v>-0.10779661016949152</v>
      </c>
      <c r="Q41" s="18">
        <v>14129</v>
      </c>
      <c r="R41" s="18">
        <f t="shared" si="9"/>
        <v>-12813</v>
      </c>
      <c r="S41" s="11">
        <f t="shared" si="10"/>
        <v>-0.90685823483615258</v>
      </c>
      <c r="T41" s="37">
        <f t="shared" si="11"/>
        <v>16.45</v>
      </c>
      <c r="U41" s="37">
        <f t="shared" si="12"/>
        <v>30.715217391304346</v>
      </c>
      <c r="V41" s="37">
        <f t="shared" si="13"/>
        <v>-14.265217391304347</v>
      </c>
      <c r="W41" s="39">
        <f t="shared" si="14"/>
        <v>-0.4644348503078774</v>
      </c>
    </row>
    <row r="42" spans="1:23" x14ac:dyDescent="0.3">
      <c r="A42" s="18">
        <f t="shared" si="15"/>
        <v>2020</v>
      </c>
      <c r="B42" s="18" t="str">
        <f t="shared" si="1"/>
        <v>Dec_2020</v>
      </c>
      <c r="C42" s="18" t="str">
        <f t="shared" si="2"/>
        <v>WK 53_Dec_2020</v>
      </c>
      <c r="D42" s="19">
        <v>44193</v>
      </c>
      <c r="E42" s="23" t="s">
        <v>21</v>
      </c>
      <c r="F42" s="18">
        <v>12</v>
      </c>
      <c r="G42" s="18">
        <v>12</v>
      </c>
      <c r="H42" s="21">
        <f t="shared" si="3"/>
        <v>0</v>
      </c>
      <c r="I42" s="11">
        <f t="shared" si="4"/>
        <v>0</v>
      </c>
      <c r="J42" s="18">
        <v>61</v>
      </c>
      <c r="K42" s="18">
        <f t="shared" si="5"/>
        <v>-49</v>
      </c>
      <c r="L42" s="11">
        <f t="shared" si="6"/>
        <v>-0.80327868852459017</v>
      </c>
      <c r="M42" s="18">
        <v>224</v>
      </c>
      <c r="N42" s="18">
        <v>340</v>
      </c>
      <c r="O42" s="21">
        <f t="shared" si="7"/>
        <v>-116</v>
      </c>
      <c r="P42" s="11">
        <f t="shared" si="8"/>
        <v>-0.3411764705882353</v>
      </c>
      <c r="Q42" s="18">
        <v>1843</v>
      </c>
      <c r="R42" s="18">
        <f t="shared" si="9"/>
        <v>-1619</v>
      </c>
      <c r="S42" s="11">
        <f t="shared" si="10"/>
        <v>-0.87845903418339666</v>
      </c>
      <c r="T42" s="37">
        <f t="shared" si="11"/>
        <v>18.666666666666668</v>
      </c>
      <c r="U42" s="37">
        <f t="shared" si="12"/>
        <v>30.21311475409836</v>
      </c>
      <c r="V42" s="37">
        <f t="shared" si="13"/>
        <v>-11.546448087431692</v>
      </c>
      <c r="W42" s="39">
        <f t="shared" si="14"/>
        <v>-0.38216675709893283</v>
      </c>
    </row>
    <row r="43" spans="1:23" x14ac:dyDescent="0.3">
      <c r="A43" s="18">
        <f t="shared" si="15"/>
        <v>2020</v>
      </c>
      <c r="B43" s="18" t="str">
        <f t="shared" si="1"/>
        <v>Dec_2020</v>
      </c>
      <c r="C43" s="18" t="str">
        <f t="shared" si="2"/>
        <v>WK 53_Dec_2020</v>
      </c>
      <c r="D43" s="19">
        <v>44193</v>
      </c>
      <c r="E43" s="23" t="s">
        <v>10</v>
      </c>
      <c r="F43" s="18">
        <v>10</v>
      </c>
      <c r="G43" s="18">
        <v>9</v>
      </c>
      <c r="H43" s="21">
        <f t="shared" si="3"/>
        <v>1</v>
      </c>
      <c r="I43" s="11">
        <f t="shared" si="4"/>
        <v>0.1111111111111111</v>
      </c>
      <c r="J43" s="18">
        <v>44</v>
      </c>
      <c r="K43" s="18">
        <f t="shared" si="5"/>
        <v>-34</v>
      </c>
      <c r="L43" s="11">
        <f t="shared" si="6"/>
        <v>-0.77272727272727271</v>
      </c>
      <c r="M43" s="18">
        <v>275</v>
      </c>
      <c r="N43" s="18">
        <v>244</v>
      </c>
      <c r="O43" s="21">
        <f t="shared" si="7"/>
        <v>31</v>
      </c>
      <c r="P43" s="11">
        <f t="shared" si="8"/>
        <v>0.12704918032786885</v>
      </c>
      <c r="Q43" s="18">
        <v>1048</v>
      </c>
      <c r="R43" s="18">
        <f t="shared" si="9"/>
        <v>-773</v>
      </c>
      <c r="S43" s="11">
        <f t="shared" si="10"/>
        <v>-0.73759541984732824</v>
      </c>
      <c r="T43" s="37">
        <f t="shared" si="11"/>
        <v>27.5</v>
      </c>
      <c r="U43" s="37">
        <f t="shared" si="12"/>
        <v>23.818181818181817</v>
      </c>
      <c r="V43" s="37">
        <f t="shared" si="13"/>
        <v>3.6818181818181834</v>
      </c>
      <c r="W43" s="39">
        <f t="shared" si="14"/>
        <v>0.15458015267175582</v>
      </c>
    </row>
    <row r="44" spans="1:23" x14ac:dyDescent="0.3">
      <c r="A44" s="18">
        <f t="shared" si="15"/>
        <v>2020</v>
      </c>
      <c r="B44" s="18" t="str">
        <f t="shared" si="1"/>
        <v>Dec_2020</v>
      </c>
      <c r="C44" s="18" t="str">
        <f t="shared" si="2"/>
        <v>WK 53_Dec_2020</v>
      </c>
      <c r="D44" s="19">
        <v>44193</v>
      </c>
      <c r="E44" s="23" t="s">
        <v>11</v>
      </c>
      <c r="F44" s="18">
        <v>1</v>
      </c>
      <c r="G44" s="18">
        <v>1</v>
      </c>
      <c r="H44" s="21">
        <f t="shared" si="3"/>
        <v>0</v>
      </c>
      <c r="I44" s="11">
        <f t="shared" si="4"/>
        <v>0</v>
      </c>
      <c r="J44" s="18">
        <v>3</v>
      </c>
      <c r="K44" s="18">
        <f t="shared" si="5"/>
        <v>-2</v>
      </c>
      <c r="L44" s="11">
        <f t="shared" si="6"/>
        <v>-0.66666666666666663</v>
      </c>
      <c r="M44" s="18">
        <v>6</v>
      </c>
      <c r="N44" s="18">
        <v>6</v>
      </c>
      <c r="O44" s="21">
        <f t="shared" si="7"/>
        <v>0</v>
      </c>
      <c r="P44" s="11">
        <f t="shared" si="8"/>
        <v>0</v>
      </c>
      <c r="Q44" s="18">
        <v>55</v>
      </c>
      <c r="R44" s="18">
        <f t="shared" si="9"/>
        <v>-49</v>
      </c>
      <c r="S44" s="11">
        <f t="shared" si="10"/>
        <v>-0.89090909090909087</v>
      </c>
      <c r="T44" s="37">
        <f t="shared" si="11"/>
        <v>6</v>
      </c>
      <c r="U44" s="37">
        <f t="shared" si="12"/>
        <v>18.333333333333332</v>
      </c>
      <c r="V44" s="37">
        <f t="shared" si="13"/>
        <v>-12.333333333333332</v>
      </c>
      <c r="W44" s="39">
        <f t="shared" si="14"/>
        <v>-0.67272727272727273</v>
      </c>
    </row>
    <row r="45" spans="1:23" x14ac:dyDescent="0.3">
      <c r="A45" s="18">
        <f t="shared" si="15"/>
        <v>2020</v>
      </c>
      <c r="B45" s="18" t="str">
        <f t="shared" si="1"/>
        <v>Dec_2020</v>
      </c>
      <c r="C45" s="18" t="str">
        <f t="shared" si="2"/>
        <v>WK 53_Dec_2020</v>
      </c>
      <c r="D45" s="19">
        <v>44193</v>
      </c>
      <c r="E45" s="13" t="s">
        <v>12</v>
      </c>
      <c r="F45" s="18">
        <v>0</v>
      </c>
      <c r="G45" s="18">
        <v>69</v>
      </c>
      <c r="H45" s="21">
        <f t="shared" si="3"/>
        <v>-69</v>
      </c>
      <c r="I45" s="11">
        <f t="shared" si="4"/>
        <v>-1</v>
      </c>
      <c r="J45" s="18">
        <v>295</v>
      </c>
      <c r="K45" s="18">
        <f t="shared" si="5"/>
        <v>-295</v>
      </c>
      <c r="L45" s="11">
        <f t="shared" si="6"/>
        <v>-1</v>
      </c>
      <c r="M45" s="18"/>
      <c r="N45" s="18">
        <v>1172</v>
      </c>
      <c r="O45" s="21">
        <f t="shared" si="7"/>
        <v>-1172</v>
      </c>
      <c r="P45" s="11">
        <f t="shared" si="8"/>
        <v>-1</v>
      </c>
      <c r="Q45" s="18">
        <v>5504</v>
      </c>
      <c r="R45" s="18">
        <f t="shared" si="9"/>
        <v>-5504</v>
      </c>
      <c r="S45" s="11">
        <f t="shared" si="10"/>
        <v>-1</v>
      </c>
      <c r="T45" s="37" t="str">
        <f t="shared" si="11"/>
        <v>NA</v>
      </c>
      <c r="U45" s="37">
        <f t="shared" si="12"/>
        <v>18.657627118644069</v>
      </c>
      <c r="V45" s="37" t="str">
        <f t="shared" si="13"/>
        <v>NA</v>
      </c>
      <c r="W45" s="39" t="str">
        <f t="shared" si="14"/>
        <v>NA</v>
      </c>
    </row>
    <row r="46" spans="1:23" x14ac:dyDescent="0.3">
      <c r="A46" s="18">
        <f t="shared" si="15"/>
        <v>2021</v>
      </c>
      <c r="B46" s="18" t="str">
        <f t="shared" si="1"/>
        <v>Jan_2021</v>
      </c>
      <c r="C46" s="18" t="str">
        <f t="shared" si="2"/>
        <v>WK 2_Jan_2021</v>
      </c>
      <c r="D46" s="19">
        <v>44200</v>
      </c>
      <c r="E46" s="20" t="s">
        <v>18</v>
      </c>
      <c r="F46" s="18">
        <v>37</v>
      </c>
      <c r="G46" s="18">
        <v>37</v>
      </c>
      <c r="H46" s="21">
        <f t="shared" si="3"/>
        <v>0</v>
      </c>
      <c r="I46" s="11">
        <f t="shared" si="4"/>
        <v>0</v>
      </c>
      <c r="J46" s="18">
        <v>113</v>
      </c>
      <c r="K46" s="18">
        <f t="shared" si="5"/>
        <v>-76</v>
      </c>
      <c r="L46" s="11">
        <f t="shared" si="6"/>
        <v>-0.67256637168141598</v>
      </c>
      <c r="M46" s="22">
        <v>590</v>
      </c>
      <c r="N46" s="22">
        <v>614</v>
      </c>
      <c r="O46" s="21">
        <f t="shared" si="7"/>
        <v>-24</v>
      </c>
      <c r="P46" s="11">
        <f t="shared" si="8"/>
        <v>-3.9087947882736153E-2</v>
      </c>
      <c r="Q46" s="18">
        <v>4152</v>
      </c>
      <c r="R46" s="18">
        <f t="shared" si="9"/>
        <v>-3562</v>
      </c>
      <c r="S46" s="11">
        <f t="shared" si="10"/>
        <v>-0.85789980732177262</v>
      </c>
      <c r="T46" s="37">
        <f t="shared" si="11"/>
        <v>15.945945945945946</v>
      </c>
      <c r="U46" s="37">
        <f t="shared" si="12"/>
        <v>36.743362831858406</v>
      </c>
      <c r="V46" s="37">
        <f t="shared" si="13"/>
        <v>-20.797416885912462</v>
      </c>
      <c r="W46" s="39">
        <f t="shared" si="14"/>
        <v>-0.56601833046919758</v>
      </c>
    </row>
    <row r="47" spans="1:23" x14ac:dyDescent="0.3">
      <c r="A47" s="18">
        <f t="shared" si="15"/>
        <v>2021</v>
      </c>
      <c r="B47" s="18" t="str">
        <f t="shared" si="1"/>
        <v>Jan_2021</v>
      </c>
      <c r="C47" s="18" t="str">
        <f t="shared" si="2"/>
        <v>WK 2_Jan_2021</v>
      </c>
      <c r="D47" s="19">
        <v>44200</v>
      </c>
      <c r="E47" s="20" t="s">
        <v>19</v>
      </c>
      <c r="F47" s="18">
        <v>34</v>
      </c>
      <c r="G47" s="21">
        <v>34.5</v>
      </c>
      <c r="H47" s="21">
        <f t="shared" si="3"/>
        <v>-0.5</v>
      </c>
      <c r="I47" s="11">
        <f t="shared" si="4"/>
        <v>-1.4492753623188406E-2</v>
      </c>
      <c r="J47" s="18">
        <v>118</v>
      </c>
      <c r="K47" s="18">
        <f t="shared" si="5"/>
        <v>-84</v>
      </c>
      <c r="L47" s="11">
        <f t="shared" si="6"/>
        <v>-0.71186440677966101</v>
      </c>
      <c r="M47" s="18">
        <v>900</v>
      </c>
      <c r="N47" s="18">
        <v>726</v>
      </c>
      <c r="O47" s="21">
        <f t="shared" si="7"/>
        <v>174</v>
      </c>
      <c r="P47" s="11">
        <f t="shared" si="8"/>
        <v>0.23966942148760331</v>
      </c>
      <c r="Q47" s="18">
        <v>3262</v>
      </c>
      <c r="R47" s="18">
        <f t="shared" si="9"/>
        <v>-2362</v>
      </c>
      <c r="S47" s="11">
        <f t="shared" si="10"/>
        <v>-0.724095646842428</v>
      </c>
      <c r="T47" s="37">
        <f t="shared" si="11"/>
        <v>26.470588235294116</v>
      </c>
      <c r="U47" s="37">
        <f t="shared" si="12"/>
        <v>27.64406779661017</v>
      </c>
      <c r="V47" s="37">
        <f t="shared" si="13"/>
        <v>-1.1734795613160536</v>
      </c>
      <c r="W47" s="39">
        <f t="shared" si="14"/>
        <v>-4.2449597864897097E-2</v>
      </c>
    </row>
    <row r="48" spans="1:23" x14ac:dyDescent="0.3">
      <c r="A48" s="18">
        <f t="shared" si="15"/>
        <v>2021</v>
      </c>
      <c r="B48" s="18" t="str">
        <f t="shared" si="1"/>
        <v>Jan_2021</v>
      </c>
      <c r="C48" s="18" t="str">
        <f t="shared" si="2"/>
        <v>WK 2_Jan_2021</v>
      </c>
      <c r="D48" s="19">
        <v>44200</v>
      </c>
      <c r="E48" s="23" t="s">
        <v>6</v>
      </c>
      <c r="F48" s="18">
        <v>13</v>
      </c>
      <c r="G48" s="21">
        <v>15.5</v>
      </c>
      <c r="H48" s="21">
        <f t="shared" si="3"/>
        <v>-2.5</v>
      </c>
      <c r="I48" s="11">
        <f t="shared" si="4"/>
        <v>-0.16129032258064516</v>
      </c>
      <c r="J48" s="18">
        <v>47</v>
      </c>
      <c r="K48" s="18">
        <f t="shared" si="5"/>
        <v>-34</v>
      </c>
      <c r="L48" s="11">
        <f t="shared" si="6"/>
        <v>-0.72340425531914898</v>
      </c>
      <c r="M48" s="18">
        <v>456</v>
      </c>
      <c r="N48" s="21">
        <v>480.5</v>
      </c>
      <c r="O48" s="21">
        <f t="shared" si="7"/>
        <v>-24.5</v>
      </c>
      <c r="P48" s="11">
        <f t="shared" si="8"/>
        <v>-5.0988553590010408E-2</v>
      </c>
      <c r="Q48" s="18">
        <v>1771</v>
      </c>
      <c r="R48" s="18">
        <f t="shared" si="9"/>
        <v>-1315</v>
      </c>
      <c r="S48" s="11">
        <f t="shared" si="10"/>
        <v>-0.74251835121400334</v>
      </c>
      <c r="T48" s="37">
        <f t="shared" si="11"/>
        <v>35.07692307692308</v>
      </c>
      <c r="U48" s="37">
        <f t="shared" si="12"/>
        <v>37.680851063829785</v>
      </c>
      <c r="V48" s="37">
        <f t="shared" si="13"/>
        <v>-2.6039279869067045</v>
      </c>
      <c r="W48" s="39">
        <f t="shared" si="14"/>
        <v>-6.9104808235242871E-2</v>
      </c>
    </row>
    <row r="49" spans="1:23" x14ac:dyDescent="0.3">
      <c r="A49" s="18">
        <f t="shared" si="15"/>
        <v>2021</v>
      </c>
      <c r="B49" s="18" t="str">
        <f t="shared" si="1"/>
        <v>Jan_2021</v>
      </c>
      <c r="C49" s="18" t="str">
        <f t="shared" si="2"/>
        <v>WK 2_Jan_2021</v>
      </c>
      <c r="D49" s="19">
        <v>44200</v>
      </c>
      <c r="E49" s="23" t="s">
        <v>7</v>
      </c>
      <c r="F49" s="24">
        <v>2146</v>
      </c>
      <c r="G49" s="26">
        <v>2153.5</v>
      </c>
      <c r="H49" s="21">
        <f t="shared" si="3"/>
        <v>-7.5</v>
      </c>
      <c r="I49" s="11">
        <f t="shared" si="4"/>
        <v>-3.4827025771999071E-3</v>
      </c>
      <c r="J49" s="18">
        <v>2500</v>
      </c>
      <c r="K49" s="18">
        <f t="shared" si="5"/>
        <v>-354</v>
      </c>
      <c r="L49" s="11">
        <f t="shared" si="6"/>
        <v>-0.1416</v>
      </c>
      <c r="M49" s="25">
        <v>25865</v>
      </c>
      <c r="N49" s="26">
        <v>26843</v>
      </c>
      <c r="O49" s="21">
        <f t="shared" si="7"/>
        <v>-978</v>
      </c>
      <c r="P49" s="11">
        <f t="shared" si="8"/>
        <v>-3.643407964832545E-2</v>
      </c>
      <c r="Q49" s="18">
        <v>86541</v>
      </c>
      <c r="R49" s="18">
        <f t="shared" si="9"/>
        <v>-60676</v>
      </c>
      <c r="S49" s="11">
        <f t="shared" si="10"/>
        <v>-0.70112432257542667</v>
      </c>
      <c r="T49" s="37">
        <f t="shared" si="11"/>
        <v>12.052656104380242</v>
      </c>
      <c r="U49" s="37">
        <f t="shared" si="12"/>
        <v>34.616399999999999</v>
      </c>
      <c r="V49" s="37">
        <f t="shared" si="13"/>
        <v>-22.563743895619758</v>
      </c>
      <c r="W49" s="39">
        <f t="shared" si="14"/>
        <v>-0.65182237019504508</v>
      </c>
    </row>
    <row r="50" spans="1:23" x14ac:dyDescent="0.3">
      <c r="A50" s="18">
        <f t="shared" si="15"/>
        <v>2021</v>
      </c>
      <c r="B50" s="18" t="str">
        <f t="shared" si="1"/>
        <v>Jan_2021</v>
      </c>
      <c r="C50" s="18" t="str">
        <f t="shared" si="2"/>
        <v>WK 2_Jan_2021</v>
      </c>
      <c r="D50" s="19">
        <v>44200</v>
      </c>
      <c r="E50" s="23" t="s">
        <v>20</v>
      </c>
      <c r="F50" s="18">
        <v>12</v>
      </c>
      <c r="G50" s="21">
        <v>13</v>
      </c>
      <c r="H50" s="21">
        <f t="shared" si="3"/>
        <v>-1</v>
      </c>
      <c r="I50" s="11">
        <f t="shared" si="4"/>
        <v>-7.6923076923076927E-2</v>
      </c>
      <c r="J50" s="18">
        <v>75</v>
      </c>
      <c r="K50" s="18">
        <f t="shared" si="5"/>
        <v>-63</v>
      </c>
      <c r="L50" s="11">
        <f t="shared" si="6"/>
        <v>-0.84</v>
      </c>
      <c r="M50" s="18">
        <v>272</v>
      </c>
      <c r="N50" s="21">
        <v>277</v>
      </c>
      <c r="O50" s="21">
        <f t="shared" si="7"/>
        <v>-5</v>
      </c>
      <c r="P50" s="11">
        <f t="shared" si="8"/>
        <v>-1.8050541516245487E-2</v>
      </c>
      <c r="Q50" s="18">
        <v>2819</v>
      </c>
      <c r="R50" s="18">
        <f t="shared" si="9"/>
        <v>-2547</v>
      </c>
      <c r="S50" s="11">
        <f t="shared" si="10"/>
        <v>-0.90351188364668322</v>
      </c>
      <c r="T50" s="37">
        <f t="shared" si="11"/>
        <v>22.666666666666668</v>
      </c>
      <c r="U50" s="37">
        <f t="shared" si="12"/>
        <v>37.586666666666666</v>
      </c>
      <c r="V50" s="37">
        <f t="shared" si="13"/>
        <v>-14.919999999999998</v>
      </c>
      <c r="W50" s="39">
        <f t="shared" si="14"/>
        <v>-0.39694927279177011</v>
      </c>
    </row>
    <row r="51" spans="1:23" x14ac:dyDescent="0.3">
      <c r="A51" s="18">
        <f t="shared" si="15"/>
        <v>2021</v>
      </c>
      <c r="B51" s="18" t="str">
        <f t="shared" si="1"/>
        <v>Jan_2021</v>
      </c>
      <c r="C51" s="18" t="str">
        <f t="shared" si="2"/>
        <v>WK 2_Jan_2021</v>
      </c>
      <c r="D51" s="19">
        <v>44200</v>
      </c>
      <c r="E51" s="23" t="s">
        <v>8</v>
      </c>
      <c r="F51" s="18">
        <v>10</v>
      </c>
      <c r="G51" s="21">
        <v>11</v>
      </c>
      <c r="H51" s="21">
        <f t="shared" si="3"/>
        <v>-1</v>
      </c>
      <c r="I51" s="11">
        <f t="shared" si="4"/>
        <v>-9.0909090909090912E-2</v>
      </c>
      <c r="J51" s="18">
        <v>35</v>
      </c>
      <c r="K51" s="18">
        <f t="shared" si="5"/>
        <v>-25</v>
      </c>
      <c r="L51" s="11">
        <f t="shared" si="6"/>
        <v>-0.7142857142857143</v>
      </c>
      <c r="M51" s="18">
        <v>214</v>
      </c>
      <c r="N51" s="21">
        <v>200</v>
      </c>
      <c r="O51" s="21">
        <f t="shared" si="7"/>
        <v>14</v>
      </c>
      <c r="P51" s="11">
        <f t="shared" si="8"/>
        <v>7.0000000000000007E-2</v>
      </c>
      <c r="Q51" s="18">
        <v>752</v>
      </c>
      <c r="R51" s="18">
        <f t="shared" si="9"/>
        <v>-538</v>
      </c>
      <c r="S51" s="11">
        <f t="shared" si="10"/>
        <v>-0.71542553191489366</v>
      </c>
      <c r="T51" s="37">
        <f t="shared" si="11"/>
        <v>21.4</v>
      </c>
      <c r="U51" s="37">
        <f t="shared" si="12"/>
        <v>21.485714285714284</v>
      </c>
      <c r="V51" s="37">
        <f t="shared" si="13"/>
        <v>-8.571428571428541E-2</v>
      </c>
      <c r="W51" s="39">
        <f t="shared" si="14"/>
        <v>-3.9893617021276454E-3</v>
      </c>
    </row>
    <row r="52" spans="1:23" x14ac:dyDescent="0.3">
      <c r="A52" s="18">
        <f t="shared" si="15"/>
        <v>2021</v>
      </c>
      <c r="B52" s="18" t="str">
        <f t="shared" si="1"/>
        <v>Jan_2021</v>
      </c>
      <c r="C52" s="18" t="str">
        <f t="shared" si="2"/>
        <v>WK 2_Jan_2021</v>
      </c>
      <c r="D52" s="19">
        <v>44200</v>
      </c>
      <c r="E52" s="23" t="s">
        <v>9</v>
      </c>
      <c r="F52" s="18">
        <v>83</v>
      </c>
      <c r="G52" s="21">
        <v>83</v>
      </c>
      <c r="H52" s="21">
        <f t="shared" si="3"/>
        <v>0</v>
      </c>
      <c r="I52" s="11">
        <f t="shared" si="4"/>
        <v>0</v>
      </c>
      <c r="J52" s="18">
        <v>460</v>
      </c>
      <c r="K52" s="18">
        <f t="shared" si="5"/>
        <v>-377</v>
      </c>
      <c r="L52" s="11">
        <f t="shared" si="6"/>
        <v>-0.81956521739130439</v>
      </c>
      <c r="M52" s="18">
        <v>1604</v>
      </c>
      <c r="N52" s="21">
        <v>1615.5</v>
      </c>
      <c r="O52" s="21">
        <f t="shared" si="7"/>
        <v>-11.5</v>
      </c>
      <c r="P52" s="11">
        <f t="shared" si="8"/>
        <v>-7.1185391519653354E-3</v>
      </c>
      <c r="Q52" s="18">
        <v>14129</v>
      </c>
      <c r="R52" s="18">
        <f t="shared" si="9"/>
        <v>-12525</v>
      </c>
      <c r="S52" s="11">
        <f t="shared" si="10"/>
        <v>-0.8864746266543988</v>
      </c>
      <c r="T52" s="37">
        <f t="shared" si="11"/>
        <v>19.325301204819276</v>
      </c>
      <c r="U52" s="37">
        <f t="shared" si="12"/>
        <v>30.715217391304346</v>
      </c>
      <c r="V52" s="37">
        <f t="shared" si="13"/>
        <v>-11.38991618648507</v>
      </c>
      <c r="W52" s="39">
        <f t="shared" si="14"/>
        <v>-0.3708232320605232</v>
      </c>
    </row>
    <row r="53" spans="1:23" x14ac:dyDescent="0.3">
      <c r="A53" s="18">
        <f t="shared" si="15"/>
        <v>2021</v>
      </c>
      <c r="B53" s="18" t="str">
        <f t="shared" si="1"/>
        <v>Jan_2021</v>
      </c>
      <c r="C53" s="18" t="str">
        <f t="shared" si="2"/>
        <v>WK 2_Jan_2021</v>
      </c>
      <c r="D53" s="19">
        <v>44200</v>
      </c>
      <c r="E53" s="23" t="s">
        <v>21</v>
      </c>
      <c r="F53" s="18">
        <v>12</v>
      </c>
      <c r="G53" s="21">
        <v>12</v>
      </c>
      <c r="H53" s="21">
        <f t="shared" si="3"/>
        <v>0</v>
      </c>
      <c r="I53" s="11">
        <f t="shared" si="4"/>
        <v>0</v>
      </c>
      <c r="J53" s="18">
        <v>61</v>
      </c>
      <c r="K53" s="18">
        <f t="shared" si="5"/>
        <v>-49</v>
      </c>
      <c r="L53" s="11">
        <f t="shared" si="6"/>
        <v>-0.80327868852459017</v>
      </c>
      <c r="M53" s="18">
        <v>315</v>
      </c>
      <c r="N53" s="21">
        <v>314.5</v>
      </c>
      <c r="O53" s="21">
        <f t="shared" si="7"/>
        <v>0.5</v>
      </c>
      <c r="P53" s="11">
        <f t="shared" si="8"/>
        <v>1.589825119236884E-3</v>
      </c>
      <c r="Q53" s="18">
        <v>1843</v>
      </c>
      <c r="R53" s="18">
        <f t="shared" si="9"/>
        <v>-1528</v>
      </c>
      <c r="S53" s="11">
        <f t="shared" si="10"/>
        <v>-0.82908301682040153</v>
      </c>
      <c r="T53" s="37">
        <f t="shared" si="11"/>
        <v>26.25</v>
      </c>
      <c r="U53" s="37">
        <f t="shared" si="12"/>
        <v>30.21311475409836</v>
      </c>
      <c r="V53" s="37">
        <f t="shared" si="13"/>
        <v>-3.9631147540983598</v>
      </c>
      <c r="W53" s="39">
        <f t="shared" si="14"/>
        <v>-0.13117200217037436</v>
      </c>
    </row>
    <row r="54" spans="1:23" x14ac:dyDescent="0.3">
      <c r="A54" s="18">
        <f t="shared" si="15"/>
        <v>2021</v>
      </c>
      <c r="B54" s="18" t="str">
        <f t="shared" si="1"/>
        <v>Jan_2021</v>
      </c>
      <c r="C54" s="18" t="str">
        <f t="shared" si="2"/>
        <v>WK 2_Jan_2021</v>
      </c>
      <c r="D54" s="19">
        <v>44200</v>
      </c>
      <c r="E54" s="23" t="s">
        <v>10</v>
      </c>
      <c r="F54" s="18">
        <v>9</v>
      </c>
      <c r="G54" s="21">
        <v>13</v>
      </c>
      <c r="H54" s="21">
        <f t="shared" si="3"/>
        <v>-4</v>
      </c>
      <c r="I54" s="11">
        <f t="shared" si="4"/>
        <v>-0.30769230769230771</v>
      </c>
      <c r="J54" s="18">
        <v>44</v>
      </c>
      <c r="K54" s="18">
        <f t="shared" si="5"/>
        <v>-35</v>
      </c>
      <c r="L54" s="11">
        <f t="shared" si="6"/>
        <v>-0.79545454545454541</v>
      </c>
      <c r="M54" s="18">
        <v>260</v>
      </c>
      <c r="N54" s="21">
        <v>276</v>
      </c>
      <c r="O54" s="21">
        <f t="shared" si="7"/>
        <v>-16</v>
      </c>
      <c r="P54" s="11">
        <f t="shared" si="8"/>
        <v>-5.7971014492753624E-2</v>
      </c>
      <c r="Q54" s="18">
        <v>1048</v>
      </c>
      <c r="R54" s="18">
        <f t="shared" si="9"/>
        <v>-788</v>
      </c>
      <c r="S54" s="11">
        <f t="shared" si="10"/>
        <v>-0.75190839694656486</v>
      </c>
      <c r="T54" s="37">
        <f t="shared" si="11"/>
        <v>28.888888888888889</v>
      </c>
      <c r="U54" s="37">
        <f t="shared" si="12"/>
        <v>23.818181818181817</v>
      </c>
      <c r="V54" s="37">
        <f t="shared" si="13"/>
        <v>5.0707070707070727</v>
      </c>
      <c r="W54" s="39">
        <f t="shared" si="14"/>
        <v>0.21289228159457177</v>
      </c>
    </row>
    <row r="55" spans="1:23" x14ac:dyDescent="0.3">
      <c r="A55" s="18">
        <f t="shared" si="15"/>
        <v>2021</v>
      </c>
      <c r="B55" s="18" t="str">
        <f t="shared" si="1"/>
        <v>Jan_2021</v>
      </c>
      <c r="C55" s="18" t="str">
        <f t="shared" si="2"/>
        <v>WK 2_Jan_2021</v>
      </c>
      <c r="D55" s="19">
        <v>44200</v>
      </c>
      <c r="E55" s="23" t="s">
        <v>12</v>
      </c>
      <c r="F55" s="18">
        <v>75</v>
      </c>
      <c r="G55" s="21">
        <v>74</v>
      </c>
      <c r="H55" s="21">
        <f t="shared" si="3"/>
        <v>1</v>
      </c>
      <c r="I55" s="11">
        <f t="shared" si="4"/>
        <v>1.3513513513513514E-2</v>
      </c>
      <c r="J55" s="18">
        <v>295</v>
      </c>
      <c r="K55" s="18">
        <f t="shared" si="5"/>
        <v>-220</v>
      </c>
      <c r="L55" s="11">
        <f t="shared" si="6"/>
        <v>-0.74576271186440679</v>
      </c>
      <c r="M55" s="18">
        <v>1153</v>
      </c>
      <c r="N55" s="21">
        <v>1199</v>
      </c>
      <c r="O55" s="21">
        <f t="shared" si="7"/>
        <v>-46</v>
      </c>
      <c r="P55" s="11">
        <f t="shared" si="8"/>
        <v>-3.8365304420350292E-2</v>
      </c>
      <c r="Q55" s="18">
        <v>5504</v>
      </c>
      <c r="R55" s="18">
        <f t="shared" si="9"/>
        <v>-4351</v>
      </c>
      <c r="S55" s="11">
        <f t="shared" si="10"/>
        <v>-0.79051598837209303</v>
      </c>
      <c r="T55" s="37">
        <f t="shared" si="11"/>
        <v>15.373333333333333</v>
      </c>
      <c r="U55" s="37">
        <f t="shared" si="12"/>
        <v>18.657627118644069</v>
      </c>
      <c r="V55" s="37">
        <f t="shared" si="13"/>
        <v>-3.2842937853107355</v>
      </c>
      <c r="W55" s="39">
        <f t="shared" si="14"/>
        <v>-0.17602955426356595</v>
      </c>
    </row>
    <row r="56" spans="1:23" x14ac:dyDescent="0.3">
      <c r="A56" s="18">
        <f t="shared" si="15"/>
        <v>2021</v>
      </c>
      <c r="B56" s="18" t="str">
        <f t="shared" si="1"/>
        <v>Jan_2021</v>
      </c>
      <c r="C56" s="18" t="str">
        <f t="shared" si="2"/>
        <v>WK 3_Jan_2021</v>
      </c>
      <c r="D56" s="19">
        <v>44207</v>
      </c>
      <c r="E56" s="20" t="s">
        <v>18</v>
      </c>
      <c r="F56" s="18">
        <v>37</v>
      </c>
      <c r="G56" s="18">
        <v>37</v>
      </c>
      <c r="H56" s="21">
        <f t="shared" si="3"/>
        <v>0</v>
      </c>
      <c r="I56" s="11">
        <f t="shared" si="4"/>
        <v>0</v>
      </c>
      <c r="J56" s="18">
        <v>113</v>
      </c>
      <c r="K56" s="18">
        <f t="shared" si="5"/>
        <v>-76</v>
      </c>
      <c r="L56" s="11">
        <f t="shared" si="6"/>
        <v>-0.67256637168141598</v>
      </c>
      <c r="M56" s="22">
        <v>564</v>
      </c>
      <c r="N56" s="22">
        <v>590</v>
      </c>
      <c r="O56" s="21">
        <f t="shared" si="7"/>
        <v>-26</v>
      </c>
      <c r="P56" s="11">
        <f t="shared" si="8"/>
        <v>-4.4067796610169491E-2</v>
      </c>
      <c r="Q56" s="18">
        <v>4152</v>
      </c>
      <c r="R56" s="18">
        <f t="shared" si="9"/>
        <v>-3588</v>
      </c>
      <c r="S56" s="11">
        <f t="shared" si="10"/>
        <v>-0.86416184971098264</v>
      </c>
      <c r="T56" s="37">
        <f t="shared" si="11"/>
        <v>15.243243243243244</v>
      </c>
      <c r="U56" s="37">
        <f t="shared" si="12"/>
        <v>36.743362831858406</v>
      </c>
      <c r="V56" s="37">
        <f t="shared" si="13"/>
        <v>-21.500119588615163</v>
      </c>
      <c r="W56" s="39">
        <f t="shared" si="14"/>
        <v>-0.58514294641462272</v>
      </c>
    </row>
    <row r="57" spans="1:23" x14ac:dyDescent="0.3">
      <c r="A57" s="18">
        <f t="shared" si="15"/>
        <v>2021</v>
      </c>
      <c r="B57" s="18" t="str">
        <f t="shared" si="1"/>
        <v>Jan_2021</v>
      </c>
      <c r="C57" s="18" t="str">
        <f t="shared" si="2"/>
        <v>WK 3_Jan_2021</v>
      </c>
      <c r="D57" s="19">
        <v>44207</v>
      </c>
      <c r="E57" s="20" t="s">
        <v>19</v>
      </c>
      <c r="F57" s="18">
        <v>32</v>
      </c>
      <c r="G57" s="21">
        <v>34</v>
      </c>
      <c r="H57" s="21">
        <f t="shared" si="3"/>
        <v>-2</v>
      </c>
      <c r="I57" s="11">
        <f t="shared" si="4"/>
        <v>-5.8823529411764705E-2</v>
      </c>
      <c r="J57" s="18">
        <v>118</v>
      </c>
      <c r="K57" s="18">
        <f t="shared" si="5"/>
        <v>-86</v>
      </c>
      <c r="L57" s="11">
        <f t="shared" si="6"/>
        <v>-0.72881355932203384</v>
      </c>
      <c r="M57" s="18">
        <v>810</v>
      </c>
      <c r="N57" s="18">
        <v>900</v>
      </c>
      <c r="O57" s="21">
        <f t="shared" si="7"/>
        <v>-90</v>
      </c>
      <c r="P57" s="11">
        <f t="shared" si="8"/>
        <v>-0.1</v>
      </c>
      <c r="Q57" s="18">
        <v>3262</v>
      </c>
      <c r="R57" s="18">
        <f t="shared" si="9"/>
        <v>-2452</v>
      </c>
      <c r="S57" s="11">
        <f t="shared" si="10"/>
        <v>-0.75168608215818511</v>
      </c>
      <c r="T57" s="37">
        <f t="shared" si="11"/>
        <v>25.3125</v>
      </c>
      <c r="U57" s="37">
        <f t="shared" si="12"/>
        <v>27.64406779661017</v>
      </c>
      <c r="V57" s="37">
        <f t="shared" si="13"/>
        <v>-2.3315677966101696</v>
      </c>
      <c r="W57" s="39">
        <f t="shared" si="14"/>
        <v>-8.4342427958307792E-2</v>
      </c>
    </row>
    <row r="58" spans="1:23" x14ac:dyDescent="0.3">
      <c r="A58" s="18">
        <f t="shared" si="15"/>
        <v>2021</v>
      </c>
      <c r="B58" s="18" t="str">
        <f t="shared" si="1"/>
        <v>Jan_2021</v>
      </c>
      <c r="C58" s="18" t="str">
        <f t="shared" si="2"/>
        <v>WK 3_Jan_2021</v>
      </c>
      <c r="D58" s="19">
        <v>44207</v>
      </c>
      <c r="E58" s="23" t="s">
        <v>6</v>
      </c>
      <c r="F58" s="18">
        <v>13</v>
      </c>
      <c r="G58" s="21">
        <v>13</v>
      </c>
      <c r="H58" s="21">
        <f t="shared" si="3"/>
        <v>0</v>
      </c>
      <c r="I58" s="11">
        <f t="shared" si="4"/>
        <v>0</v>
      </c>
      <c r="J58" s="18">
        <v>47</v>
      </c>
      <c r="K58" s="18">
        <f t="shared" si="5"/>
        <v>-34</v>
      </c>
      <c r="L58" s="11">
        <f t="shared" si="6"/>
        <v>-0.72340425531914898</v>
      </c>
      <c r="M58" s="18">
        <v>470</v>
      </c>
      <c r="N58" s="18">
        <v>456</v>
      </c>
      <c r="O58" s="21">
        <f t="shared" si="7"/>
        <v>14</v>
      </c>
      <c r="P58" s="11">
        <f t="shared" si="8"/>
        <v>3.0701754385964911E-2</v>
      </c>
      <c r="Q58" s="18">
        <v>1771</v>
      </c>
      <c r="R58" s="18">
        <f t="shared" si="9"/>
        <v>-1301</v>
      </c>
      <c r="S58" s="11">
        <f t="shared" si="10"/>
        <v>-0.73461321287408243</v>
      </c>
      <c r="T58" s="37">
        <f t="shared" si="11"/>
        <v>36.153846153846153</v>
      </c>
      <c r="U58" s="37">
        <f t="shared" si="12"/>
        <v>37.680851063829785</v>
      </c>
      <c r="V58" s="37">
        <f t="shared" si="13"/>
        <v>-1.5270049099836314</v>
      </c>
      <c r="W58" s="39">
        <f t="shared" si="14"/>
        <v>-4.0524692698605688E-2</v>
      </c>
    </row>
    <row r="59" spans="1:23" x14ac:dyDescent="0.3">
      <c r="A59" s="18">
        <f t="shared" si="15"/>
        <v>2021</v>
      </c>
      <c r="B59" s="18" t="str">
        <f t="shared" si="1"/>
        <v>Jan_2021</v>
      </c>
      <c r="C59" s="18" t="str">
        <f t="shared" si="2"/>
        <v>WK 3_Jan_2021</v>
      </c>
      <c r="D59" s="19">
        <v>44207</v>
      </c>
      <c r="E59" s="23" t="s">
        <v>7</v>
      </c>
      <c r="F59" s="27">
        <v>2078</v>
      </c>
      <c r="G59" s="26">
        <v>2146</v>
      </c>
      <c r="H59" s="21">
        <f t="shared" si="3"/>
        <v>-68</v>
      </c>
      <c r="I59" s="11">
        <f t="shared" si="4"/>
        <v>-3.1686859273066172E-2</v>
      </c>
      <c r="J59" s="18">
        <v>2500</v>
      </c>
      <c r="K59" s="18">
        <f t="shared" si="5"/>
        <v>-422</v>
      </c>
      <c r="L59" s="11">
        <f t="shared" si="6"/>
        <v>-0.16880000000000001</v>
      </c>
      <c r="M59" s="28">
        <v>26156</v>
      </c>
      <c r="N59" s="25">
        <v>25865</v>
      </c>
      <c r="O59" s="21">
        <f t="shared" si="7"/>
        <v>291</v>
      </c>
      <c r="P59" s="11">
        <f t="shared" si="8"/>
        <v>1.1250724917842644E-2</v>
      </c>
      <c r="Q59" s="18">
        <v>86541</v>
      </c>
      <c r="R59" s="18">
        <f t="shared" si="9"/>
        <v>-60385</v>
      </c>
      <c r="S59" s="11">
        <f t="shared" si="10"/>
        <v>-0.69776175454408895</v>
      </c>
      <c r="T59" s="37">
        <f t="shared" si="11"/>
        <v>12.587102983638113</v>
      </c>
      <c r="U59" s="37">
        <f t="shared" si="12"/>
        <v>34.616399999999999</v>
      </c>
      <c r="V59" s="37">
        <f t="shared" si="13"/>
        <v>-22.029297016361888</v>
      </c>
      <c r="W59" s="39">
        <f t="shared" si="14"/>
        <v>-0.63638324656411094</v>
      </c>
    </row>
    <row r="60" spans="1:23" x14ac:dyDescent="0.3">
      <c r="A60" s="18">
        <f t="shared" si="15"/>
        <v>2021</v>
      </c>
      <c r="B60" s="18" t="str">
        <f t="shared" si="1"/>
        <v>Jan_2021</v>
      </c>
      <c r="C60" s="18" t="str">
        <f t="shared" si="2"/>
        <v>WK 3_Jan_2021</v>
      </c>
      <c r="D60" s="19">
        <v>44207</v>
      </c>
      <c r="E60" s="23" t="s">
        <v>20</v>
      </c>
      <c r="F60" s="18">
        <v>12</v>
      </c>
      <c r="G60" s="21">
        <v>12</v>
      </c>
      <c r="H60" s="21">
        <f t="shared" si="3"/>
        <v>0</v>
      </c>
      <c r="I60" s="11">
        <f t="shared" si="4"/>
        <v>0</v>
      </c>
      <c r="J60" s="18">
        <v>75</v>
      </c>
      <c r="K60" s="18">
        <f t="shared" si="5"/>
        <v>-63</v>
      </c>
      <c r="L60" s="11">
        <f t="shared" si="6"/>
        <v>-0.84</v>
      </c>
      <c r="M60" s="18">
        <v>276</v>
      </c>
      <c r="N60" s="18">
        <v>272</v>
      </c>
      <c r="O60" s="21">
        <f t="shared" si="7"/>
        <v>4</v>
      </c>
      <c r="P60" s="11">
        <f t="shared" si="8"/>
        <v>1.4705882352941176E-2</v>
      </c>
      <c r="Q60" s="18">
        <v>2819</v>
      </c>
      <c r="R60" s="18">
        <f t="shared" si="9"/>
        <v>-2543</v>
      </c>
      <c r="S60" s="11">
        <f t="shared" si="10"/>
        <v>-0.90209294075913449</v>
      </c>
      <c r="T60" s="37">
        <f t="shared" si="11"/>
        <v>23</v>
      </c>
      <c r="U60" s="37">
        <f t="shared" si="12"/>
        <v>37.586666666666666</v>
      </c>
      <c r="V60" s="37">
        <f t="shared" si="13"/>
        <v>-14.586666666666666</v>
      </c>
      <c r="W60" s="39">
        <f t="shared" si="14"/>
        <v>-0.38808087974459027</v>
      </c>
    </row>
    <row r="61" spans="1:23" x14ac:dyDescent="0.3">
      <c r="A61" s="18">
        <f t="shared" si="15"/>
        <v>2021</v>
      </c>
      <c r="B61" s="18" t="str">
        <f t="shared" si="1"/>
        <v>Jan_2021</v>
      </c>
      <c r="C61" s="18" t="str">
        <f t="shared" si="2"/>
        <v>WK 3_Jan_2021</v>
      </c>
      <c r="D61" s="19">
        <v>44207</v>
      </c>
      <c r="E61" s="23" t="s">
        <v>8</v>
      </c>
      <c r="F61" s="18">
        <v>10</v>
      </c>
      <c r="G61" s="21">
        <v>10</v>
      </c>
      <c r="H61" s="21">
        <f t="shared" si="3"/>
        <v>0</v>
      </c>
      <c r="I61" s="11">
        <f t="shared" si="4"/>
        <v>0</v>
      </c>
      <c r="J61" s="18">
        <v>35</v>
      </c>
      <c r="K61" s="18">
        <f t="shared" si="5"/>
        <v>-25</v>
      </c>
      <c r="L61" s="11">
        <f t="shared" si="6"/>
        <v>-0.7142857142857143</v>
      </c>
      <c r="M61" s="18">
        <v>190</v>
      </c>
      <c r="N61" s="18">
        <v>214</v>
      </c>
      <c r="O61" s="21">
        <f t="shared" si="7"/>
        <v>-24</v>
      </c>
      <c r="P61" s="11">
        <f t="shared" si="8"/>
        <v>-0.11214953271028037</v>
      </c>
      <c r="Q61" s="18">
        <v>752</v>
      </c>
      <c r="R61" s="18">
        <f t="shared" si="9"/>
        <v>-562</v>
      </c>
      <c r="S61" s="11">
        <f t="shared" si="10"/>
        <v>-0.74734042553191493</v>
      </c>
      <c r="T61" s="37">
        <f t="shared" si="11"/>
        <v>19</v>
      </c>
      <c r="U61" s="37">
        <f t="shared" si="12"/>
        <v>21.485714285714284</v>
      </c>
      <c r="V61" s="37">
        <f t="shared" si="13"/>
        <v>-2.485714285714284</v>
      </c>
      <c r="W61" s="39">
        <f t="shared" si="14"/>
        <v>-0.11569148936170205</v>
      </c>
    </row>
    <row r="62" spans="1:23" x14ac:dyDescent="0.3">
      <c r="A62" s="18">
        <f t="shared" si="15"/>
        <v>2021</v>
      </c>
      <c r="B62" s="18" t="str">
        <f t="shared" si="1"/>
        <v>Jan_2021</v>
      </c>
      <c r="C62" s="18" t="str">
        <f t="shared" si="2"/>
        <v>WK 3_Jan_2021</v>
      </c>
      <c r="D62" s="19">
        <v>44207</v>
      </c>
      <c r="E62" s="23" t="s">
        <v>9</v>
      </c>
      <c r="F62" s="18">
        <v>84</v>
      </c>
      <c r="G62" s="21">
        <v>83</v>
      </c>
      <c r="H62" s="21">
        <f t="shared" si="3"/>
        <v>1</v>
      </c>
      <c r="I62" s="11">
        <f t="shared" si="4"/>
        <v>1.2048192771084338E-2</v>
      </c>
      <c r="J62" s="18">
        <v>460</v>
      </c>
      <c r="K62" s="18">
        <f t="shared" si="5"/>
        <v>-376</v>
      </c>
      <c r="L62" s="11">
        <f t="shared" si="6"/>
        <v>-0.81739130434782614</v>
      </c>
      <c r="M62" s="18">
        <v>1611</v>
      </c>
      <c r="N62" s="18">
        <v>1604</v>
      </c>
      <c r="O62" s="21">
        <f t="shared" si="7"/>
        <v>7</v>
      </c>
      <c r="P62" s="11">
        <f t="shared" si="8"/>
        <v>4.3640897755610969E-3</v>
      </c>
      <c r="Q62" s="18">
        <v>14129</v>
      </c>
      <c r="R62" s="18">
        <f t="shared" si="9"/>
        <v>-12518</v>
      </c>
      <c r="S62" s="11">
        <f t="shared" si="10"/>
        <v>-0.88597919173331441</v>
      </c>
      <c r="T62" s="37">
        <f t="shared" si="11"/>
        <v>19.178571428571427</v>
      </c>
      <c r="U62" s="37">
        <f t="shared" si="12"/>
        <v>30.715217391304346</v>
      </c>
      <c r="V62" s="37">
        <f t="shared" si="13"/>
        <v>-11.536645962732919</v>
      </c>
      <c r="W62" s="39">
        <f t="shared" si="14"/>
        <v>-0.37560033568243634</v>
      </c>
    </row>
    <row r="63" spans="1:23" x14ac:dyDescent="0.3">
      <c r="A63" s="18">
        <f t="shared" si="15"/>
        <v>2021</v>
      </c>
      <c r="B63" s="18" t="str">
        <f t="shared" si="1"/>
        <v>Jan_2021</v>
      </c>
      <c r="C63" s="18" t="str">
        <f t="shared" si="2"/>
        <v>WK 3_Jan_2021</v>
      </c>
      <c r="D63" s="19">
        <v>44207</v>
      </c>
      <c r="E63" s="23" t="s">
        <v>21</v>
      </c>
      <c r="F63" s="18">
        <v>12</v>
      </c>
      <c r="G63" s="21">
        <v>12</v>
      </c>
      <c r="H63" s="21">
        <f t="shared" si="3"/>
        <v>0</v>
      </c>
      <c r="I63" s="11">
        <f t="shared" si="4"/>
        <v>0</v>
      </c>
      <c r="J63" s="18">
        <v>61</v>
      </c>
      <c r="K63" s="18">
        <f t="shared" si="5"/>
        <v>-49</v>
      </c>
      <c r="L63" s="11">
        <f t="shared" si="6"/>
        <v>-0.80327868852459017</v>
      </c>
      <c r="M63" s="18">
        <v>319</v>
      </c>
      <c r="N63" s="18">
        <v>315</v>
      </c>
      <c r="O63" s="21">
        <f t="shared" si="7"/>
        <v>4</v>
      </c>
      <c r="P63" s="11">
        <f t="shared" si="8"/>
        <v>1.2698412698412698E-2</v>
      </c>
      <c r="Q63" s="18">
        <v>1843</v>
      </c>
      <c r="R63" s="18">
        <f t="shared" si="9"/>
        <v>-1524</v>
      </c>
      <c r="S63" s="11">
        <f t="shared" si="10"/>
        <v>-0.8269126424308193</v>
      </c>
      <c r="T63" s="37">
        <f t="shared" si="11"/>
        <v>26.583333333333332</v>
      </c>
      <c r="U63" s="37">
        <f t="shared" si="12"/>
        <v>30.21311475409836</v>
      </c>
      <c r="V63" s="37">
        <f t="shared" si="13"/>
        <v>-3.6297814207650276</v>
      </c>
      <c r="W63" s="39">
        <f t="shared" si="14"/>
        <v>-0.12013926568999821</v>
      </c>
    </row>
    <row r="64" spans="1:23" x14ac:dyDescent="0.3">
      <c r="A64" s="18">
        <f t="shared" si="15"/>
        <v>2021</v>
      </c>
      <c r="B64" s="18" t="str">
        <f t="shared" si="1"/>
        <v>Jan_2021</v>
      </c>
      <c r="C64" s="18" t="str">
        <f t="shared" si="2"/>
        <v>WK 3_Jan_2021</v>
      </c>
      <c r="D64" s="19">
        <v>44207</v>
      </c>
      <c r="E64" s="23" t="s">
        <v>10</v>
      </c>
      <c r="F64" s="18">
        <v>9</v>
      </c>
      <c r="G64" s="21">
        <v>9</v>
      </c>
      <c r="H64" s="21">
        <f t="shared" si="3"/>
        <v>0</v>
      </c>
      <c r="I64" s="11">
        <f t="shared" si="4"/>
        <v>0</v>
      </c>
      <c r="J64" s="18">
        <v>44</v>
      </c>
      <c r="K64" s="18">
        <f t="shared" si="5"/>
        <v>-35</v>
      </c>
      <c r="L64" s="11">
        <f t="shared" si="6"/>
        <v>-0.79545454545454541</v>
      </c>
      <c r="M64" s="18">
        <v>236</v>
      </c>
      <c r="N64" s="18">
        <v>260</v>
      </c>
      <c r="O64" s="21">
        <f t="shared" si="7"/>
        <v>-24</v>
      </c>
      <c r="P64" s="11">
        <f t="shared" si="8"/>
        <v>-9.2307692307692313E-2</v>
      </c>
      <c r="Q64" s="18">
        <v>1048</v>
      </c>
      <c r="R64" s="18">
        <f t="shared" si="9"/>
        <v>-812</v>
      </c>
      <c r="S64" s="11">
        <f t="shared" si="10"/>
        <v>-0.77480916030534353</v>
      </c>
      <c r="T64" s="37">
        <f t="shared" si="11"/>
        <v>26.222222222222221</v>
      </c>
      <c r="U64" s="37">
        <f t="shared" si="12"/>
        <v>23.818181818181817</v>
      </c>
      <c r="V64" s="37">
        <f t="shared" si="13"/>
        <v>2.4040404040404049</v>
      </c>
      <c r="W64" s="39">
        <f t="shared" si="14"/>
        <v>0.1009329940627651</v>
      </c>
    </row>
    <row r="65" spans="1:23" x14ac:dyDescent="0.3">
      <c r="A65" s="18">
        <f t="shared" si="15"/>
        <v>2021</v>
      </c>
      <c r="B65" s="18" t="str">
        <f t="shared" si="1"/>
        <v>Jan_2021</v>
      </c>
      <c r="C65" s="18" t="str">
        <f t="shared" si="2"/>
        <v>WK 3_Jan_2021</v>
      </c>
      <c r="D65" s="19">
        <v>44207</v>
      </c>
      <c r="E65" s="23" t="s">
        <v>12</v>
      </c>
      <c r="F65" s="18">
        <v>86</v>
      </c>
      <c r="G65" s="21">
        <v>75</v>
      </c>
      <c r="H65" s="21">
        <f t="shared" si="3"/>
        <v>11</v>
      </c>
      <c r="I65" s="11">
        <f t="shared" si="4"/>
        <v>0.14666666666666667</v>
      </c>
      <c r="J65" s="18">
        <v>295</v>
      </c>
      <c r="K65" s="18">
        <f t="shared" si="5"/>
        <v>-209</v>
      </c>
      <c r="L65" s="11">
        <f t="shared" si="6"/>
        <v>-0.70847457627118648</v>
      </c>
      <c r="M65" s="18">
        <v>1145</v>
      </c>
      <c r="N65" s="18">
        <v>1153</v>
      </c>
      <c r="O65" s="21">
        <f t="shared" si="7"/>
        <v>-8</v>
      </c>
      <c r="P65" s="11">
        <f t="shared" si="8"/>
        <v>-6.938421509106678E-3</v>
      </c>
      <c r="Q65" s="18">
        <v>5504</v>
      </c>
      <c r="R65" s="18">
        <f t="shared" si="9"/>
        <v>-4359</v>
      </c>
      <c r="S65" s="11">
        <f t="shared" si="10"/>
        <v>-0.79196947674418605</v>
      </c>
      <c r="T65" s="37">
        <f t="shared" si="11"/>
        <v>13.313953488372093</v>
      </c>
      <c r="U65" s="37">
        <f t="shared" si="12"/>
        <v>18.657627118644069</v>
      </c>
      <c r="V65" s="37">
        <f t="shared" si="13"/>
        <v>-5.3436736302719758</v>
      </c>
      <c r="W65" s="39">
        <f t="shared" si="14"/>
        <v>-0.28640692604110335</v>
      </c>
    </row>
    <row r="66" spans="1:23" x14ac:dyDescent="0.3">
      <c r="A66" s="18">
        <f t="shared" si="15"/>
        <v>2021</v>
      </c>
      <c r="B66" s="18" t="str">
        <f t="shared" si="1"/>
        <v>Jan_2021</v>
      </c>
      <c r="C66" s="18" t="str">
        <f t="shared" si="2"/>
        <v>WK 4_Jan_2021</v>
      </c>
      <c r="D66" s="19">
        <v>44214</v>
      </c>
      <c r="E66" s="20" t="s">
        <v>18</v>
      </c>
      <c r="F66" s="18">
        <v>36</v>
      </c>
      <c r="G66" s="18">
        <v>37</v>
      </c>
      <c r="H66" s="21">
        <f t="shared" si="3"/>
        <v>-1</v>
      </c>
      <c r="I66" s="11">
        <f t="shared" si="4"/>
        <v>-2.7027027027027029E-2</v>
      </c>
      <c r="J66" s="18">
        <v>113</v>
      </c>
      <c r="K66" s="18">
        <f t="shared" si="5"/>
        <v>-77</v>
      </c>
      <c r="L66" s="11">
        <f t="shared" si="6"/>
        <v>-0.68141592920353977</v>
      </c>
      <c r="M66" s="22">
        <v>578</v>
      </c>
      <c r="N66" s="22">
        <v>564</v>
      </c>
      <c r="O66" s="21">
        <f t="shared" si="7"/>
        <v>14</v>
      </c>
      <c r="P66" s="11">
        <f t="shared" si="8"/>
        <v>2.4822695035460994E-2</v>
      </c>
      <c r="Q66" s="18">
        <v>4152</v>
      </c>
      <c r="R66" s="18">
        <f t="shared" si="9"/>
        <v>-3574</v>
      </c>
      <c r="S66" s="11">
        <f t="shared" si="10"/>
        <v>-0.86078998073217727</v>
      </c>
      <c r="T66" s="37">
        <f t="shared" si="11"/>
        <v>16.055555555555557</v>
      </c>
      <c r="U66" s="37">
        <f t="shared" si="12"/>
        <v>36.743362831858406</v>
      </c>
      <c r="V66" s="37">
        <f t="shared" si="13"/>
        <v>-20.687807276302848</v>
      </c>
      <c r="W66" s="39">
        <f t="shared" si="14"/>
        <v>-0.56303521729822303</v>
      </c>
    </row>
    <row r="67" spans="1:23" x14ac:dyDescent="0.3">
      <c r="A67" s="18">
        <f t="shared" ref="A67:A100" si="16">IF(ISBLANK(D67),"",YEAR(D67))</f>
        <v>2021</v>
      </c>
      <c r="B67" s="18" t="str">
        <f t="shared" ref="B67:B130" si="17">IF(ISBLANK(D67),"",TEXT(D67,"mmm"))&amp;"_"&amp;A67</f>
        <v>Jan_2021</v>
      </c>
      <c r="C67" s="18" t="str">
        <f t="shared" ref="C67:C130" si="18">IF(ISBLANK(D67),"","WK "&amp;WEEKNUM(D67))&amp;"_"&amp;B67</f>
        <v>WK 4_Jan_2021</v>
      </c>
      <c r="D67" s="19">
        <v>44214</v>
      </c>
      <c r="E67" s="20" t="s">
        <v>19</v>
      </c>
      <c r="F67" s="18">
        <v>34</v>
      </c>
      <c r="G67" s="18">
        <v>32</v>
      </c>
      <c r="H67" s="21">
        <f t="shared" ref="H67:H130" si="19">IFERROR(SUM(F67-G67),"NA")</f>
        <v>2</v>
      </c>
      <c r="I67" s="11">
        <f t="shared" ref="I67:I130" si="20">IFERROR(SUM(H67/G67),"NA")</f>
        <v>6.25E-2</v>
      </c>
      <c r="J67" s="18">
        <v>118</v>
      </c>
      <c r="K67" s="18">
        <f t="shared" ref="K67:K130" si="21">IFERROR(F67-J67,"NA")</f>
        <v>-84</v>
      </c>
      <c r="L67" s="11">
        <f t="shared" ref="L67:L130" si="22">IFERROR(SUM(K67/J67),"NA")</f>
        <v>-0.71186440677966101</v>
      </c>
      <c r="M67" s="18">
        <v>875</v>
      </c>
      <c r="N67" s="18">
        <v>810</v>
      </c>
      <c r="O67" s="21">
        <f t="shared" ref="O67:O130" si="23">IFERROR(SUM(M67-N67),"NA")</f>
        <v>65</v>
      </c>
      <c r="P67" s="11">
        <f t="shared" ref="P67:P130" si="24">IFERROR(SUM(O67/N67),"NA")</f>
        <v>8.0246913580246909E-2</v>
      </c>
      <c r="Q67" s="18">
        <v>3262</v>
      </c>
      <c r="R67" s="18">
        <f t="shared" ref="R67:R130" si="25">IFERROR(M67-Q67,"NA")</f>
        <v>-2387</v>
      </c>
      <c r="S67" s="11">
        <f t="shared" ref="S67:S130" si="26">IFERROR(SUM(R67/Q67),"NA")</f>
        <v>-0.73175965665236054</v>
      </c>
      <c r="T67" s="37">
        <f t="shared" ref="T67:T130" si="27">IFERROR(SUM(M67/F67),"NA")</f>
        <v>25.735294117647058</v>
      </c>
      <c r="U67" s="37">
        <f t="shared" ref="U67:U130" si="28">IFERROR(SUM(Q67/J67),"NA")</f>
        <v>27.64406779661017</v>
      </c>
      <c r="V67" s="37">
        <f t="shared" ref="V67:V130" si="29">IFERROR(T67-U67,"NA")</f>
        <v>-1.9087736789631116</v>
      </c>
      <c r="W67" s="39">
        <f t="shared" ref="W67:W130" si="30">IFERROR(V67/U67,"NA")</f>
        <v>-6.9048220146427697E-2</v>
      </c>
    </row>
    <row r="68" spans="1:23" x14ac:dyDescent="0.3">
      <c r="A68" s="18">
        <f t="shared" si="16"/>
        <v>2021</v>
      </c>
      <c r="B68" s="18" t="str">
        <f t="shared" si="17"/>
        <v>Jan_2021</v>
      </c>
      <c r="C68" s="18" t="str">
        <f t="shared" si="18"/>
        <v>WK 4_Jan_2021</v>
      </c>
      <c r="D68" s="19">
        <v>44214</v>
      </c>
      <c r="E68" s="23" t="s">
        <v>6</v>
      </c>
      <c r="F68" s="18">
        <v>13</v>
      </c>
      <c r="G68" s="18">
        <v>13</v>
      </c>
      <c r="H68" s="21">
        <f t="shared" si="19"/>
        <v>0</v>
      </c>
      <c r="I68" s="11">
        <f t="shared" si="20"/>
        <v>0</v>
      </c>
      <c r="J68" s="18">
        <v>47</v>
      </c>
      <c r="K68" s="18">
        <f t="shared" si="21"/>
        <v>-34</v>
      </c>
      <c r="L68" s="11">
        <f t="shared" si="22"/>
        <v>-0.72340425531914898</v>
      </c>
      <c r="M68" s="18">
        <v>470</v>
      </c>
      <c r="N68" s="18">
        <v>470</v>
      </c>
      <c r="O68" s="21">
        <f t="shared" si="23"/>
        <v>0</v>
      </c>
      <c r="P68" s="11">
        <f t="shared" si="24"/>
        <v>0</v>
      </c>
      <c r="Q68" s="18">
        <v>1771</v>
      </c>
      <c r="R68" s="18">
        <f t="shared" si="25"/>
        <v>-1301</v>
      </c>
      <c r="S68" s="11">
        <f t="shared" si="26"/>
        <v>-0.73461321287408243</v>
      </c>
      <c r="T68" s="37">
        <f t="shared" si="27"/>
        <v>36.153846153846153</v>
      </c>
      <c r="U68" s="37">
        <f t="shared" si="28"/>
        <v>37.680851063829785</v>
      </c>
      <c r="V68" s="37">
        <f t="shared" si="29"/>
        <v>-1.5270049099836314</v>
      </c>
      <c r="W68" s="39">
        <f t="shared" si="30"/>
        <v>-4.0524692698605688E-2</v>
      </c>
    </row>
    <row r="69" spans="1:23" x14ac:dyDescent="0.3">
      <c r="A69" s="18">
        <f t="shared" si="16"/>
        <v>2021</v>
      </c>
      <c r="B69" s="18" t="str">
        <f t="shared" si="17"/>
        <v>Jan_2021</v>
      </c>
      <c r="C69" s="18" t="str">
        <f t="shared" si="18"/>
        <v>WK 4_Jan_2021</v>
      </c>
      <c r="D69" s="19">
        <v>44214</v>
      </c>
      <c r="E69" s="23" t="s">
        <v>7</v>
      </c>
      <c r="F69" s="18">
        <v>2033</v>
      </c>
      <c r="G69" s="27">
        <v>2078</v>
      </c>
      <c r="H69" s="21">
        <f t="shared" si="19"/>
        <v>-45</v>
      </c>
      <c r="I69" s="11">
        <f t="shared" si="20"/>
        <v>-2.165543792107796E-2</v>
      </c>
      <c r="J69" s="18">
        <v>2500</v>
      </c>
      <c r="K69" s="18">
        <f t="shared" si="21"/>
        <v>-467</v>
      </c>
      <c r="L69" s="11">
        <f t="shared" si="22"/>
        <v>-0.18679999999999999</v>
      </c>
      <c r="M69" s="28">
        <v>23777</v>
      </c>
      <c r="N69" s="28">
        <v>26156</v>
      </c>
      <c r="O69" s="21">
        <f t="shared" si="23"/>
        <v>-2379</v>
      </c>
      <c r="P69" s="11">
        <f t="shared" si="24"/>
        <v>-9.0954274353876735E-2</v>
      </c>
      <c r="Q69" s="18">
        <v>86541</v>
      </c>
      <c r="R69" s="18">
        <f t="shared" si="25"/>
        <v>-62764</v>
      </c>
      <c r="S69" s="11">
        <f t="shared" si="26"/>
        <v>-0.72525161484152023</v>
      </c>
      <c r="T69" s="37">
        <f t="shared" si="27"/>
        <v>11.695523856369897</v>
      </c>
      <c r="U69" s="37">
        <f t="shared" si="28"/>
        <v>34.616399999999999</v>
      </c>
      <c r="V69" s="37">
        <f t="shared" si="29"/>
        <v>-22.920876143630103</v>
      </c>
      <c r="W69" s="39">
        <f t="shared" si="30"/>
        <v>-0.66213922139881976</v>
      </c>
    </row>
    <row r="70" spans="1:23" x14ac:dyDescent="0.3">
      <c r="A70" s="18">
        <f t="shared" si="16"/>
        <v>2021</v>
      </c>
      <c r="B70" s="18" t="str">
        <f t="shared" si="17"/>
        <v>Jan_2021</v>
      </c>
      <c r="C70" s="18" t="str">
        <f t="shared" si="18"/>
        <v>WK 4_Jan_2021</v>
      </c>
      <c r="D70" s="19">
        <v>44214</v>
      </c>
      <c r="E70" s="23" t="s">
        <v>20</v>
      </c>
      <c r="F70" s="27">
        <v>12</v>
      </c>
      <c r="G70" s="18">
        <v>12</v>
      </c>
      <c r="H70" s="21">
        <f t="shared" si="19"/>
        <v>0</v>
      </c>
      <c r="I70" s="11">
        <f t="shared" si="20"/>
        <v>0</v>
      </c>
      <c r="J70" s="18">
        <v>75</v>
      </c>
      <c r="K70" s="18">
        <f t="shared" si="21"/>
        <v>-63</v>
      </c>
      <c r="L70" s="11">
        <f t="shared" si="22"/>
        <v>-0.84</v>
      </c>
      <c r="M70" s="18">
        <v>268</v>
      </c>
      <c r="N70" s="18">
        <v>276</v>
      </c>
      <c r="O70" s="21">
        <f t="shared" si="23"/>
        <v>-8</v>
      </c>
      <c r="P70" s="11">
        <f t="shared" si="24"/>
        <v>-2.8985507246376812E-2</v>
      </c>
      <c r="Q70" s="18">
        <v>2819</v>
      </c>
      <c r="R70" s="18">
        <f t="shared" si="25"/>
        <v>-2551</v>
      </c>
      <c r="S70" s="11">
        <f t="shared" si="26"/>
        <v>-0.90493082653423196</v>
      </c>
      <c r="T70" s="37">
        <f t="shared" si="27"/>
        <v>22.333333333333332</v>
      </c>
      <c r="U70" s="37">
        <f t="shared" si="28"/>
        <v>37.586666666666666</v>
      </c>
      <c r="V70" s="37">
        <f t="shared" si="29"/>
        <v>-15.253333333333334</v>
      </c>
      <c r="W70" s="39">
        <f t="shared" si="30"/>
        <v>-0.40581766583895001</v>
      </c>
    </row>
    <row r="71" spans="1:23" x14ac:dyDescent="0.3">
      <c r="A71" s="18">
        <f t="shared" si="16"/>
        <v>2021</v>
      </c>
      <c r="B71" s="18" t="str">
        <f t="shared" si="17"/>
        <v>Jan_2021</v>
      </c>
      <c r="C71" s="18" t="str">
        <f t="shared" si="18"/>
        <v>WK 4_Jan_2021</v>
      </c>
      <c r="D71" s="19">
        <v>44214</v>
      </c>
      <c r="E71" s="23" t="s">
        <v>8</v>
      </c>
      <c r="F71" s="18">
        <v>10</v>
      </c>
      <c r="G71" s="18">
        <v>10</v>
      </c>
      <c r="H71" s="21">
        <f t="shared" si="19"/>
        <v>0</v>
      </c>
      <c r="I71" s="11">
        <f t="shared" si="20"/>
        <v>0</v>
      </c>
      <c r="J71" s="18">
        <v>35</v>
      </c>
      <c r="K71" s="18">
        <f t="shared" si="21"/>
        <v>-25</v>
      </c>
      <c r="L71" s="11">
        <f t="shared" si="22"/>
        <v>-0.7142857142857143</v>
      </c>
      <c r="M71" s="18">
        <v>194</v>
      </c>
      <c r="N71" s="18">
        <v>190</v>
      </c>
      <c r="O71" s="21">
        <f t="shared" si="23"/>
        <v>4</v>
      </c>
      <c r="P71" s="11">
        <f t="shared" si="24"/>
        <v>2.1052631578947368E-2</v>
      </c>
      <c r="Q71" s="18">
        <v>752</v>
      </c>
      <c r="R71" s="18">
        <f t="shared" si="25"/>
        <v>-558</v>
      </c>
      <c r="S71" s="11">
        <f t="shared" si="26"/>
        <v>-0.74202127659574468</v>
      </c>
      <c r="T71" s="37">
        <f t="shared" si="27"/>
        <v>19.399999999999999</v>
      </c>
      <c r="U71" s="37">
        <f t="shared" si="28"/>
        <v>21.485714285714284</v>
      </c>
      <c r="V71" s="37">
        <f t="shared" si="29"/>
        <v>-2.0857142857142854</v>
      </c>
      <c r="W71" s="39">
        <f t="shared" si="30"/>
        <v>-9.7074468085106377E-2</v>
      </c>
    </row>
    <row r="72" spans="1:23" x14ac:dyDescent="0.3">
      <c r="A72" s="18">
        <f t="shared" si="16"/>
        <v>2021</v>
      </c>
      <c r="B72" s="18" t="str">
        <f t="shared" si="17"/>
        <v>Jan_2021</v>
      </c>
      <c r="C72" s="18" t="str">
        <f t="shared" si="18"/>
        <v>WK 4_Jan_2021</v>
      </c>
      <c r="D72" s="19">
        <v>44214</v>
      </c>
      <c r="E72" s="23" t="s">
        <v>9</v>
      </c>
      <c r="F72" s="18">
        <v>84</v>
      </c>
      <c r="G72" s="18">
        <v>84</v>
      </c>
      <c r="H72" s="21">
        <f t="shared" si="19"/>
        <v>0</v>
      </c>
      <c r="I72" s="11">
        <f t="shared" si="20"/>
        <v>0</v>
      </c>
      <c r="J72" s="18">
        <v>460</v>
      </c>
      <c r="K72" s="18">
        <f t="shared" si="21"/>
        <v>-376</v>
      </c>
      <c r="L72" s="11">
        <f t="shared" si="22"/>
        <v>-0.81739130434782614</v>
      </c>
      <c r="M72" s="18">
        <v>1540</v>
      </c>
      <c r="N72" s="18">
        <v>1611</v>
      </c>
      <c r="O72" s="21">
        <f t="shared" si="23"/>
        <v>-71</v>
      </c>
      <c r="P72" s="11">
        <f t="shared" si="24"/>
        <v>-4.4072004965859717E-2</v>
      </c>
      <c r="Q72" s="18">
        <v>14129</v>
      </c>
      <c r="R72" s="18">
        <f t="shared" si="25"/>
        <v>-12589</v>
      </c>
      <c r="S72" s="11">
        <f t="shared" si="26"/>
        <v>-0.89100431736145513</v>
      </c>
      <c r="T72" s="37">
        <f t="shared" si="27"/>
        <v>18.333333333333332</v>
      </c>
      <c r="U72" s="37">
        <f t="shared" si="28"/>
        <v>30.715217391304346</v>
      </c>
      <c r="V72" s="37">
        <f t="shared" si="29"/>
        <v>-12.381884057971014</v>
      </c>
      <c r="W72" s="39">
        <f t="shared" si="30"/>
        <v>-0.40311888078892116</v>
      </c>
    </row>
    <row r="73" spans="1:23" x14ac:dyDescent="0.3">
      <c r="A73" s="18">
        <f t="shared" si="16"/>
        <v>2021</v>
      </c>
      <c r="B73" s="18" t="str">
        <f t="shared" si="17"/>
        <v>Jan_2021</v>
      </c>
      <c r="C73" s="18" t="str">
        <f t="shared" si="18"/>
        <v>WK 4_Jan_2021</v>
      </c>
      <c r="D73" s="19">
        <v>44214</v>
      </c>
      <c r="E73" s="23" t="s">
        <v>21</v>
      </c>
      <c r="F73" s="18">
        <v>12</v>
      </c>
      <c r="G73" s="18">
        <v>12</v>
      </c>
      <c r="H73" s="21">
        <f t="shared" si="19"/>
        <v>0</v>
      </c>
      <c r="I73" s="11">
        <f t="shared" si="20"/>
        <v>0</v>
      </c>
      <c r="J73" s="18">
        <v>61</v>
      </c>
      <c r="K73" s="18">
        <f t="shared" si="21"/>
        <v>-49</v>
      </c>
      <c r="L73" s="11">
        <f t="shared" si="22"/>
        <v>-0.80327868852459017</v>
      </c>
      <c r="M73" s="18">
        <v>331</v>
      </c>
      <c r="N73" s="18">
        <v>319</v>
      </c>
      <c r="O73" s="21">
        <f t="shared" si="23"/>
        <v>12</v>
      </c>
      <c r="P73" s="11">
        <f t="shared" si="24"/>
        <v>3.7617554858934171E-2</v>
      </c>
      <c r="Q73" s="18">
        <v>1843</v>
      </c>
      <c r="R73" s="18">
        <f t="shared" si="25"/>
        <v>-1512</v>
      </c>
      <c r="S73" s="11">
        <f t="shared" si="26"/>
        <v>-0.82040151926207272</v>
      </c>
      <c r="T73" s="37">
        <f t="shared" si="27"/>
        <v>27.583333333333332</v>
      </c>
      <c r="U73" s="37">
        <f t="shared" si="28"/>
        <v>30.21311475409836</v>
      </c>
      <c r="V73" s="37">
        <f t="shared" si="29"/>
        <v>-2.6297814207650276</v>
      </c>
      <c r="W73" s="39">
        <f t="shared" si="30"/>
        <v>-8.7041056248869611E-2</v>
      </c>
    </row>
    <row r="74" spans="1:23" x14ac:dyDescent="0.3">
      <c r="A74" s="18">
        <f t="shared" si="16"/>
        <v>2021</v>
      </c>
      <c r="B74" s="18" t="str">
        <f t="shared" si="17"/>
        <v>Jan_2021</v>
      </c>
      <c r="C74" s="18" t="str">
        <f t="shared" si="18"/>
        <v>WK 4_Jan_2021</v>
      </c>
      <c r="D74" s="19">
        <v>44214</v>
      </c>
      <c r="E74" s="23" t="s">
        <v>10</v>
      </c>
      <c r="F74" s="18">
        <v>9</v>
      </c>
      <c r="G74" s="18">
        <v>9</v>
      </c>
      <c r="H74" s="21">
        <f t="shared" si="19"/>
        <v>0</v>
      </c>
      <c r="I74" s="11">
        <f t="shared" si="20"/>
        <v>0</v>
      </c>
      <c r="J74" s="18">
        <v>44</v>
      </c>
      <c r="K74" s="18">
        <f t="shared" si="21"/>
        <v>-35</v>
      </c>
      <c r="L74" s="11">
        <f t="shared" si="22"/>
        <v>-0.79545454545454541</v>
      </c>
      <c r="M74" s="18">
        <v>257</v>
      </c>
      <c r="N74" s="18">
        <v>236</v>
      </c>
      <c r="O74" s="21">
        <f t="shared" si="23"/>
        <v>21</v>
      </c>
      <c r="P74" s="11">
        <f t="shared" si="24"/>
        <v>8.8983050847457626E-2</v>
      </c>
      <c r="Q74" s="18">
        <v>1048</v>
      </c>
      <c r="R74" s="18">
        <f t="shared" si="25"/>
        <v>-791</v>
      </c>
      <c r="S74" s="11">
        <f t="shared" si="26"/>
        <v>-0.75477099236641221</v>
      </c>
      <c r="T74" s="37">
        <f t="shared" si="27"/>
        <v>28.555555555555557</v>
      </c>
      <c r="U74" s="37">
        <f t="shared" si="28"/>
        <v>23.818181818181817</v>
      </c>
      <c r="V74" s="37">
        <f t="shared" si="29"/>
        <v>4.7373737373737406</v>
      </c>
      <c r="W74" s="39">
        <f t="shared" si="30"/>
        <v>0.19889737065309598</v>
      </c>
    </row>
    <row r="75" spans="1:23" x14ac:dyDescent="0.3">
      <c r="A75" s="18">
        <f t="shared" si="16"/>
        <v>2021</v>
      </c>
      <c r="B75" s="18" t="str">
        <f t="shared" si="17"/>
        <v>Jan_2021</v>
      </c>
      <c r="C75" s="18" t="str">
        <f t="shared" si="18"/>
        <v>WK 4_Jan_2021</v>
      </c>
      <c r="D75" s="19">
        <v>44214</v>
      </c>
      <c r="E75" s="23" t="s">
        <v>12</v>
      </c>
      <c r="F75" s="18">
        <v>76</v>
      </c>
      <c r="G75" s="18">
        <v>86</v>
      </c>
      <c r="H75" s="21">
        <f t="shared" si="19"/>
        <v>-10</v>
      </c>
      <c r="I75" s="11">
        <f t="shared" si="20"/>
        <v>-0.11627906976744186</v>
      </c>
      <c r="J75" s="18">
        <v>295</v>
      </c>
      <c r="K75" s="18">
        <f t="shared" si="21"/>
        <v>-219</v>
      </c>
      <c r="L75" s="11">
        <f t="shared" si="22"/>
        <v>-0.74237288135593216</v>
      </c>
      <c r="M75" s="18">
        <v>1123</v>
      </c>
      <c r="N75" s="18">
        <v>1145</v>
      </c>
      <c r="O75" s="21">
        <f t="shared" si="23"/>
        <v>-22</v>
      </c>
      <c r="P75" s="11">
        <f t="shared" si="24"/>
        <v>-1.9213973799126639E-2</v>
      </c>
      <c r="Q75" s="18">
        <v>5504</v>
      </c>
      <c r="R75" s="18">
        <f t="shared" si="25"/>
        <v>-4381</v>
      </c>
      <c r="S75" s="11">
        <f t="shared" si="26"/>
        <v>-0.79596656976744184</v>
      </c>
      <c r="T75" s="37">
        <f t="shared" si="27"/>
        <v>14.776315789473685</v>
      </c>
      <c r="U75" s="37">
        <f t="shared" si="28"/>
        <v>18.657627118644069</v>
      </c>
      <c r="V75" s="37">
        <f t="shared" si="29"/>
        <v>-3.8813113291703836</v>
      </c>
      <c r="W75" s="39">
        <f t="shared" si="30"/>
        <v>-0.2080281326499388</v>
      </c>
    </row>
    <row r="76" spans="1:23" x14ac:dyDescent="0.3">
      <c r="A76" s="18">
        <f t="shared" si="16"/>
        <v>2021</v>
      </c>
      <c r="B76" s="18" t="str">
        <f t="shared" si="17"/>
        <v>Jan_2021</v>
      </c>
      <c r="C76" s="18" t="str">
        <f t="shared" si="18"/>
        <v>WK 5_Jan_2021</v>
      </c>
      <c r="D76" s="19">
        <v>44221</v>
      </c>
      <c r="E76" s="20" t="s">
        <v>18</v>
      </c>
      <c r="F76" s="18">
        <v>35</v>
      </c>
      <c r="G76" s="18">
        <v>36</v>
      </c>
      <c r="H76" s="21">
        <f t="shared" si="19"/>
        <v>-1</v>
      </c>
      <c r="I76" s="11">
        <f t="shared" si="20"/>
        <v>-2.7777777777777776E-2</v>
      </c>
      <c r="J76" s="18">
        <v>113</v>
      </c>
      <c r="K76" s="18">
        <f t="shared" si="21"/>
        <v>-78</v>
      </c>
      <c r="L76" s="11">
        <f t="shared" si="22"/>
        <v>-0.69026548672566368</v>
      </c>
      <c r="M76" s="22">
        <v>569</v>
      </c>
      <c r="N76" s="22">
        <v>578</v>
      </c>
      <c r="O76" s="21">
        <f t="shared" si="23"/>
        <v>-9</v>
      </c>
      <c r="P76" s="11">
        <f t="shared" si="24"/>
        <v>-1.5570934256055362E-2</v>
      </c>
      <c r="Q76" s="18">
        <v>4152</v>
      </c>
      <c r="R76" s="18">
        <f t="shared" si="25"/>
        <v>-3583</v>
      </c>
      <c r="S76" s="11">
        <f t="shared" si="26"/>
        <v>-0.86295761078998068</v>
      </c>
      <c r="T76" s="37">
        <f t="shared" si="27"/>
        <v>16.257142857142856</v>
      </c>
      <c r="U76" s="37">
        <f t="shared" si="28"/>
        <v>36.743362831858406</v>
      </c>
      <c r="V76" s="37">
        <f t="shared" si="29"/>
        <v>-20.486219974715549</v>
      </c>
      <c r="W76" s="39">
        <f t="shared" si="30"/>
        <v>-0.55754885769336637</v>
      </c>
    </row>
    <row r="77" spans="1:23" x14ac:dyDescent="0.3">
      <c r="A77" s="18">
        <f t="shared" si="16"/>
        <v>2021</v>
      </c>
      <c r="B77" s="18" t="str">
        <f t="shared" si="17"/>
        <v>Jan_2021</v>
      </c>
      <c r="C77" s="18" t="str">
        <f t="shared" si="18"/>
        <v>WK 5_Jan_2021</v>
      </c>
      <c r="D77" s="19">
        <v>44221</v>
      </c>
      <c r="E77" s="20" t="s">
        <v>19</v>
      </c>
      <c r="F77" s="18">
        <v>33</v>
      </c>
      <c r="G77" s="18">
        <v>34</v>
      </c>
      <c r="H77" s="21">
        <f t="shared" si="19"/>
        <v>-1</v>
      </c>
      <c r="I77" s="11">
        <f t="shared" si="20"/>
        <v>-2.9411764705882353E-2</v>
      </c>
      <c r="J77" s="18">
        <v>118</v>
      </c>
      <c r="K77" s="18">
        <f t="shared" si="21"/>
        <v>-85</v>
      </c>
      <c r="L77" s="11">
        <f t="shared" si="22"/>
        <v>-0.72033898305084743</v>
      </c>
      <c r="M77" s="18">
        <v>881</v>
      </c>
      <c r="N77" s="18">
        <v>875</v>
      </c>
      <c r="O77" s="21">
        <f t="shared" si="23"/>
        <v>6</v>
      </c>
      <c r="P77" s="11">
        <f t="shared" si="24"/>
        <v>6.8571428571428568E-3</v>
      </c>
      <c r="Q77" s="18">
        <v>3262</v>
      </c>
      <c r="R77" s="18">
        <f t="shared" si="25"/>
        <v>-2381</v>
      </c>
      <c r="S77" s="11">
        <f t="shared" si="26"/>
        <v>-0.72992029429797667</v>
      </c>
      <c r="T77" s="37">
        <f t="shared" si="27"/>
        <v>26.696969696969695</v>
      </c>
      <c r="U77" s="37">
        <f t="shared" si="28"/>
        <v>27.64406779661017</v>
      </c>
      <c r="V77" s="37">
        <f t="shared" si="29"/>
        <v>-0.94709809964047409</v>
      </c>
      <c r="W77" s="39">
        <f t="shared" si="30"/>
        <v>-3.4260446277613717E-2</v>
      </c>
    </row>
    <row r="78" spans="1:23" x14ac:dyDescent="0.3">
      <c r="A78" s="18">
        <f t="shared" si="16"/>
        <v>2021</v>
      </c>
      <c r="B78" s="18" t="str">
        <f t="shared" si="17"/>
        <v>Jan_2021</v>
      </c>
      <c r="C78" s="18" t="str">
        <f t="shared" si="18"/>
        <v>WK 5_Jan_2021</v>
      </c>
      <c r="D78" s="19">
        <v>44221</v>
      </c>
      <c r="E78" s="23" t="s">
        <v>6</v>
      </c>
      <c r="F78" s="18">
        <v>13</v>
      </c>
      <c r="G78" s="18">
        <v>13</v>
      </c>
      <c r="H78" s="21">
        <f t="shared" si="19"/>
        <v>0</v>
      </c>
      <c r="I78" s="11">
        <f t="shared" si="20"/>
        <v>0</v>
      </c>
      <c r="J78" s="18">
        <v>47</v>
      </c>
      <c r="K78" s="18">
        <f t="shared" si="21"/>
        <v>-34</v>
      </c>
      <c r="L78" s="11">
        <f t="shared" si="22"/>
        <v>-0.72340425531914898</v>
      </c>
      <c r="M78" s="18">
        <v>434</v>
      </c>
      <c r="N78" s="18">
        <v>470</v>
      </c>
      <c r="O78" s="21">
        <f t="shared" si="23"/>
        <v>-36</v>
      </c>
      <c r="P78" s="11">
        <f t="shared" si="24"/>
        <v>-7.6595744680851063E-2</v>
      </c>
      <c r="Q78" s="18">
        <v>1771</v>
      </c>
      <c r="R78" s="18">
        <f t="shared" si="25"/>
        <v>-1337</v>
      </c>
      <c r="S78" s="11">
        <f t="shared" si="26"/>
        <v>-0.75494071146245056</v>
      </c>
      <c r="T78" s="37">
        <f t="shared" si="27"/>
        <v>33.384615384615387</v>
      </c>
      <c r="U78" s="37">
        <f t="shared" si="28"/>
        <v>37.680851063829785</v>
      </c>
      <c r="V78" s="37">
        <f t="shared" si="29"/>
        <v>-4.2962356792143979</v>
      </c>
      <c r="W78" s="39">
        <f t="shared" si="30"/>
        <v>-0.11401641836424434</v>
      </c>
    </row>
    <row r="79" spans="1:23" x14ac:dyDescent="0.3">
      <c r="A79" s="18">
        <f t="shared" si="16"/>
        <v>2021</v>
      </c>
      <c r="B79" s="18" t="str">
        <f t="shared" si="17"/>
        <v>Jan_2021</v>
      </c>
      <c r="C79" s="18" t="str">
        <f t="shared" si="18"/>
        <v>WK 5_Jan_2021</v>
      </c>
      <c r="D79" s="19">
        <v>44221</v>
      </c>
      <c r="E79" s="23" t="s">
        <v>7</v>
      </c>
      <c r="F79" s="18">
        <v>2052</v>
      </c>
      <c r="G79" s="27">
        <v>2033</v>
      </c>
      <c r="H79" s="21">
        <f t="shared" si="19"/>
        <v>19</v>
      </c>
      <c r="I79" s="11">
        <f t="shared" si="20"/>
        <v>9.3457943925233638E-3</v>
      </c>
      <c r="J79" s="18">
        <v>2500</v>
      </c>
      <c r="K79" s="18">
        <f t="shared" si="21"/>
        <v>-448</v>
      </c>
      <c r="L79" s="11">
        <f t="shared" si="22"/>
        <v>-0.1792</v>
      </c>
      <c r="M79" s="28">
        <v>26578</v>
      </c>
      <c r="N79" s="28">
        <v>23777</v>
      </c>
      <c r="O79" s="21">
        <f t="shared" si="23"/>
        <v>2801</v>
      </c>
      <c r="P79" s="11">
        <f t="shared" si="24"/>
        <v>0.11780291878706313</v>
      </c>
      <c r="Q79" s="18">
        <v>86541</v>
      </c>
      <c r="R79" s="18">
        <f t="shared" si="25"/>
        <v>-59963</v>
      </c>
      <c r="S79" s="11">
        <f t="shared" si="26"/>
        <v>-0.69288545313781902</v>
      </c>
      <c r="T79" s="37">
        <f t="shared" si="27"/>
        <v>12.952241715399611</v>
      </c>
      <c r="U79" s="37">
        <f t="shared" si="28"/>
        <v>34.616399999999999</v>
      </c>
      <c r="V79" s="37">
        <f t="shared" si="29"/>
        <v>-21.66415828460039</v>
      </c>
      <c r="W79" s="39">
        <f t="shared" si="30"/>
        <v>-0.62583510372541307</v>
      </c>
    </row>
    <row r="80" spans="1:23" x14ac:dyDescent="0.3">
      <c r="A80" s="18">
        <f t="shared" si="16"/>
        <v>2021</v>
      </c>
      <c r="B80" s="18" t="str">
        <f t="shared" si="17"/>
        <v>Jan_2021</v>
      </c>
      <c r="C80" s="18" t="str">
        <f t="shared" si="18"/>
        <v>WK 5_Jan_2021</v>
      </c>
      <c r="D80" s="19">
        <v>44221</v>
      </c>
      <c r="E80" s="23" t="s">
        <v>20</v>
      </c>
      <c r="F80" s="27">
        <v>12</v>
      </c>
      <c r="G80" s="18">
        <v>12</v>
      </c>
      <c r="H80" s="21">
        <f t="shared" si="19"/>
        <v>0</v>
      </c>
      <c r="I80" s="11">
        <f t="shared" si="20"/>
        <v>0</v>
      </c>
      <c r="J80" s="18">
        <v>75</v>
      </c>
      <c r="K80" s="18">
        <f t="shared" si="21"/>
        <v>-63</v>
      </c>
      <c r="L80" s="11">
        <f t="shared" si="22"/>
        <v>-0.84</v>
      </c>
      <c r="M80" s="18">
        <v>272</v>
      </c>
      <c r="N80" s="18">
        <v>268</v>
      </c>
      <c r="O80" s="21">
        <f t="shared" si="23"/>
        <v>4</v>
      </c>
      <c r="P80" s="11">
        <f t="shared" si="24"/>
        <v>1.4925373134328358E-2</v>
      </c>
      <c r="Q80" s="18">
        <v>2819</v>
      </c>
      <c r="R80" s="18">
        <f t="shared" si="25"/>
        <v>-2547</v>
      </c>
      <c r="S80" s="11">
        <f t="shared" si="26"/>
        <v>-0.90351188364668322</v>
      </c>
      <c r="T80" s="37">
        <f t="shared" si="27"/>
        <v>22.666666666666668</v>
      </c>
      <c r="U80" s="37">
        <f t="shared" si="28"/>
        <v>37.586666666666666</v>
      </c>
      <c r="V80" s="37">
        <f t="shared" si="29"/>
        <v>-14.919999999999998</v>
      </c>
      <c r="W80" s="39">
        <f t="shared" si="30"/>
        <v>-0.39694927279177011</v>
      </c>
    </row>
    <row r="81" spans="1:23" x14ac:dyDescent="0.3">
      <c r="A81" s="18">
        <f t="shared" si="16"/>
        <v>2021</v>
      </c>
      <c r="B81" s="18" t="str">
        <f t="shared" si="17"/>
        <v>Jan_2021</v>
      </c>
      <c r="C81" s="18" t="str">
        <f t="shared" si="18"/>
        <v>WK 5_Jan_2021</v>
      </c>
      <c r="D81" s="19">
        <v>44221</v>
      </c>
      <c r="E81" s="23" t="s">
        <v>8</v>
      </c>
      <c r="F81" s="18">
        <v>10</v>
      </c>
      <c r="G81" s="18">
        <v>10</v>
      </c>
      <c r="H81" s="21">
        <f t="shared" si="19"/>
        <v>0</v>
      </c>
      <c r="I81" s="11">
        <f t="shared" si="20"/>
        <v>0</v>
      </c>
      <c r="J81" s="18">
        <v>35</v>
      </c>
      <c r="K81" s="18">
        <f t="shared" si="21"/>
        <v>-25</v>
      </c>
      <c r="L81" s="11">
        <f t="shared" si="22"/>
        <v>-0.7142857142857143</v>
      </c>
      <c r="M81" s="18">
        <v>203</v>
      </c>
      <c r="N81" s="18">
        <v>194</v>
      </c>
      <c r="O81" s="21">
        <f t="shared" si="23"/>
        <v>9</v>
      </c>
      <c r="P81" s="11">
        <f t="shared" si="24"/>
        <v>4.6391752577319589E-2</v>
      </c>
      <c r="Q81" s="18">
        <v>752</v>
      </c>
      <c r="R81" s="18">
        <f t="shared" si="25"/>
        <v>-549</v>
      </c>
      <c r="S81" s="11">
        <f t="shared" si="26"/>
        <v>-0.73005319148936165</v>
      </c>
      <c r="T81" s="37">
        <f t="shared" si="27"/>
        <v>20.3</v>
      </c>
      <c r="U81" s="37">
        <f t="shared" si="28"/>
        <v>21.485714285714284</v>
      </c>
      <c r="V81" s="37">
        <f t="shared" si="29"/>
        <v>-1.1857142857142833</v>
      </c>
      <c r="W81" s="39">
        <f t="shared" si="30"/>
        <v>-5.5186170212765846E-2</v>
      </c>
    </row>
    <row r="82" spans="1:23" x14ac:dyDescent="0.3">
      <c r="A82" s="18">
        <f t="shared" si="16"/>
        <v>2021</v>
      </c>
      <c r="B82" s="18" t="str">
        <f t="shared" si="17"/>
        <v>Jan_2021</v>
      </c>
      <c r="C82" s="18" t="str">
        <f t="shared" si="18"/>
        <v>WK 5_Jan_2021</v>
      </c>
      <c r="D82" s="19">
        <v>44221</v>
      </c>
      <c r="E82" s="23" t="s">
        <v>9</v>
      </c>
      <c r="F82" s="18">
        <v>84</v>
      </c>
      <c r="G82" s="18">
        <v>84</v>
      </c>
      <c r="H82" s="21">
        <f t="shared" si="19"/>
        <v>0</v>
      </c>
      <c r="I82" s="11">
        <f t="shared" si="20"/>
        <v>0</v>
      </c>
      <c r="J82" s="18">
        <v>460</v>
      </c>
      <c r="K82" s="18">
        <f t="shared" si="21"/>
        <v>-376</v>
      </c>
      <c r="L82" s="11">
        <f t="shared" si="22"/>
        <v>-0.81739130434782614</v>
      </c>
      <c r="M82" s="18">
        <v>1597</v>
      </c>
      <c r="N82" s="18">
        <v>1540</v>
      </c>
      <c r="O82" s="21">
        <f t="shared" si="23"/>
        <v>57</v>
      </c>
      <c r="P82" s="11">
        <f t="shared" si="24"/>
        <v>3.7012987012987011E-2</v>
      </c>
      <c r="Q82" s="18">
        <v>14129</v>
      </c>
      <c r="R82" s="18">
        <f t="shared" si="25"/>
        <v>-12532</v>
      </c>
      <c r="S82" s="11">
        <f t="shared" si="26"/>
        <v>-0.88697006157548308</v>
      </c>
      <c r="T82" s="37">
        <f t="shared" si="27"/>
        <v>19.011904761904763</v>
      </c>
      <c r="U82" s="37">
        <f t="shared" si="28"/>
        <v>30.715217391304346</v>
      </c>
      <c r="V82" s="37">
        <f t="shared" si="29"/>
        <v>-11.703312629399583</v>
      </c>
      <c r="W82" s="39">
        <f t="shared" si="30"/>
        <v>-0.38102652767526424</v>
      </c>
    </row>
    <row r="83" spans="1:23" x14ac:dyDescent="0.3">
      <c r="A83" s="18">
        <f t="shared" si="16"/>
        <v>2021</v>
      </c>
      <c r="B83" s="18" t="str">
        <f t="shared" si="17"/>
        <v>Jan_2021</v>
      </c>
      <c r="C83" s="18" t="str">
        <f t="shared" si="18"/>
        <v>WK 5_Jan_2021</v>
      </c>
      <c r="D83" s="19">
        <v>44221</v>
      </c>
      <c r="E83" s="23" t="s">
        <v>21</v>
      </c>
      <c r="F83" s="18">
        <v>12</v>
      </c>
      <c r="G83" s="18">
        <v>12</v>
      </c>
      <c r="H83" s="21">
        <f t="shared" si="19"/>
        <v>0</v>
      </c>
      <c r="I83" s="11">
        <f t="shared" si="20"/>
        <v>0</v>
      </c>
      <c r="J83" s="18">
        <v>61</v>
      </c>
      <c r="K83" s="18">
        <f t="shared" si="21"/>
        <v>-49</v>
      </c>
      <c r="L83" s="11">
        <f t="shared" si="22"/>
        <v>-0.80327868852459017</v>
      </c>
      <c r="M83" s="18">
        <v>315</v>
      </c>
      <c r="N83" s="18">
        <v>331</v>
      </c>
      <c r="O83" s="21">
        <f t="shared" si="23"/>
        <v>-16</v>
      </c>
      <c r="P83" s="11">
        <f t="shared" si="24"/>
        <v>-4.8338368580060423E-2</v>
      </c>
      <c r="Q83" s="18">
        <v>1843</v>
      </c>
      <c r="R83" s="18">
        <f t="shared" si="25"/>
        <v>-1528</v>
      </c>
      <c r="S83" s="11">
        <f t="shared" si="26"/>
        <v>-0.82908301682040153</v>
      </c>
      <c r="T83" s="37">
        <f t="shared" si="27"/>
        <v>26.25</v>
      </c>
      <c r="U83" s="37">
        <f t="shared" si="28"/>
        <v>30.21311475409836</v>
      </c>
      <c r="V83" s="37">
        <f t="shared" si="29"/>
        <v>-3.9631147540983598</v>
      </c>
      <c r="W83" s="39">
        <f t="shared" si="30"/>
        <v>-0.13117200217037436</v>
      </c>
    </row>
    <row r="84" spans="1:23" x14ac:dyDescent="0.3">
      <c r="A84" s="18">
        <f t="shared" si="16"/>
        <v>2021</v>
      </c>
      <c r="B84" s="18" t="str">
        <f t="shared" si="17"/>
        <v>Jan_2021</v>
      </c>
      <c r="C84" s="18" t="str">
        <f t="shared" si="18"/>
        <v>WK 5_Jan_2021</v>
      </c>
      <c r="D84" s="19">
        <v>44221</v>
      </c>
      <c r="E84" s="23" t="s">
        <v>10</v>
      </c>
      <c r="F84" s="18">
        <v>9</v>
      </c>
      <c r="G84" s="18">
        <v>9</v>
      </c>
      <c r="H84" s="21">
        <f t="shared" si="19"/>
        <v>0</v>
      </c>
      <c r="I84" s="11">
        <f t="shared" si="20"/>
        <v>0</v>
      </c>
      <c r="J84" s="18">
        <v>44</v>
      </c>
      <c r="K84" s="18">
        <f t="shared" si="21"/>
        <v>-35</v>
      </c>
      <c r="L84" s="11">
        <f t="shared" si="22"/>
        <v>-0.79545454545454541</v>
      </c>
      <c r="M84" s="18">
        <v>227</v>
      </c>
      <c r="N84" s="18">
        <v>257</v>
      </c>
      <c r="O84" s="21">
        <f t="shared" si="23"/>
        <v>-30</v>
      </c>
      <c r="P84" s="11">
        <f t="shared" si="24"/>
        <v>-0.11673151750972763</v>
      </c>
      <c r="Q84" s="18">
        <v>1048</v>
      </c>
      <c r="R84" s="18">
        <f t="shared" si="25"/>
        <v>-821</v>
      </c>
      <c r="S84" s="11">
        <f t="shared" si="26"/>
        <v>-0.78339694656488545</v>
      </c>
      <c r="T84" s="37">
        <f t="shared" si="27"/>
        <v>25.222222222222221</v>
      </c>
      <c r="U84" s="37">
        <f t="shared" si="28"/>
        <v>23.818181818181817</v>
      </c>
      <c r="V84" s="37">
        <f t="shared" si="29"/>
        <v>1.4040404040404049</v>
      </c>
      <c r="W84" s="39">
        <f t="shared" si="30"/>
        <v>5.8948261238337615E-2</v>
      </c>
    </row>
    <row r="85" spans="1:23" x14ac:dyDescent="0.3">
      <c r="A85" s="18">
        <f t="shared" si="16"/>
        <v>2021</v>
      </c>
      <c r="B85" s="18" t="str">
        <f t="shared" si="17"/>
        <v>Jan_2021</v>
      </c>
      <c r="C85" s="18" t="str">
        <f t="shared" si="18"/>
        <v>WK 5_Jan_2021</v>
      </c>
      <c r="D85" s="19">
        <v>44221</v>
      </c>
      <c r="E85" s="23" t="s">
        <v>12</v>
      </c>
      <c r="F85" s="18">
        <v>76</v>
      </c>
      <c r="G85" s="18">
        <v>76</v>
      </c>
      <c r="H85" s="21">
        <f t="shared" si="19"/>
        <v>0</v>
      </c>
      <c r="I85" s="11">
        <f t="shared" si="20"/>
        <v>0</v>
      </c>
      <c r="J85" s="18">
        <v>295</v>
      </c>
      <c r="K85" s="18">
        <f t="shared" si="21"/>
        <v>-219</v>
      </c>
      <c r="L85" s="11">
        <f t="shared" si="22"/>
        <v>-0.74237288135593216</v>
      </c>
      <c r="M85" s="18">
        <v>1123</v>
      </c>
      <c r="N85" s="18">
        <v>1123</v>
      </c>
      <c r="O85" s="21">
        <f t="shared" si="23"/>
        <v>0</v>
      </c>
      <c r="P85" s="11">
        <f t="shared" si="24"/>
        <v>0</v>
      </c>
      <c r="Q85" s="18">
        <v>5504</v>
      </c>
      <c r="R85" s="18">
        <f t="shared" si="25"/>
        <v>-4381</v>
      </c>
      <c r="S85" s="11">
        <f t="shared" si="26"/>
        <v>-0.79596656976744184</v>
      </c>
      <c r="T85" s="37">
        <f t="shared" si="27"/>
        <v>14.776315789473685</v>
      </c>
      <c r="U85" s="37">
        <f t="shared" si="28"/>
        <v>18.657627118644069</v>
      </c>
      <c r="V85" s="37">
        <f t="shared" si="29"/>
        <v>-3.8813113291703836</v>
      </c>
      <c r="W85" s="39">
        <f t="shared" si="30"/>
        <v>-0.2080281326499388</v>
      </c>
    </row>
    <row r="86" spans="1:23" x14ac:dyDescent="0.3">
      <c r="A86" s="18">
        <f t="shared" si="16"/>
        <v>2021</v>
      </c>
      <c r="B86" s="18" t="str">
        <f t="shared" si="17"/>
        <v>Feb_2021</v>
      </c>
      <c r="C86" s="18" t="str">
        <f t="shared" si="18"/>
        <v>WK 6_Feb_2021</v>
      </c>
      <c r="D86" s="19">
        <v>44228</v>
      </c>
      <c r="E86" s="20" t="s">
        <v>18</v>
      </c>
      <c r="F86" s="18">
        <v>35</v>
      </c>
      <c r="G86" s="18">
        <v>35</v>
      </c>
      <c r="H86" s="21">
        <f t="shared" si="19"/>
        <v>0</v>
      </c>
      <c r="I86" s="11">
        <f t="shared" si="20"/>
        <v>0</v>
      </c>
      <c r="J86" s="18">
        <v>113</v>
      </c>
      <c r="K86" s="18">
        <f t="shared" si="21"/>
        <v>-78</v>
      </c>
      <c r="L86" s="11">
        <f t="shared" si="22"/>
        <v>-0.69026548672566368</v>
      </c>
      <c r="M86" s="22">
        <v>569</v>
      </c>
      <c r="N86" s="22">
        <v>569</v>
      </c>
      <c r="O86" s="21">
        <f t="shared" si="23"/>
        <v>0</v>
      </c>
      <c r="P86" s="11">
        <f t="shared" si="24"/>
        <v>0</v>
      </c>
      <c r="Q86" s="18">
        <v>4152</v>
      </c>
      <c r="R86" s="18">
        <f t="shared" si="25"/>
        <v>-3583</v>
      </c>
      <c r="S86" s="11">
        <f t="shared" si="26"/>
        <v>-0.86295761078998068</v>
      </c>
      <c r="T86" s="37">
        <f t="shared" si="27"/>
        <v>16.257142857142856</v>
      </c>
      <c r="U86" s="37">
        <f t="shared" si="28"/>
        <v>36.743362831858406</v>
      </c>
      <c r="V86" s="37">
        <f t="shared" si="29"/>
        <v>-20.486219974715549</v>
      </c>
      <c r="W86" s="39">
        <f t="shared" si="30"/>
        <v>-0.55754885769336637</v>
      </c>
    </row>
    <row r="87" spans="1:23" x14ac:dyDescent="0.3">
      <c r="A87" s="18">
        <f t="shared" si="16"/>
        <v>2021</v>
      </c>
      <c r="B87" s="18" t="str">
        <f t="shared" si="17"/>
        <v>Feb_2021</v>
      </c>
      <c r="C87" s="18" t="str">
        <f t="shared" si="18"/>
        <v>WK 6_Feb_2021</v>
      </c>
      <c r="D87" s="19">
        <v>44228</v>
      </c>
      <c r="E87" s="20" t="s">
        <v>19</v>
      </c>
      <c r="F87" s="18">
        <v>36</v>
      </c>
      <c r="G87" s="18">
        <v>33</v>
      </c>
      <c r="H87" s="21">
        <f t="shared" si="19"/>
        <v>3</v>
      </c>
      <c r="I87" s="11">
        <f t="shared" si="20"/>
        <v>9.0909090909090912E-2</v>
      </c>
      <c r="J87" s="18">
        <v>118</v>
      </c>
      <c r="K87" s="18">
        <f t="shared" si="21"/>
        <v>-82</v>
      </c>
      <c r="L87" s="11">
        <f t="shared" si="22"/>
        <v>-0.69491525423728817</v>
      </c>
      <c r="M87" s="18">
        <v>996</v>
      </c>
      <c r="N87" s="18">
        <v>881</v>
      </c>
      <c r="O87" s="21">
        <f t="shared" si="23"/>
        <v>115</v>
      </c>
      <c r="P87" s="11">
        <f t="shared" si="24"/>
        <v>0.13053348467650397</v>
      </c>
      <c r="Q87" s="18">
        <v>3262</v>
      </c>
      <c r="R87" s="18">
        <f t="shared" si="25"/>
        <v>-2266</v>
      </c>
      <c r="S87" s="11">
        <f t="shared" si="26"/>
        <v>-0.69466584917228691</v>
      </c>
      <c r="T87" s="37">
        <f t="shared" si="27"/>
        <v>27.666666666666668</v>
      </c>
      <c r="U87" s="37">
        <f t="shared" si="28"/>
        <v>27.64406779661017</v>
      </c>
      <c r="V87" s="37">
        <f t="shared" si="29"/>
        <v>2.2598870056498299E-2</v>
      </c>
      <c r="W87" s="39">
        <f t="shared" si="30"/>
        <v>8.1749437972618007E-4</v>
      </c>
    </row>
    <row r="88" spans="1:23" x14ac:dyDescent="0.3">
      <c r="A88" s="18">
        <f t="shared" si="16"/>
        <v>2021</v>
      </c>
      <c r="B88" s="18" t="str">
        <f t="shared" si="17"/>
        <v>Feb_2021</v>
      </c>
      <c r="C88" s="18" t="str">
        <f t="shared" si="18"/>
        <v>WK 6_Feb_2021</v>
      </c>
      <c r="D88" s="19">
        <v>44228</v>
      </c>
      <c r="E88" s="23" t="s">
        <v>6</v>
      </c>
      <c r="F88" s="18">
        <v>13</v>
      </c>
      <c r="G88" s="18">
        <v>13</v>
      </c>
      <c r="H88" s="21">
        <f t="shared" si="19"/>
        <v>0</v>
      </c>
      <c r="I88" s="11">
        <f t="shared" si="20"/>
        <v>0</v>
      </c>
      <c r="J88" s="18">
        <v>47</v>
      </c>
      <c r="K88" s="18">
        <f t="shared" si="21"/>
        <v>-34</v>
      </c>
      <c r="L88" s="11">
        <f t="shared" si="22"/>
        <v>-0.72340425531914898</v>
      </c>
      <c r="M88" s="18">
        <v>444</v>
      </c>
      <c r="N88" s="18">
        <v>434</v>
      </c>
      <c r="O88" s="21">
        <f t="shared" si="23"/>
        <v>10</v>
      </c>
      <c r="P88" s="11">
        <f t="shared" si="24"/>
        <v>2.3041474654377881E-2</v>
      </c>
      <c r="Q88" s="18">
        <v>1771</v>
      </c>
      <c r="R88" s="18">
        <f t="shared" si="25"/>
        <v>-1327</v>
      </c>
      <c r="S88" s="11">
        <f t="shared" si="26"/>
        <v>-0.74929418407679282</v>
      </c>
      <c r="T88" s="37">
        <f t="shared" si="27"/>
        <v>34.153846153846153</v>
      </c>
      <c r="U88" s="37">
        <f t="shared" si="28"/>
        <v>37.680851063829785</v>
      </c>
      <c r="V88" s="37">
        <f t="shared" si="29"/>
        <v>-3.5270049099836314</v>
      </c>
      <c r="W88" s="39">
        <f t="shared" si="30"/>
        <v>-9.3602050123789207E-2</v>
      </c>
    </row>
    <row r="89" spans="1:23" x14ac:dyDescent="0.3">
      <c r="A89" s="18">
        <f t="shared" si="16"/>
        <v>2021</v>
      </c>
      <c r="B89" s="18" t="str">
        <f t="shared" si="17"/>
        <v>Feb_2021</v>
      </c>
      <c r="C89" s="18" t="str">
        <f t="shared" si="18"/>
        <v>WK 6_Feb_2021</v>
      </c>
      <c r="D89" s="19">
        <v>44228</v>
      </c>
      <c r="E89" s="23" t="s">
        <v>7</v>
      </c>
      <c r="F89" s="18">
        <v>2071</v>
      </c>
      <c r="G89" s="27">
        <v>2052</v>
      </c>
      <c r="H89" s="21">
        <f t="shared" si="19"/>
        <v>19</v>
      </c>
      <c r="I89" s="11">
        <f t="shared" si="20"/>
        <v>9.2592592592592587E-3</v>
      </c>
      <c r="J89" s="18">
        <v>2500</v>
      </c>
      <c r="K89" s="18">
        <f t="shared" si="21"/>
        <v>-429</v>
      </c>
      <c r="L89" s="11">
        <f t="shared" si="22"/>
        <v>-0.1716</v>
      </c>
      <c r="M89" s="28">
        <v>25001</v>
      </c>
      <c r="N89" s="28">
        <v>26578</v>
      </c>
      <c r="O89" s="21">
        <f t="shared" si="23"/>
        <v>-1577</v>
      </c>
      <c r="P89" s="11">
        <f t="shared" si="24"/>
        <v>-5.9334788170667473E-2</v>
      </c>
      <c r="Q89" s="18">
        <v>86541</v>
      </c>
      <c r="R89" s="18">
        <f t="shared" si="25"/>
        <v>-61540</v>
      </c>
      <c r="S89" s="11">
        <f t="shared" si="26"/>
        <v>-0.71110802972001708</v>
      </c>
      <c r="T89" s="37">
        <f t="shared" si="27"/>
        <v>12.071945919845485</v>
      </c>
      <c r="U89" s="37">
        <f t="shared" si="28"/>
        <v>34.616399999999999</v>
      </c>
      <c r="V89" s="37">
        <f t="shared" si="29"/>
        <v>-22.544454080154516</v>
      </c>
      <c r="W89" s="39">
        <f t="shared" si="30"/>
        <v>-0.65126512520523561</v>
      </c>
    </row>
    <row r="90" spans="1:23" x14ac:dyDescent="0.3">
      <c r="A90" s="18">
        <f t="shared" si="16"/>
        <v>2021</v>
      </c>
      <c r="B90" s="18" t="str">
        <f t="shared" si="17"/>
        <v>Feb_2021</v>
      </c>
      <c r="C90" s="18" t="str">
        <f t="shared" si="18"/>
        <v>WK 6_Feb_2021</v>
      </c>
      <c r="D90" s="19">
        <v>44228</v>
      </c>
      <c r="E90" s="23" t="s">
        <v>20</v>
      </c>
      <c r="F90" s="27">
        <v>12</v>
      </c>
      <c r="G90" s="18">
        <v>12</v>
      </c>
      <c r="H90" s="21">
        <f t="shared" si="19"/>
        <v>0</v>
      </c>
      <c r="I90" s="11">
        <f t="shared" si="20"/>
        <v>0</v>
      </c>
      <c r="J90" s="18">
        <v>75</v>
      </c>
      <c r="K90" s="18">
        <f t="shared" si="21"/>
        <v>-63</v>
      </c>
      <c r="L90" s="11">
        <f t="shared" si="22"/>
        <v>-0.84</v>
      </c>
      <c r="M90" s="18">
        <v>272</v>
      </c>
      <c r="N90" s="18">
        <v>272</v>
      </c>
      <c r="O90" s="21">
        <f t="shared" si="23"/>
        <v>0</v>
      </c>
      <c r="P90" s="11">
        <f t="shared" si="24"/>
        <v>0</v>
      </c>
      <c r="Q90" s="18">
        <v>2819</v>
      </c>
      <c r="R90" s="18">
        <f t="shared" si="25"/>
        <v>-2547</v>
      </c>
      <c r="S90" s="11">
        <f t="shared" si="26"/>
        <v>-0.90351188364668322</v>
      </c>
      <c r="T90" s="37">
        <f t="shared" si="27"/>
        <v>22.666666666666668</v>
      </c>
      <c r="U90" s="37">
        <f t="shared" si="28"/>
        <v>37.586666666666666</v>
      </c>
      <c r="V90" s="37">
        <f t="shared" si="29"/>
        <v>-14.919999999999998</v>
      </c>
      <c r="W90" s="39">
        <f t="shared" si="30"/>
        <v>-0.39694927279177011</v>
      </c>
    </row>
    <row r="91" spans="1:23" x14ac:dyDescent="0.3">
      <c r="A91" s="18">
        <f t="shared" si="16"/>
        <v>2021</v>
      </c>
      <c r="B91" s="18" t="str">
        <f t="shared" si="17"/>
        <v>Feb_2021</v>
      </c>
      <c r="C91" s="18" t="str">
        <f t="shared" si="18"/>
        <v>WK 6_Feb_2021</v>
      </c>
      <c r="D91" s="19">
        <v>44228</v>
      </c>
      <c r="E91" s="23" t="s">
        <v>8</v>
      </c>
      <c r="F91" s="18">
        <v>10</v>
      </c>
      <c r="G91" s="18">
        <v>10</v>
      </c>
      <c r="H91" s="21">
        <f t="shared" si="19"/>
        <v>0</v>
      </c>
      <c r="I91" s="11">
        <f t="shared" si="20"/>
        <v>0</v>
      </c>
      <c r="J91" s="18">
        <v>35</v>
      </c>
      <c r="K91" s="18">
        <f t="shared" si="21"/>
        <v>-25</v>
      </c>
      <c r="L91" s="11">
        <f t="shared" si="22"/>
        <v>-0.7142857142857143</v>
      </c>
      <c r="M91" s="18">
        <v>221</v>
      </c>
      <c r="N91" s="18">
        <v>203</v>
      </c>
      <c r="O91" s="21">
        <f t="shared" si="23"/>
        <v>18</v>
      </c>
      <c r="P91" s="11">
        <f t="shared" si="24"/>
        <v>8.8669950738916259E-2</v>
      </c>
      <c r="Q91" s="18">
        <v>752</v>
      </c>
      <c r="R91" s="18">
        <f t="shared" si="25"/>
        <v>-531</v>
      </c>
      <c r="S91" s="11">
        <f t="shared" si="26"/>
        <v>-0.7061170212765957</v>
      </c>
      <c r="T91" s="37">
        <f t="shared" si="27"/>
        <v>22.1</v>
      </c>
      <c r="U91" s="37">
        <f t="shared" si="28"/>
        <v>21.485714285714284</v>
      </c>
      <c r="V91" s="37">
        <f t="shared" si="29"/>
        <v>0.61428571428571743</v>
      </c>
      <c r="W91" s="39">
        <f t="shared" si="30"/>
        <v>2.8590425531915042E-2</v>
      </c>
    </row>
    <row r="92" spans="1:23" x14ac:dyDescent="0.3">
      <c r="A92" s="18">
        <f t="shared" si="16"/>
        <v>2021</v>
      </c>
      <c r="B92" s="18" t="str">
        <f t="shared" si="17"/>
        <v>Feb_2021</v>
      </c>
      <c r="C92" s="18" t="str">
        <f t="shared" si="18"/>
        <v>WK 6_Feb_2021</v>
      </c>
      <c r="D92" s="19">
        <v>44228</v>
      </c>
      <c r="E92" s="23" t="s">
        <v>9</v>
      </c>
      <c r="F92" s="18">
        <v>84</v>
      </c>
      <c r="G92" s="18">
        <v>84</v>
      </c>
      <c r="H92" s="21">
        <f t="shared" si="19"/>
        <v>0</v>
      </c>
      <c r="I92" s="11">
        <f t="shared" si="20"/>
        <v>0</v>
      </c>
      <c r="J92" s="18">
        <v>460</v>
      </c>
      <c r="K92" s="18">
        <f t="shared" si="21"/>
        <v>-376</v>
      </c>
      <c r="L92" s="11">
        <f t="shared" si="22"/>
        <v>-0.81739130434782614</v>
      </c>
      <c r="M92" s="18">
        <v>1533</v>
      </c>
      <c r="N92" s="18">
        <v>1597</v>
      </c>
      <c r="O92" s="21">
        <f t="shared" si="23"/>
        <v>-64</v>
      </c>
      <c r="P92" s="11">
        <f t="shared" si="24"/>
        <v>-4.0075140889167186E-2</v>
      </c>
      <c r="Q92" s="18">
        <v>14129</v>
      </c>
      <c r="R92" s="18">
        <f t="shared" si="25"/>
        <v>-12596</v>
      </c>
      <c r="S92" s="11">
        <f t="shared" si="26"/>
        <v>-0.89149975228253941</v>
      </c>
      <c r="T92" s="37">
        <f t="shared" si="27"/>
        <v>18.25</v>
      </c>
      <c r="U92" s="37">
        <f t="shared" si="28"/>
        <v>30.715217391304346</v>
      </c>
      <c r="V92" s="37">
        <f t="shared" si="29"/>
        <v>-12.465217391304346</v>
      </c>
      <c r="W92" s="39">
        <f t="shared" si="30"/>
        <v>-0.40583197678533511</v>
      </c>
    </row>
    <row r="93" spans="1:23" x14ac:dyDescent="0.3">
      <c r="A93" s="18">
        <f t="shared" si="16"/>
        <v>2021</v>
      </c>
      <c r="B93" s="18" t="str">
        <f t="shared" si="17"/>
        <v>Feb_2021</v>
      </c>
      <c r="C93" s="18" t="str">
        <f t="shared" si="18"/>
        <v>WK 6_Feb_2021</v>
      </c>
      <c r="D93" s="19">
        <v>44228</v>
      </c>
      <c r="E93" s="23" t="s">
        <v>21</v>
      </c>
      <c r="F93" s="18">
        <v>12</v>
      </c>
      <c r="G93" s="18">
        <v>12</v>
      </c>
      <c r="H93" s="21">
        <f t="shared" si="19"/>
        <v>0</v>
      </c>
      <c r="I93" s="11">
        <f t="shared" si="20"/>
        <v>0</v>
      </c>
      <c r="J93" s="18">
        <v>61</v>
      </c>
      <c r="K93" s="18">
        <f t="shared" si="21"/>
        <v>-49</v>
      </c>
      <c r="L93" s="11">
        <f t="shared" si="22"/>
        <v>-0.80327868852459017</v>
      </c>
      <c r="M93" s="18">
        <v>316</v>
      </c>
      <c r="N93" s="18">
        <v>315</v>
      </c>
      <c r="O93" s="21">
        <f t="shared" si="23"/>
        <v>1</v>
      </c>
      <c r="P93" s="11">
        <f t="shared" si="24"/>
        <v>3.1746031746031746E-3</v>
      </c>
      <c r="Q93" s="18">
        <v>1843</v>
      </c>
      <c r="R93" s="18">
        <f t="shared" si="25"/>
        <v>-1527</v>
      </c>
      <c r="S93" s="11">
        <f t="shared" si="26"/>
        <v>-0.82854042322300592</v>
      </c>
      <c r="T93" s="37">
        <f t="shared" si="27"/>
        <v>26.333333333333332</v>
      </c>
      <c r="U93" s="37">
        <f t="shared" si="28"/>
        <v>30.21311475409836</v>
      </c>
      <c r="V93" s="37">
        <f t="shared" si="29"/>
        <v>-3.8797814207650276</v>
      </c>
      <c r="W93" s="39">
        <f t="shared" si="30"/>
        <v>-0.12841381805028035</v>
      </c>
    </row>
    <row r="94" spans="1:23" x14ac:dyDescent="0.3">
      <c r="A94" s="18">
        <f t="shared" si="16"/>
        <v>2021</v>
      </c>
      <c r="B94" s="18" t="str">
        <f t="shared" si="17"/>
        <v>Feb_2021</v>
      </c>
      <c r="C94" s="18" t="str">
        <f t="shared" si="18"/>
        <v>WK 6_Feb_2021</v>
      </c>
      <c r="D94" s="19">
        <v>44228</v>
      </c>
      <c r="E94" s="23" t="s">
        <v>10</v>
      </c>
      <c r="F94" s="18">
        <v>9</v>
      </c>
      <c r="G94" s="18">
        <v>9</v>
      </c>
      <c r="H94" s="21">
        <f t="shared" si="19"/>
        <v>0</v>
      </c>
      <c r="I94" s="11">
        <f t="shared" si="20"/>
        <v>0</v>
      </c>
      <c r="J94" s="18">
        <v>44</v>
      </c>
      <c r="K94" s="18">
        <f t="shared" si="21"/>
        <v>-35</v>
      </c>
      <c r="L94" s="11">
        <f t="shared" si="22"/>
        <v>-0.79545454545454541</v>
      </c>
      <c r="M94" s="18">
        <v>250</v>
      </c>
      <c r="N94" s="18">
        <v>227</v>
      </c>
      <c r="O94" s="21">
        <f t="shared" si="23"/>
        <v>23</v>
      </c>
      <c r="P94" s="11">
        <f t="shared" si="24"/>
        <v>0.1013215859030837</v>
      </c>
      <c r="Q94" s="18">
        <v>1048</v>
      </c>
      <c r="R94" s="18">
        <f t="shared" si="25"/>
        <v>-798</v>
      </c>
      <c r="S94" s="11">
        <f t="shared" si="26"/>
        <v>-0.76145038167938928</v>
      </c>
      <c r="T94" s="37">
        <f t="shared" si="27"/>
        <v>27.777777777777779</v>
      </c>
      <c r="U94" s="37">
        <f t="shared" si="28"/>
        <v>23.818181818181817</v>
      </c>
      <c r="V94" s="37">
        <f t="shared" si="29"/>
        <v>3.959595959595962</v>
      </c>
      <c r="W94" s="39">
        <f t="shared" si="30"/>
        <v>0.16624257845631904</v>
      </c>
    </row>
    <row r="95" spans="1:23" x14ac:dyDescent="0.3">
      <c r="A95" s="18">
        <f t="shared" si="16"/>
        <v>2021</v>
      </c>
      <c r="B95" s="18" t="str">
        <f t="shared" si="17"/>
        <v>Feb_2021</v>
      </c>
      <c r="C95" s="18" t="str">
        <f t="shared" si="18"/>
        <v>WK 6_Feb_2021</v>
      </c>
      <c r="D95" s="19">
        <v>44228</v>
      </c>
      <c r="E95" s="23" t="s">
        <v>12</v>
      </c>
      <c r="F95" s="18">
        <v>76</v>
      </c>
      <c r="G95" s="18">
        <v>76</v>
      </c>
      <c r="H95" s="21">
        <f t="shared" si="19"/>
        <v>0</v>
      </c>
      <c r="I95" s="11">
        <f t="shared" si="20"/>
        <v>0</v>
      </c>
      <c r="J95" s="18">
        <v>295</v>
      </c>
      <c r="K95" s="18">
        <f t="shared" si="21"/>
        <v>-219</v>
      </c>
      <c r="L95" s="11">
        <f t="shared" si="22"/>
        <v>-0.74237288135593216</v>
      </c>
      <c r="M95" s="18">
        <v>1123</v>
      </c>
      <c r="N95" s="18">
        <v>1123</v>
      </c>
      <c r="O95" s="21">
        <f t="shared" si="23"/>
        <v>0</v>
      </c>
      <c r="P95" s="11">
        <f t="shared" si="24"/>
        <v>0</v>
      </c>
      <c r="Q95" s="18">
        <v>5504</v>
      </c>
      <c r="R95" s="18">
        <f t="shared" si="25"/>
        <v>-4381</v>
      </c>
      <c r="S95" s="11">
        <f t="shared" si="26"/>
        <v>-0.79596656976744184</v>
      </c>
      <c r="T95" s="37">
        <f t="shared" si="27"/>
        <v>14.776315789473685</v>
      </c>
      <c r="U95" s="37">
        <f t="shared" si="28"/>
        <v>18.657627118644069</v>
      </c>
      <c r="V95" s="37">
        <f t="shared" si="29"/>
        <v>-3.8813113291703836</v>
      </c>
      <c r="W95" s="39">
        <f t="shared" si="30"/>
        <v>-0.2080281326499388</v>
      </c>
    </row>
    <row r="96" spans="1:23" x14ac:dyDescent="0.3">
      <c r="A96" s="18">
        <f t="shared" si="16"/>
        <v>2021</v>
      </c>
      <c r="B96" s="18" t="str">
        <f t="shared" si="17"/>
        <v>Feb_2021</v>
      </c>
      <c r="C96" s="18" t="str">
        <f t="shared" si="18"/>
        <v>WK 7_Feb_2021</v>
      </c>
      <c r="D96" s="19">
        <v>44235</v>
      </c>
      <c r="E96" s="20" t="s">
        <v>18</v>
      </c>
      <c r="F96" s="18">
        <v>35</v>
      </c>
      <c r="G96" s="18">
        <v>35</v>
      </c>
      <c r="H96" s="21">
        <f t="shared" si="19"/>
        <v>0</v>
      </c>
      <c r="I96" s="11">
        <f t="shared" si="20"/>
        <v>0</v>
      </c>
      <c r="J96" s="18">
        <v>113</v>
      </c>
      <c r="K96" s="18">
        <f t="shared" si="21"/>
        <v>-78</v>
      </c>
      <c r="L96" s="11">
        <f t="shared" si="22"/>
        <v>-0.69026548672566368</v>
      </c>
      <c r="M96" s="22">
        <v>582</v>
      </c>
      <c r="N96" s="22">
        <v>569</v>
      </c>
      <c r="O96" s="21">
        <f t="shared" si="23"/>
        <v>13</v>
      </c>
      <c r="P96" s="11">
        <f t="shared" si="24"/>
        <v>2.2847100175746926E-2</v>
      </c>
      <c r="Q96" s="18">
        <v>4152</v>
      </c>
      <c r="R96" s="18">
        <f t="shared" si="25"/>
        <v>-3570</v>
      </c>
      <c r="S96" s="11">
        <f t="shared" si="26"/>
        <v>-0.85982658959537572</v>
      </c>
      <c r="T96" s="37">
        <f t="shared" si="27"/>
        <v>16.62857142857143</v>
      </c>
      <c r="U96" s="37">
        <f t="shared" si="28"/>
        <v>36.743362831858406</v>
      </c>
      <c r="V96" s="37">
        <f t="shared" si="29"/>
        <v>-20.114791403286976</v>
      </c>
      <c r="W96" s="39">
        <f t="shared" si="30"/>
        <v>-0.54744013212221299</v>
      </c>
    </row>
    <row r="97" spans="1:23" x14ac:dyDescent="0.3">
      <c r="A97" s="18">
        <f t="shared" si="16"/>
        <v>2021</v>
      </c>
      <c r="B97" s="18" t="str">
        <f t="shared" si="17"/>
        <v>Feb_2021</v>
      </c>
      <c r="C97" s="18" t="str">
        <f t="shared" si="18"/>
        <v>WK 7_Feb_2021</v>
      </c>
      <c r="D97" s="19">
        <v>44235</v>
      </c>
      <c r="E97" s="20" t="s">
        <v>19</v>
      </c>
      <c r="F97" s="18">
        <v>34</v>
      </c>
      <c r="G97" s="18">
        <v>36</v>
      </c>
      <c r="H97" s="21">
        <f t="shared" si="19"/>
        <v>-2</v>
      </c>
      <c r="I97" s="11">
        <f t="shared" si="20"/>
        <v>-5.5555555555555552E-2</v>
      </c>
      <c r="J97" s="18">
        <v>118</v>
      </c>
      <c r="K97" s="18">
        <f t="shared" si="21"/>
        <v>-84</v>
      </c>
      <c r="L97" s="11">
        <f t="shared" si="22"/>
        <v>-0.71186440677966101</v>
      </c>
      <c r="M97" s="18">
        <v>869</v>
      </c>
      <c r="N97" s="18">
        <v>996</v>
      </c>
      <c r="O97" s="21">
        <f t="shared" si="23"/>
        <v>-127</v>
      </c>
      <c r="P97" s="11">
        <f t="shared" si="24"/>
        <v>-0.12751004016064257</v>
      </c>
      <c r="Q97" s="18">
        <v>3262</v>
      </c>
      <c r="R97" s="18">
        <f t="shared" si="25"/>
        <v>-2393</v>
      </c>
      <c r="S97" s="11">
        <f t="shared" si="26"/>
        <v>-0.73359901900674429</v>
      </c>
      <c r="T97" s="37">
        <f t="shared" si="27"/>
        <v>25.558823529411764</v>
      </c>
      <c r="U97" s="37">
        <f t="shared" si="28"/>
        <v>27.64406779661017</v>
      </c>
      <c r="V97" s="37">
        <f t="shared" si="29"/>
        <v>-2.0852442671984051</v>
      </c>
      <c r="W97" s="39">
        <f t="shared" si="30"/>
        <v>-7.5431889493995027E-2</v>
      </c>
    </row>
    <row r="98" spans="1:23" x14ac:dyDescent="0.3">
      <c r="A98" s="18">
        <f t="shared" si="16"/>
        <v>2021</v>
      </c>
      <c r="B98" s="18" t="str">
        <f t="shared" si="17"/>
        <v>Feb_2021</v>
      </c>
      <c r="C98" s="18" t="str">
        <f t="shared" si="18"/>
        <v>WK 7_Feb_2021</v>
      </c>
      <c r="D98" s="19">
        <v>44235</v>
      </c>
      <c r="E98" s="23" t="s">
        <v>6</v>
      </c>
      <c r="F98" s="18">
        <v>13</v>
      </c>
      <c r="G98" s="18">
        <v>13</v>
      </c>
      <c r="H98" s="21">
        <f t="shared" si="19"/>
        <v>0</v>
      </c>
      <c r="I98" s="11">
        <f t="shared" si="20"/>
        <v>0</v>
      </c>
      <c r="J98" s="18">
        <v>47</v>
      </c>
      <c r="K98" s="18">
        <f t="shared" si="21"/>
        <v>-34</v>
      </c>
      <c r="L98" s="11">
        <f t="shared" si="22"/>
        <v>-0.72340425531914898</v>
      </c>
      <c r="M98" s="18">
        <v>462</v>
      </c>
      <c r="N98" s="18">
        <v>444</v>
      </c>
      <c r="O98" s="21">
        <f t="shared" si="23"/>
        <v>18</v>
      </c>
      <c r="P98" s="11">
        <f t="shared" si="24"/>
        <v>4.0540540540540543E-2</v>
      </c>
      <c r="Q98" s="18">
        <v>1771</v>
      </c>
      <c r="R98" s="18">
        <f t="shared" si="25"/>
        <v>-1309</v>
      </c>
      <c r="S98" s="11">
        <f t="shared" si="26"/>
        <v>-0.73913043478260865</v>
      </c>
      <c r="T98" s="37">
        <f t="shared" si="27"/>
        <v>35.53846153846154</v>
      </c>
      <c r="U98" s="37">
        <f t="shared" si="28"/>
        <v>37.680851063829785</v>
      </c>
      <c r="V98" s="37">
        <f t="shared" si="29"/>
        <v>-2.1423895253682446</v>
      </c>
      <c r="W98" s="39">
        <f t="shared" si="30"/>
        <v>-5.6856187290969792E-2</v>
      </c>
    </row>
    <row r="99" spans="1:23" x14ac:dyDescent="0.3">
      <c r="A99" s="18">
        <f t="shared" si="16"/>
        <v>2021</v>
      </c>
      <c r="B99" s="18" t="str">
        <f t="shared" si="17"/>
        <v>Feb_2021</v>
      </c>
      <c r="C99" s="18" t="str">
        <f t="shared" si="18"/>
        <v>WK 7_Feb_2021</v>
      </c>
      <c r="D99" s="19">
        <v>44235</v>
      </c>
      <c r="E99" s="23" t="s">
        <v>7</v>
      </c>
      <c r="F99" s="18">
        <v>2043</v>
      </c>
      <c r="G99" s="18">
        <v>2071</v>
      </c>
      <c r="H99" s="21">
        <f t="shared" si="19"/>
        <v>-28</v>
      </c>
      <c r="I99" s="11">
        <f t="shared" si="20"/>
        <v>-1.3520038628681796E-2</v>
      </c>
      <c r="J99" s="18">
        <v>2500</v>
      </c>
      <c r="K99" s="18">
        <f t="shared" si="21"/>
        <v>-457</v>
      </c>
      <c r="L99" s="11">
        <f t="shared" si="22"/>
        <v>-0.18279999999999999</v>
      </c>
      <c r="M99" s="28">
        <v>26683</v>
      </c>
      <c r="N99" s="28">
        <v>25001</v>
      </c>
      <c r="O99" s="21">
        <f t="shared" si="23"/>
        <v>1682</v>
      </c>
      <c r="P99" s="11">
        <f t="shared" si="24"/>
        <v>6.727730890764369E-2</v>
      </c>
      <c r="Q99" s="18">
        <v>86541</v>
      </c>
      <c r="R99" s="18">
        <f t="shared" si="25"/>
        <v>-59858</v>
      </c>
      <c r="S99" s="11">
        <f t="shared" si="26"/>
        <v>-0.69167215539455285</v>
      </c>
      <c r="T99" s="37">
        <f t="shared" si="27"/>
        <v>13.06069505628977</v>
      </c>
      <c r="U99" s="37">
        <f t="shared" si="28"/>
        <v>34.616399999999999</v>
      </c>
      <c r="V99" s="37">
        <f t="shared" si="29"/>
        <v>-21.555704943710229</v>
      </c>
      <c r="W99" s="39">
        <f t="shared" si="30"/>
        <v>-0.62270209911227714</v>
      </c>
    </row>
    <row r="100" spans="1:23" x14ac:dyDescent="0.3">
      <c r="A100" s="18">
        <f t="shared" si="16"/>
        <v>2021</v>
      </c>
      <c r="B100" s="18" t="str">
        <f t="shared" si="17"/>
        <v>Feb_2021</v>
      </c>
      <c r="C100" s="18" t="str">
        <f t="shared" si="18"/>
        <v>WK 7_Feb_2021</v>
      </c>
      <c r="D100" s="19">
        <v>44235</v>
      </c>
      <c r="E100" s="23" t="s">
        <v>20</v>
      </c>
      <c r="F100" s="27">
        <v>12</v>
      </c>
      <c r="G100" s="27">
        <v>12</v>
      </c>
      <c r="H100" s="21">
        <f t="shared" si="19"/>
        <v>0</v>
      </c>
      <c r="I100" s="11">
        <f t="shared" si="20"/>
        <v>0</v>
      </c>
      <c r="J100" s="18">
        <v>75</v>
      </c>
      <c r="K100" s="18">
        <f t="shared" si="21"/>
        <v>-63</v>
      </c>
      <c r="L100" s="11">
        <f t="shared" si="22"/>
        <v>-0.84</v>
      </c>
      <c r="M100" s="18">
        <v>271</v>
      </c>
      <c r="N100" s="18">
        <v>272</v>
      </c>
      <c r="O100" s="21">
        <f t="shared" si="23"/>
        <v>-1</v>
      </c>
      <c r="P100" s="11">
        <f t="shared" si="24"/>
        <v>-3.6764705882352941E-3</v>
      </c>
      <c r="Q100" s="18">
        <v>2819</v>
      </c>
      <c r="R100" s="18">
        <f t="shared" si="25"/>
        <v>-2548</v>
      </c>
      <c r="S100" s="11">
        <f t="shared" si="26"/>
        <v>-0.90386661936857038</v>
      </c>
      <c r="T100" s="37">
        <f t="shared" si="27"/>
        <v>22.583333333333332</v>
      </c>
      <c r="U100" s="37">
        <f t="shared" si="28"/>
        <v>37.586666666666666</v>
      </c>
      <c r="V100" s="37">
        <f t="shared" si="29"/>
        <v>-15.003333333333334</v>
      </c>
      <c r="W100" s="39">
        <f t="shared" si="30"/>
        <v>-0.39916637105356512</v>
      </c>
    </row>
    <row r="101" spans="1:23" x14ac:dyDescent="0.3">
      <c r="A101" s="18">
        <f t="shared" ref="A101:A134" si="31">IF(ISBLANK(D101),"",YEAR(D101))</f>
        <v>2021</v>
      </c>
      <c r="B101" s="18" t="str">
        <f t="shared" si="17"/>
        <v>Feb_2021</v>
      </c>
      <c r="C101" s="18" t="str">
        <f t="shared" si="18"/>
        <v>WK 7_Feb_2021</v>
      </c>
      <c r="D101" s="19">
        <v>44235</v>
      </c>
      <c r="E101" s="23" t="s">
        <v>8</v>
      </c>
      <c r="F101" s="18">
        <v>10</v>
      </c>
      <c r="G101" s="18">
        <v>10</v>
      </c>
      <c r="H101" s="21">
        <f t="shared" si="19"/>
        <v>0</v>
      </c>
      <c r="I101" s="11">
        <f t="shared" si="20"/>
        <v>0</v>
      </c>
      <c r="J101" s="18">
        <v>35</v>
      </c>
      <c r="K101" s="18">
        <f t="shared" si="21"/>
        <v>-25</v>
      </c>
      <c r="L101" s="11">
        <f t="shared" si="22"/>
        <v>-0.7142857142857143</v>
      </c>
      <c r="M101" s="18">
        <v>199</v>
      </c>
      <c r="N101" s="18">
        <v>221</v>
      </c>
      <c r="O101" s="21">
        <f t="shared" si="23"/>
        <v>-22</v>
      </c>
      <c r="P101" s="11">
        <f t="shared" si="24"/>
        <v>-9.9547511312217188E-2</v>
      </c>
      <c r="Q101" s="18">
        <v>752</v>
      </c>
      <c r="R101" s="18">
        <f t="shared" si="25"/>
        <v>-553</v>
      </c>
      <c r="S101" s="11">
        <f t="shared" si="26"/>
        <v>-0.7353723404255319</v>
      </c>
      <c r="T101" s="37">
        <f t="shared" si="27"/>
        <v>19.899999999999999</v>
      </c>
      <c r="U101" s="37">
        <f t="shared" si="28"/>
        <v>21.485714285714284</v>
      </c>
      <c r="V101" s="37">
        <f t="shared" si="29"/>
        <v>-1.5857142857142854</v>
      </c>
      <c r="W101" s="39">
        <f t="shared" si="30"/>
        <v>-7.3803191489361694E-2</v>
      </c>
    </row>
    <row r="102" spans="1:23" x14ac:dyDescent="0.3">
      <c r="A102" s="18">
        <f t="shared" si="31"/>
        <v>2021</v>
      </c>
      <c r="B102" s="18" t="str">
        <f t="shared" si="17"/>
        <v>Feb_2021</v>
      </c>
      <c r="C102" s="18" t="str">
        <f t="shared" si="18"/>
        <v>WK 7_Feb_2021</v>
      </c>
      <c r="D102" s="19">
        <v>44235</v>
      </c>
      <c r="E102" s="23" t="s">
        <v>9</v>
      </c>
      <c r="F102" s="18">
        <v>84</v>
      </c>
      <c r="G102" s="18">
        <v>84</v>
      </c>
      <c r="H102" s="21">
        <f t="shared" si="19"/>
        <v>0</v>
      </c>
      <c r="I102" s="11">
        <f t="shared" si="20"/>
        <v>0</v>
      </c>
      <c r="J102" s="18">
        <v>460</v>
      </c>
      <c r="K102" s="18">
        <f t="shared" si="21"/>
        <v>-376</v>
      </c>
      <c r="L102" s="11">
        <f t="shared" si="22"/>
        <v>-0.81739130434782614</v>
      </c>
      <c r="M102" s="18">
        <v>1572</v>
      </c>
      <c r="N102" s="18">
        <v>1533</v>
      </c>
      <c r="O102" s="21">
        <f t="shared" si="23"/>
        <v>39</v>
      </c>
      <c r="P102" s="11">
        <f t="shared" si="24"/>
        <v>2.5440313111545987E-2</v>
      </c>
      <c r="Q102" s="18">
        <v>14129</v>
      </c>
      <c r="R102" s="18">
        <f t="shared" si="25"/>
        <v>-12557</v>
      </c>
      <c r="S102" s="11">
        <f t="shared" si="26"/>
        <v>-0.88873947200792691</v>
      </c>
      <c r="T102" s="37">
        <f t="shared" si="27"/>
        <v>18.714285714285715</v>
      </c>
      <c r="U102" s="37">
        <f t="shared" si="28"/>
        <v>30.715217391304346</v>
      </c>
      <c r="V102" s="37">
        <f t="shared" si="29"/>
        <v>-12.000931677018631</v>
      </c>
      <c r="W102" s="39">
        <f t="shared" si="30"/>
        <v>-0.39071615623388567</v>
      </c>
    </row>
    <row r="103" spans="1:23" x14ac:dyDescent="0.3">
      <c r="A103" s="18">
        <f t="shared" si="31"/>
        <v>2021</v>
      </c>
      <c r="B103" s="18" t="str">
        <f t="shared" si="17"/>
        <v>Feb_2021</v>
      </c>
      <c r="C103" s="18" t="str">
        <f t="shared" si="18"/>
        <v>WK 7_Feb_2021</v>
      </c>
      <c r="D103" s="19">
        <v>44235</v>
      </c>
      <c r="E103" s="23" t="s">
        <v>21</v>
      </c>
      <c r="F103" s="18">
        <v>12</v>
      </c>
      <c r="G103" s="18">
        <v>12</v>
      </c>
      <c r="H103" s="21">
        <f t="shared" si="19"/>
        <v>0</v>
      </c>
      <c r="I103" s="11">
        <f t="shared" si="20"/>
        <v>0</v>
      </c>
      <c r="J103" s="18">
        <v>61</v>
      </c>
      <c r="K103" s="18">
        <f t="shared" si="21"/>
        <v>-49</v>
      </c>
      <c r="L103" s="11">
        <f t="shared" si="22"/>
        <v>-0.80327868852459017</v>
      </c>
      <c r="M103" s="18">
        <v>324</v>
      </c>
      <c r="N103" s="18">
        <v>316</v>
      </c>
      <c r="O103" s="21">
        <f t="shared" si="23"/>
        <v>8</v>
      </c>
      <c r="P103" s="11">
        <f t="shared" si="24"/>
        <v>2.5316455696202531E-2</v>
      </c>
      <c r="Q103" s="18">
        <v>1843</v>
      </c>
      <c r="R103" s="18">
        <f t="shared" si="25"/>
        <v>-1519</v>
      </c>
      <c r="S103" s="11">
        <f t="shared" si="26"/>
        <v>-0.82419967444384157</v>
      </c>
      <c r="T103" s="37">
        <f t="shared" si="27"/>
        <v>27</v>
      </c>
      <c r="U103" s="37">
        <f t="shared" si="28"/>
        <v>30.21311475409836</v>
      </c>
      <c r="V103" s="37">
        <f t="shared" si="29"/>
        <v>-3.2131147540983598</v>
      </c>
      <c r="W103" s="39">
        <f t="shared" si="30"/>
        <v>-0.10634834508952792</v>
      </c>
    </row>
    <row r="104" spans="1:23" x14ac:dyDescent="0.3">
      <c r="A104" s="18">
        <f t="shared" si="31"/>
        <v>2021</v>
      </c>
      <c r="B104" s="18" t="str">
        <f t="shared" si="17"/>
        <v>Feb_2021</v>
      </c>
      <c r="C104" s="18" t="str">
        <f t="shared" si="18"/>
        <v>WK 7_Feb_2021</v>
      </c>
      <c r="D104" s="19">
        <v>44235</v>
      </c>
      <c r="E104" s="23" t="s">
        <v>10</v>
      </c>
      <c r="F104" s="18">
        <v>10</v>
      </c>
      <c r="G104" s="18">
        <v>9</v>
      </c>
      <c r="H104" s="21">
        <f t="shared" si="19"/>
        <v>1</v>
      </c>
      <c r="I104" s="11">
        <f t="shared" si="20"/>
        <v>0.1111111111111111</v>
      </c>
      <c r="J104" s="18">
        <v>44</v>
      </c>
      <c r="K104" s="18">
        <f t="shared" si="21"/>
        <v>-34</v>
      </c>
      <c r="L104" s="11">
        <f t="shared" si="22"/>
        <v>-0.77272727272727271</v>
      </c>
      <c r="M104" s="18">
        <v>288</v>
      </c>
      <c r="N104" s="18">
        <v>250</v>
      </c>
      <c r="O104" s="21">
        <f t="shared" si="23"/>
        <v>38</v>
      </c>
      <c r="P104" s="11">
        <f t="shared" si="24"/>
        <v>0.152</v>
      </c>
      <c r="Q104" s="18">
        <v>1048</v>
      </c>
      <c r="R104" s="18">
        <f t="shared" si="25"/>
        <v>-760</v>
      </c>
      <c r="S104" s="11">
        <f t="shared" si="26"/>
        <v>-0.72519083969465647</v>
      </c>
      <c r="T104" s="37">
        <f t="shared" si="27"/>
        <v>28.8</v>
      </c>
      <c r="U104" s="37">
        <f t="shared" si="28"/>
        <v>23.818181818181817</v>
      </c>
      <c r="V104" s="37">
        <f t="shared" si="29"/>
        <v>4.9818181818181841</v>
      </c>
      <c r="W104" s="39">
        <f t="shared" si="30"/>
        <v>0.20916030534351157</v>
      </c>
    </row>
    <row r="105" spans="1:23" x14ac:dyDescent="0.3">
      <c r="A105" s="18">
        <f t="shared" si="31"/>
        <v>2021</v>
      </c>
      <c r="B105" s="18" t="str">
        <f t="shared" si="17"/>
        <v>Feb_2021</v>
      </c>
      <c r="C105" s="18" t="str">
        <f t="shared" si="18"/>
        <v>WK 7_Feb_2021</v>
      </c>
      <c r="D105" s="19">
        <v>44235</v>
      </c>
      <c r="E105" s="23" t="s">
        <v>12</v>
      </c>
      <c r="F105" s="18">
        <v>75</v>
      </c>
      <c r="G105" s="18">
        <v>76</v>
      </c>
      <c r="H105" s="21">
        <f t="shared" si="19"/>
        <v>-1</v>
      </c>
      <c r="I105" s="11">
        <f t="shared" si="20"/>
        <v>-1.3157894736842105E-2</v>
      </c>
      <c r="J105" s="18">
        <v>295</v>
      </c>
      <c r="K105" s="18">
        <f t="shared" si="21"/>
        <v>-220</v>
      </c>
      <c r="L105" s="11">
        <f t="shared" si="22"/>
        <v>-0.74576271186440679</v>
      </c>
      <c r="M105" s="18">
        <v>935</v>
      </c>
      <c r="N105" s="18">
        <v>1123</v>
      </c>
      <c r="O105" s="21">
        <f t="shared" si="23"/>
        <v>-188</v>
      </c>
      <c r="P105" s="11">
        <f t="shared" si="24"/>
        <v>-0.1674087266251113</v>
      </c>
      <c r="Q105" s="18">
        <v>5504</v>
      </c>
      <c r="R105" s="18">
        <f t="shared" si="25"/>
        <v>-4569</v>
      </c>
      <c r="S105" s="11">
        <f t="shared" si="26"/>
        <v>-0.8301235465116279</v>
      </c>
      <c r="T105" s="37">
        <f t="shared" si="27"/>
        <v>12.466666666666667</v>
      </c>
      <c r="U105" s="37">
        <f t="shared" si="28"/>
        <v>18.657627118644069</v>
      </c>
      <c r="V105" s="37">
        <f t="shared" si="29"/>
        <v>-6.1909604519774017</v>
      </c>
      <c r="W105" s="39">
        <f t="shared" si="30"/>
        <v>-0.33181928294573643</v>
      </c>
    </row>
    <row r="106" spans="1:23" x14ac:dyDescent="0.3">
      <c r="A106" s="18">
        <f t="shared" si="31"/>
        <v>2021</v>
      </c>
      <c r="B106" s="18" t="str">
        <f t="shared" si="17"/>
        <v>Feb_2021</v>
      </c>
      <c r="C106" s="18" t="str">
        <f t="shared" si="18"/>
        <v>WK 8_Feb_2021</v>
      </c>
      <c r="D106" s="19">
        <v>44242</v>
      </c>
      <c r="E106" s="20" t="s">
        <v>18</v>
      </c>
      <c r="F106" s="18">
        <v>35</v>
      </c>
      <c r="G106" s="18">
        <v>35</v>
      </c>
      <c r="H106" s="21">
        <f t="shared" si="19"/>
        <v>0</v>
      </c>
      <c r="I106" s="11">
        <f t="shared" si="20"/>
        <v>0</v>
      </c>
      <c r="J106" s="18">
        <v>113</v>
      </c>
      <c r="K106" s="18">
        <f t="shared" si="21"/>
        <v>-78</v>
      </c>
      <c r="L106" s="11">
        <f t="shared" si="22"/>
        <v>-0.69026548672566368</v>
      </c>
      <c r="M106" s="22">
        <v>623</v>
      </c>
      <c r="N106" s="22">
        <v>582</v>
      </c>
      <c r="O106" s="21">
        <f t="shared" si="23"/>
        <v>41</v>
      </c>
      <c r="P106" s="11">
        <f t="shared" si="24"/>
        <v>7.0446735395189003E-2</v>
      </c>
      <c r="Q106" s="18">
        <v>4152</v>
      </c>
      <c r="R106" s="18">
        <f t="shared" si="25"/>
        <v>-3529</v>
      </c>
      <c r="S106" s="11">
        <f t="shared" si="26"/>
        <v>-0.84995183044315992</v>
      </c>
      <c r="T106" s="37">
        <f t="shared" si="27"/>
        <v>17.8</v>
      </c>
      <c r="U106" s="37">
        <f t="shared" si="28"/>
        <v>36.743362831858406</v>
      </c>
      <c r="V106" s="37">
        <f t="shared" si="29"/>
        <v>-18.943362831858405</v>
      </c>
      <c r="W106" s="39">
        <f t="shared" si="30"/>
        <v>-0.51555876685934487</v>
      </c>
    </row>
    <row r="107" spans="1:23" x14ac:dyDescent="0.3">
      <c r="A107" s="18">
        <f t="shared" si="31"/>
        <v>2021</v>
      </c>
      <c r="B107" s="18" t="str">
        <f t="shared" si="17"/>
        <v>Feb_2021</v>
      </c>
      <c r="C107" s="18" t="str">
        <f t="shared" si="18"/>
        <v>WK 8_Feb_2021</v>
      </c>
      <c r="D107" s="19">
        <v>44242</v>
      </c>
      <c r="E107" s="20" t="s">
        <v>19</v>
      </c>
      <c r="F107" s="18">
        <v>34</v>
      </c>
      <c r="G107" s="18">
        <v>34</v>
      </c>
      <c r="H107" s="21">
        <f t="shared" si="19"/>
        <v>0</v>
      </c>
      <c r="I107" s="11">
        <f t="shared" si="20"/>
        <v>0</v>
      </c>
      <c r="J107" s="18">
        <v>118</v>
      </c>
      <c r="K107" s="18">
        <f t="shared" si="21"/>
        <v>-84</v>
      </c>
      <c r="L107" s="11">
        <f t="shared" si="22"/>
        <v>-0.71186440677966101</v>
      </c>
      <c r="M107" s="18">
        <v>848</v>
      </c>
      <c r="N107" s="18">
        <v>869</v>
      </c>
      <c r="O107" s="21">
        <f t="shared" si="23"/>
        <v>-21</v>
      </c>
      <c r="P107" s="11">
        <f t="shared" si="24"/>
        <v>-2.4165707710011506E-2</v>
      </c>
      <c r="Q107" s="18">
        <v>3262</v>
      </c>
      <c r="R107" s="18">
        <f t="shared" si="25"/>
        <v>-2414</v>
      </c>
      <c r="S107" s="11">
        <f t="shared" si="26"/>
        <v>-0.74003678724708766</v>
      </c>
      <c r="T107" s="37">
        <f t="shared" si="27"/>
        <v>24.941176470588236</v>
      </c>
      <c r="U107" s="37">
        <f t="shared" si="28"/>
        <v>27.64406779661017</v>
      </c>
      <c r="V107" s="37">
        <f t="shared" si="29"/>
        <v>-2.702891326021934</v>
      </c>
      <c r="W107" s="39">
        <f t="shared" si="30"/>
        <v>-9.7774732210480747E-2</v>
      </c>
    </row>
    <row r="108" spans="1:23" x14ac:dyDescent="0.3">
      <c r="A108" s="18">
        <f t="shared" si="31"/>
        <v>2021</v>
      </c>
      <c r="B108" s="18" t="str">
        <f t="shared" si="17"/>
        <v>Feb_2021</v>
      </c>
      <c r="C108" s="18" t="str">
        <f t="shared" si="18"/>
        <v>WK 8_Feb_2021</v>
      </c>
      <c r="D108" s="19">
        <v>44242</v>
      </c>
      <c r="E108" s="23" t="s">
        <v>6</v>
      </c>
      <c r="F108" s="18">
        <v>13</v>
      </c>
      <c r="G108" s="18">
        <v>13</v>
      </c>
      <c r="H108" s="21">
        <f t="shared" si="19"/>
        <v>0</v>
      </c>
      <c r="I108" s="11">
        <f t="shared" si="20"/>
        <v>0</v>
      </c>
      <c r="J108" s="18">
        <v>47</v>
      </c>
      <c r="K108" s="18">
        <f t="shared" si="21"/>
        <v>-34</v>
      </c>
      <c r="L108" s="11">
        <f t="shared" si="22"/>
        <v>-0.72340425531914898</v>
      </c>
      <c r="M108" s="18">
        <v>446</v>
      </c>
      <c r="N108" s="18">
        <v>462</v>
      </c>
      <c r="O108" s="21">
        <f t="shared" si="23"/>
        <v>-16</v>
      </c>
      <c r="P108" s="11">
        <f t="shared" si="24"/>
        <v>-3.4632034632034632E-2</v>
      </c>
      <c r="Q108" s="18">
        <v>1771</v>
      </c>
      <c r="R108" s="18">
        <f t="shared" si="25"/>
        <v>-1325</v>
      </c>
      <c r="S108" s="11">
        <f t="shared" si="26"/>
        <v>-0.74816487859966119</v>
      </c>
      <c r="T108" s="37">
        <f t="shared" si="27"/>
        <v>34.307692307692307</v>
      </c>
      <c r="U108" s="37">
        <f t="shared" si="28"/>
        <v>37.680851063829785</v>
      </c>
      <c r="V108" s="37">
        <f t="shared" si="29"/>
        <v>-3.3731587561374781</v>
      </c>
      <c r="W108" s="39">
        <f t="shared" si="30"/>
        <v>-8.9519176475698181E-2</v>
      </c>
    </row>
    <row r="109" spans="1:23" x14ac:dyDescent="0.3">
      <c r="A109" s="18">
        <f t="shared" si="31"/>
        <v>2021</v>
      </c>
      <c r="B109" s="18" t="str">
        <f t="shared" si="17"/>
        <v>Feb_2021</v>
      </c>
      <c r="C109" s="18" t="str">
        <f t="shared" si="18"/>
        <v>WK 8_Feb_2021</v>
      </c>
      <c r="D109" s="19">
        <v>44242</v>
      </c>
      <c r="E109" s="23" t="s">
        <v>7</v>
      </c>
      <c r="F109" s="18">
        <v>2281</v>
      </c>
      <c r="G109" s="18">
        <v>2043</v>
      </c>
      <c r="H109" s="21">
        <f t="shared" si="19"/>
        <v>238</v>
      </c>
      <c r="I109" s="11">
        <f t="shared" si="20"/>
        <v>0.11649534997552619</v>
      </c>
      <c r="J109" s="18">
        <v>2500</v>
      </c>
      <c r="K109" s="18">
        <f t="shared" si="21"/>
        <v>-219</v>
      </c>
      <c r="L109" s="11">
        <f t="shared" si="22"/>
        <v>-8.7599999999999997E-2</v>
      </c>
      <c r="M109" s="28">
        <v>27430</v>
      </c>
      <c r="N109" s="28">
        <v>26683</v>
      </c>
      <c r="O109" s="21">
        <f t="shared" si="23"/>
        <v>747</v>
      </c>
      <c r="P109" s="11">
        <f t="shared" si="24"/>
        <v>2.7995352846381591E-2</v>
      </c>
      <c r="Q109" s="18">
        <v>86541</v>
      </c>
      <c r="R109" s="18">
        <f t="shared" si="25"/>
        <v>-59111</v>
      </c>
      <c r="S109" s="11">
        <f t="shared" si="26"/>
        <v>-0.68304040859245907</v>
      </c>
      <c r="T109" s="37">
        <f t="shared" si="27"/>
        <v>12.025427444103464</v>
      </c>
      <c r="U109" s="37">
        <f t="shared" si="28"/>
        <v>34.616399999999999</v>
      </c>
      <c r="V109" s="37">
        <f t="shared" si="29"/>
        <v>-22.590972555896535</v>
      </c>
      <c r="W109" s="39">
        <f t="shared" si="30"/>
        <v>-0.65260895286328258</v>
      </c>
    </row>
    <row r="110" spans="1:23" x14ac:dyDescent="0.3">
      <c r="A110" s="18">
        <f t="shared" si="31"/>
        <v>2021</v>
      </c>
      <c r="B110" s="18" t="str">
        <f t="shared" si="17"/>
        <v>Feb_2021</v>
      </c>
      <c r="C110" s="18" t="str">
        <f t="shared" si="18"/>
        <v>WK 8_Feb_2021</v>
      </c>
      <c r="D110" s="19">
        <v>44242</v>
      </c>
      <c r="E110" s="23" t="s">
        <v>20</v>
      </c>
      <c r="F110" s="27">
        <v>12</v>
      </c>
      <c r="G110" s="27">
        <v>12</v>
      </c>
      <c r="H110" s="21">
        <f t="shared" si="19"/>
        <v>0</v>
      </c>
      <c r="I110" s="11">
        <f t="shared" si="20"/>
        <v>0</v>
      </c>
      <c r="J110" s="18">
        <v>75</v>
      </c>
      <c r="K110" s="18">
        <f t="shared" si="21"/>
        <v>-63</v>
      </c>
      <c r="L110" s="11">
        <f t="shared" si="22"/>
        <v>-0.84</v>
      </c>
      <c r="M110" s="18">
        <v>271</v>
      </c>
      <c r="N110" s="18">
        <v>271</v>
      </c>
      <c r="O110" s="21">
        <f t="shared" si="23"/>
        <v>0</v>
      </c>
      <c r="P110" s="11">
        <f t="shared" si="24"/>
        <v>0</v>
      </c>
      <c r="Q110" s="18">
        <v>2819</v>
      </c>
      <c r="R110" s="18">
        <f t="shared" si="25"/>
        <v>-2548</v>
      </c>
      <c r="S110" s="11">
        <f t="shared" si="26"/>
        <v>-0.90386661936857038</v>
      </c>
      <c r="T110" s="37">
        <f t="shared" si="27"/>
        <v>22.583333333333332</v>
      </c>
      <c r="U110" s="37">
        <f t="shared" si="28"/>
        <v>37.586666666666666</v>
      </c>
      <c r="V110" s="37">
        <f t="shared" si="29"/>
        <v>-15.003333333333334</v>
      </c>
      <c r="W110" s="39">
        <f t="shared" si="30"/>
        <v>-0.39916637105356512</v>
      </c>
    </row>
    <row r="111" spans="1:23" x14ac:dyDescent="0.3">
      <c r="A111" s="18">
        <f t="shared" si="31"/>
        <v>2021</v>
      </c>
      <c r="B111" s="18" t="str">
        <f t="shared" si="17"/>
        <v>Feb_2021</v>
      </c>
      <c r="C111" s="18" t="str">
        <f t="shared" si="18"/>
        <v>WK 8_Feb_2021</v>
      </c>
      <c r="D111" s="19">
        <v>44242</v>
      </c>
      <c r="E111" s="23" t="s">
        <v>8</v>
      </c>
      <c r="F111" s="18">
        <v>9</v>
      </c>
      <c r="G111" s="18">
        <v>10</v>
      </c>
      <c r="H111" s="21">
        <f t="shared" si="19"/>
        <v>-1</v>
      </c>
      <c r="I111" s="11">
        <f t="shared" si="20"/>
        <v>-0.1</v>
      </c>
      <c r="J111" s="18">
        <v>35</v>
      </c>
      <c r="K111" s="18">
        <f t="shared" si="21"/>
        <v>-26</v>
      </c>
      <c r="L111" s="11">
        <f t="shared" si="22"/>
        <v>-0.74285714285714288</v>
      </c>
      <c r="M111" s="18">
        <v>222</v>
      </c>
      <c r="N111" s="18">
        <v>199</v>
      </c>
      <c r="O111" s="21">
        <f t="shared" si="23"/>
        <v>23</v>
      </c>
      <c r="P111" s="11">
        <f t="shared" si="24"/>
        <v>0.11557788944723618</v>
      </c>
      <c r="Q111" s="18">
        <v>752</v>
      </c>
      <c r="R111" s="18">
        <f t="shared" si="25"/>
        <v>-530</v>
      </c>
      <c r="S111" s="11">
        <f t="shared" si="26"/>
        <v>-0.70478723404255317</v>
      </c>
      <c r="T111" s="37">
        <f t="shared" si="27"/>
        <v>24.666666666666668</v>
      </c>
      <c r="U111" s="37">
        <f t="shared" si="28"/>
        <v>21.485714285714284</v>
      </c>
      <c r="V111" s="37">
        <f t="shared" si="29"/>
        <v>3.1809523809523839</v>
      </c>
      <c r="W111" s="39">
        <f t="shared" si="30"/>
        <v>0.14804964539007107</v>
      </c>
    </row>
    <row r="112" spans="1:23" x14ac:dyDescent="0.3">
      <c r="A112" s="18">
        <f t="shared" si="31"/>
        <v>2021</v>
      </c>
      <c r="B112" s="18" t="str">
        <f t="shared" si="17"/>
        <v>Feb_2021</v>
      </c>
      <c r="C112" s="18" t="str">
        <f t="shared" si="18"/>
        <v>WK 8_Feb_2021</v>
      </c>
      <c r="D112" s="19">
        <v>44242</v>
      </c>
      <c r="E112" s="23" t="s">
        <v>9</v>
      </c>
      <c r="F112" s="18">
        <v>81</v>
      </c>
      <c r="G112" s="18">
        <v>84</v>
      </c>
      <c r="H112" s="21">
        <f t="shared" si="19"/>
        <v>-3</v>
      </c>
      <c r="I112" s="11">
        <f t="shared" si="20"/>
        <v>-3.5714285714285712E-2</v>
      </c>
      <c r="J112" s="18">
        <v>460</v>
      </c>
      <c r="K112" s="18">
        <f t="shared" si="21"/>
        <v>-379</v>
      </c>
      <c r="L112" s="11">
        <f t="shared" si="22"/>
        <v>-0.82391304347826089</v>
      </c>
      <c r="M112" s="18">
        <v>1461</v>
      </c>
      <c r="N112" s="18">
        <v>1572</v>
      </c>
      <c r="O112" s="21">
        <f t="shared" si="23"/>
        <v>-111</v>
      </c>
      <c r="P112" s="11">
        <f t="shared" si="24"/>
        <v>-7.061068702290077E-2</v>
      </c>
      <c r="Q112" s="18">
        <v>14129</v>
      </c>
      <c r="R112" s="18">
        <f t="shared" si="25"/>
        <v>-12668</v>
      </c>
      <c r="S112" s="11">
        <f t="shared" si="26"/>
        <v>-0.89659565432797794</v>
      </c>
      <c r="T112" s="37">
        <f t="shared" si="27"/>
        <v>18.037037037037038</v>
      </c>
      <c r="U112" s="37">
        <f t="shared" si="28"/>
        <v>30.715217391304346</v>
      </c>
      <c r="V112" s="37">
        <f t="shared" si="29"/>
        <v>-12.678180354267308</v>
      </c>
      <c r="W112" s="39">
        <f t="shared" si="30"/>
        <v>-0.41276544433172641</v>
      </c>
    </row>
    <row r="113" spans="1:23" x14ac:dyDescent="0.3">
      <c r="A113" s="18">
        <f t="shared" si="31"/>
        <v>2021</v>
      </c>
      <c r="B113" s="18" t="str">
        <f t="shared" si="17"/>
        <v>Feb_2021</v>
      </c>
      <c r="C113" s="18" t="str">
        <f t="shared" si="18"/>
        <v>WK 8_Feb_2021</v>
      </c>
      <c r="D113" s="19">
        <v>44242</v>
      </c>
      <c r="E113" s="23" t="s">
        <v>21</v>
      </c>
      <c r="F113" s="18">
        <v>12</v>
      </c>
      <c r="G113" s="18">
        <v>12</v>
      </c>
      <c r="H113" s="21">
        <f t="shared" si="19"/>
        <v>0</v>
      </c>
      <c r="I113" s="11">
        <f t="shared" si="20"/>
        <v>0</v>
      </c>
      <c r="J113" s="18">
        <v>61</v>
      </c>
      <c r="K113" s="18">
        <f t="shared" si="21"/>
        <v>-49</v>
      </c>
      <c r="L113" s="11">
        <f t="shared" si="22"/>
        <v>-0.80327868852459017</v>
      </c>
      <c r="M113" s="18">
        <v>341</v>
      </c>
      <c r="N113" s="18">
        <v>324</v>
      </c>
      <c r="O113" s="21">
        <f t="shared" si="23"/>
        <v>17</v>
      </c>
      <c r="P113" s="11">
        <f t="shared" si="24"/>
        <v>5.2469135802469133E-2</v>
      </c>
      <c r="Q113" s="18">
        <v>1843</v>
      </c>
      <c r="R113" s="18">
        <f t="shared" si="25"/>
        <v>-1502</v>
      </c>
      <c r="S113" s="11">
        <f t="shared" si="26"/>
        <v>-0.81497558328811726</v>
      </c>
      <c r="T113" s="37">
        <f t="shared" si="27"/>
        <v>28.416666666666668</v>
      </c>
      <c r="U113" s="37">
        <f t="shared" si="28"/>
        <v>30.21311475409836</v>
      </c>
      <c r="V113" s="37">
        <f t="shared" si="29"/>
        <v>-1.7964480874316919</v>
      </c>
      <c r="W113" s="39">
        <f t="shared" si="30"/>
        <v>-5.9459215047929032E-2</v>
      </c>
    </row>
    <row r="114" spans="1:23" x14ac:dyDescent="0.3">
      <c r="A114" s="18">
        <f t="shared" si="31"/>
        <v>2021</v>
      </c>
      <c r="B114" s="18" t="str">
        <f t="shared" si="17"/>
        <v>Feb_2021</v>
      </c>
      <c r="C114" s="18" t="str">
        <f t="shared" si="18"/>
        <v>WK 8_Feb_2021</v>
      </c>
      <c r="D114" s="19">
        <v>44242</v>
      </c>
      <c r="E114" s="23" t="s">
        <v>10</v>
      </c>
      <c r="F114" s="18">
        <v>9</v>
      </c>
      <c r="G114" s="18">
        <v>10</v>
      </c>
      <c r="H114" s="21">
        <f t="shared" si="19"/>
        <v>-1</v>
      </c>
      <c r="I114" s="11">
        <f t="shared" si="20"/>
        <v>-0.1</v>
      </c>
      <c r="J114" s="18">
        <v>44</v>
      </c>
      <c r="K114" s="18">
        <f t="shared" si="21"/>
        <v>-35</v>
      </c>
      <c r="L114" s="11">
        <f t="shared" si="22"/>
        <v>-0.79545454545454541</v>
      </c>
      <c r="M114" s="18">
        <v>300</v>
      </c>
      <c r="N114" s="18">
        <v>288</v>
      </c>
      <c r="O114" s="21">
        <f t="shared" si="23"/>
        <v>12</v>
      </c>
      <c r="P114" s="11">
        <f t="shared" si="24"/>
        <v>4.1666666666666664E-2</v>
      </c>
      <c r="Q114" s="18">
        <v>1048</v>
      </c>
      <c r="R114" s="18">
        <f t="shared" si="25"/>
        <v>-748</v>
      </c>
      <c r="S114" s="11">
        <f t="shared" si="26"/>
        <v>-0.7137404580152672</v>
      </c>
      <c r="T114" s="37">
        <f t="shared" si="27"/>
        <v>33.333333333333336</v>
      </c>
      <c r="U114" s="37">
        <f t="shared" si="28"/>
        <v>23.818181818181817</v>
      </c>
      <c r="V114" s="37">
        <f t="shared" si="29"/>
        <v>9.5151515151515191</v>
      </c>
      <c r="W114" s="39">
        <f t="shared" si="30"/>
        <v>0.39949109414758288</v>
      </c>
    </row>
    <row r="115" spans="1:23" x14ac:dyDescent="0.3">
      <c r="A115" s="18">
        <f t="shared" si="31"/>
        <v>2021</v>
      </c>
      <c r="B115" s="18" t="str">
        <f t="shared" si="17"/>
        <v>Feb_2021</v>
      </c>
      <c r="C115" s="18" t="str">
        <f t="shared" si="18"/>
        <v>WK 8_Feb_2021</v>
      </c>
      <c r="D115" s="19">
        <v>44242</v>
      </c>
      <c r="E115" s="23" t="s">
        <v>12</v>
      </c>
      <c r="F115" s="18">
        <v>73</v>
      </c>
      <c r="G115" s="18">
        <v>75</v>
      </c>
      <c r="H115" s="21">
        <f t="shared" si="19"/>
        <v>-2</v>
      </c>
      <c r="I115" s="11">
        <f t="shared" si="20"/>
        <v>-2.6666666666666668E-2</v>
      </c>
      <c r="J115" s="18">
        <v>295</v>
      </c>
      <c r="K115" s="18">
        <f t="shared" si="21"/>
        <v>-222</v>
      </c>
      <c r="L115" s="11">
        <f t="shared" si="22"/>
        <v>-0.75254237288135595</v>
      </c>
      <c r="M115" s="18">
        <v>885</v>
      </c>
      <c r="N115" s="18">
        <v>935</v>
      </c>
      <c r="O115" s="21">
        <f t="shared" si="23"/>
        <v>-50</v>
      </c>
      <c r="P115" s="11">
        <f t="shared" si="24"/>
        <v>-5.3475935828877004E-2</v>
      </c>
      <c r="Q115" s="18">
        <v>5504</v>
      </c>
      <c r="R115" s="18">
        <f t="shared" si="25"/>
        <v>-4619</v>
      </c>
      <c r="S115" s="11">
        <f t="shared" si="26"/>
        <v>-0.83920784883720934</v>
      </c>
      <c r="T115" s="37">
        <f t="shared" si="27"/>
        <v>12.123287671232877</v>
      </c>
      <c r="U115" s="37">
        <f t="shared" si="28"/>
        <v>18.657627118644069</v>
      </c>
      <c r="V115" s="37">
        <f t="shared" si="29"/>
        <v>-6.5343394474111918</v>
      </c>
      <c r="W115" s="39">
        <f t="shared" si="30"/>
        <v>-0.35022349872570885</v>
      </c>
    </row>
    <row r="116" spans="1:23" x14ac:dyDescent="0.3">
      <c r="A116" s="18">
        <f t="shared" si="31"/>
        <v>2021</v>
      </c>
      <c r="B116" s="18" t="str">
        <f t="shared" si="17"/>
        <v>Feb_2021</v>
      </c>
      <c r="C116" s="18" t="str">
        <f t="shared" si="18"/>
        <v>WK 9_Feb_2021</v>
      </c>
      <c r="D116" s="19">
        <v>44249</v>
      </c>
      <c r="E116" s="29" t="s">
        <v>18</v>
      </c>
      <c r="F116" s="18">
        <v>32</v>
      </c>
      <c r="G116" s="18">
        <v>35</v>
      </c>
      <c r="H116" s="21">
        <f t="shared" si="19"/>
        <v>-3</v>
      </c>
      <c r="I116" s="11">
        <f t="shared" si="20"/>
        <v>-8.5714285714285715E-2</v>
      </c>
      <c r="J116" s="18">
        <v>113</v>
      </c>
      <c r="K116" s="18">
        <f t="shared" si="21"/>
        <v>-81</v>
      </c>
      <c r="L116" s="11">
        <f t="shared" si="22"/>
        <v>-0.7168141592920354</v>
      </c>
      <c r="M116" s="22">
        <v>577</v>
      </c>
      <c r="N116" s="22">
        <v>623</v>
      </c>
      <c r="O116" s="21">
        <f t="shared" si="23"/>
        <v>-46</v>
      </c>
      <c r="P116" s="11">
        <f t="shared" si="24"/>
        <v>-7.3836276083467101E-2</v>
      </c>
      <c r="Q116" s="18">
        <v>4152</v>
      </c>
      <c r="R116" s="18">
        <f t="shared" si="25"/>
        <v>-3575</v>
      </c>
      <c r="S116" s="11">
        <f t="shared" si="26"/>
        <v>-0.86103082851637769</v>
      </c>
      <c r="T116" s="37">
        <f t="shared" si="27"/>
        <v>18.03125</v>
      </c>
      <c r="U116" s="37">
        <f t="shared" si="28"/>
        <v>36.743362831858406</v>
      </c>
      <c r="V116" s="37">
        <f t="shared" si="29"/>
        <v>-18.712112831858406</v>
      </c>
      <c r="W116" s="39">
        <f t="shared" si="30"/>
        <v>-0.50926511319845857</v>
      </c>
    </row>
    <row r="117" spans="1:23" x14ac:dyDescent="0.3">
      <c r="A117" s="18">
        <f t="shared" si="31"/>
        <v>2021</v>
      </c>
      <c r="B117" s="18" t="str">
        <f t="shared" si="17"/>
        <v>Feb_2021</v>
      </c>
      <c r="C117" s="18" t="str">
        <f t="shared" si="18"/>
        <v>WK 9_Feb_2021</v>
      </c>
      <c r="D117" s="19">
        <v>44249</v>
      </c>
      <c r="E117" s="29" t="s">
        <v>19</v>
      </c>
      <c r="F117" s="18">
        <v>33</v>
      </c>
      <c r="G117" s="18">
        <v>34</v>
      </c>
      <c r="H117" s="21">
        <f t="shared" si="19"/>
        <v>-1</v>
      </c>
      <c r="I117" s="11">
        <f t="shared" si="20"/>
        <v>-2.9411764705882353E-2</v>
      </c>
      <c r="J117" s="18">
        <v>118</v>
      </c>
      <c r="K117" s="18">
        <f t="shared" si="21"/>
        <v>-85</v>
      </c>
      <c r="L117" s="11">
        <f t="shared" si="22"/>
        <v>-0.72033898305084743</v>
      </c>
      <c r="M117" s="18">
        <v>831</v>
      </c>
      <c r="N117" s="18">
        <v>848</v>
      </c>
      <c r="O117" s="21">
        <f t="shared" si="23"/>
        <v>-17</v>
      </c>
      <c r="P117" s="11">
        <f t="shared" si="24"/>
        <v>-2.0047169811320754E-2</v>
      </c>
      <c r="Q117" s="18">
        <v>3262</v>
      </c>
      <c r="R117" s="18">
        <f t="shared" si="25"/>
        <v>-2431</v>
      </c>
      <c r="S117" s="11">
        <f t="shared" si="26"/>
        <v>-0.74524831391784185</v>
      </c>
      <c r="T117" s="37">
        <f t="shared" si="27"/>
        <v>25.181818181818183</v>
      </c>
      <c r="U117" s="37">
        <f t="shared" si="28"/>
        <v>27.64406779661017</v>
      </c>
      <c r="V117" s="37">
        <f t="shared" si="29"/>
        <v>-2.4622496147919861</v>
      </c>
      <c r="W117" s="39">
        <f t="shared" si="30"/>
        <v>-8.9069728554707045E-2</v>
      </c>
    </row>
    <row r="118" spans="1:23" x14ac:dyDescent="0.3">
      <c r="A118" s="18">
        <f t="shared" si="31"/>
        <v>2021</v>
      </c>
      <c r="B118" s="18" t="str">
        <f t="shared" si="17"/>
        <v>Feb_2021</v>
      </c>
      <c r="C118" s="18" t="str">
        <f t="shared" si="18"/>
        <v>WK 9_Feb_2021</v>
      </c>
      <c r="D118" s="19">
        <v>44249</v>
      </c>
      <c r="E118" s="23" t="s">
        <v>6</v>
      </c>
      <c r="F118" s="18">
        <v>13</v>
      </c>
      <c r="G118" s="18">
        <v>13</v>
      </c>
      <c r="H118" s="21">
        <f t="shared" si="19"/>
        <v>0</v>
      </c>
      <c r="I118" s="11">
        <f t="shared" si="20"/>
        <v>0</v>
      </c>
      <c r="J118" s="18">
        <v>47</v>
      </c>
      <c r="K118" s="18">
        <f t="shared" si="21"/>
        <v>-34</v>
      </c>
      <c r="L118" s="11">
        <f t="shared" si="22"/>
        <v>-0.72340425531914898</v>
      </c>
      <c r="M118" s="18">
        <v>455</v>
      </c>
      <c r="N118" s="18">
        <v>446</v>
      </c>
      <c r="O118" s="21">
        <f t="shared" si="23"/>
        <v>9</v>
      </c>
      <c r="P118" s="11">
        <f t="shared" si="24"/>
        <v>2.0179372197309416E-2</v>
      </c>
      <c r="Q118" s="18">
        <v>1771</v>
      </c>
      <c r="R118" s="18">
        <f t="shared" si="25"/>
        <v>-1316</v>
      </c>
      <c r="S118" s="11">
        <f t="shared" si="26"/>
        <v>-0.74308300395256921</v>
      </c>
      <c r="T118" s="37">
        <f t="shared" si="27"/>
        <v>35</v>
      </c>
      <c r="U118" s="37">
        <f t="shared" si="28"/>
        <v>37.680851063829785</v>
      </c>
      <c r="V118" s="37">
        <f t="shared" si="29"/>
        <v>-2.6808510638297847</v>
      </c>
      <c r="W118" s="39">
        <f t="shared" si="30"/>
        <v>-7.1146245059288474E-2</v>
      </c>
    </row>
    <row r="119" spans="1:23" x14ac:dyDescent="0.3">
      <c r="A119" s="18">
        <f t="shared" si="31"/>
        <v>2021</v>
      </c>
      <c r="B119" s="18" t="str">
        <f t="shared" si="17"/>
        <v>Feb_2021</v>
      </c>
      <c r="C119" s="18" t="str">
        <f t="shared" si="18"/>
        <v>WK 9_Feb_2021</v>
      </c>
      <c r="D119" s="19">
        <v>44249</v>
      </c>
      <c r="E119" s="23" t="s">
        <v>7</v>
      </c>
      <c r="F119" s="18">
        <v>2077</v>
      </c>
      <c r="G119" s="18">
        <v>2281</v>
      </c>
      <c r="H119" s="21">
        <f t="shared" si="19"/>
        <v>-204</v>
      </c>
      <c r="I119" s="11">
        <f t="shared" si="20"/>
        <v>-8.9434458570802275E-2</v>
      </c>
      <c r="J119" s="18">
        <v>2500</v>
      </c>
      <c r="K119" s="18">
        <f t="shared" si="21"/>
        <v>-423</v>
      </c>
      <c r="L119" s="11">
        <f t="shared" si="22"/>
        <v>-0.16919999999999999</v>
      </c>
      <c r="M119" s="28">
        <v>27440</v>
      </c>
      <c r="N119" s="28">
        <v>27430</v>
      </c>
      <c r="O119" s="21">
        <f t="shared" si="23"/>
        <v>10</v>
      </c>
      <c r="P119" s="11">
        <f t="shared" si="24"/>
        <v>3.6456434560699962E-4</v>
      </c>
      <c r="Q119" s="18">
        <v>86541</v>
      </c>
      <c r="R119" s="18">
        <f t="shared" si="25"/>
        <v>-59101</v>
      </c>
      <c r="S119" s="11">
        <f t="shared" si="26"/>
        <v>-0.68292485642643375</v>
      </c>
      <c r="T119" s="37">
        <f t="shared" si="27"/>
        <v>13.21136254212807</v>
      </c>
      <c r="U119" s="37">
        <f t="shared" si="28"/>
        <v>34.616399999999999</v>
      </c>
      <c r="V119" s="37">
        <f t="shared" si="29"/>
        <v>-21.405037457871927</v>
      </c>
      <c r="W119" s="39">
        <f t="shared" si="30"/>
        <v>-0.61834961052772464</v>
      </c>
    </row>
    <row r="120" spans="1:23" x14ac:dyDescent="0.3">
      <c r="A120" s="18">
        <f t="shared" si="31"/>
        <v>2021</v>
      </c>
      <c r="B120" s="18" t="str">
        <f t="shared" si="17"/>
        <v>Feb_2021</v>
      </c>
      <c r="C120" s="18" t="str">
        <f t="shared" si="18"/>
        <v>WK 9_Feb_2021</v>
      </c>
      <c r="D120" s="19">
        <v>44249</v>
      </c>
      <c r="E120" s="23" t="s">
        <v>20</v>
      </c>
      <c r="F120" s="27">
        <v>12</v>
      </c>
      <c r="G120" s="27">
        <v>12</v>
      </c>
      <c r="H120" s="21">
        <f t="shared" si="19"/>
        <v>0</v>
      </c>
      <c r="I120" s="11">
        <f t="shared" si="20"/>
        <v>0</v>
      </c>
      <c r="J120" s="18">
        <v>75</v>
      </c>
      <c r="K120" s="18">
        <f t="shared" si="21"/>
        <v>-63</v>
      </c>
      <c r="L120" s="11">
        <f t="shared" si="22"/>
        <v>-0.84</v>
      </c>
      <c r="M120" s="18">
        <v>273</v>
      </c>
      <c r="N120" s="18">
        <v>271</v>
      </c>
      <c r="O120" s="21">
        <f t="shared" si="23"/>
        <v>2</v>
      </c>
      <c r="P120" s="11">
        <f t="shared" si="24"/>
        <v>7.3800738007380072E-3</v>
      </c>
      <c r="Q120" s="18">
        <v>2819</v>
      </c>
      <c r="R120" s="18">
        <f t="shared" si="25"/>
        <v>-2546</v>
      </c>
      <c r="S120" s="11">
        <f t="shared" si="26"/>
        <v>-0.90315714792479607</v>
      </c>
      <c r="T120" s="37">
        <f t="shared" si="27"/>
        <v>22.75</v>
      </c>
      <c r="U120" s="37">
        <f t="shared" si="28"/>
        <v>37.586666666666666</v>
      </c>
      <c r="V120" s="37">
        <f t="shared" si="29"/>
        <v>-14.836666666666666</v>
      </c>
      <c r="W120" s="39">
        <f t="shared" si="30"/>
        <v>-0.39473217452997517</v>
      </c>
    </row>
    <row r="121" spans="1:23" x14ac:dyDescent="0.3">
      <c r="A121" s="18">
        <f t="shared" si="31"/>
        <v>2021</v>
      </c>
      <c r="B121" s="18" t="str">
        <f t="shared" si="17"/>
        <v>Feb_2021</v>
      </c>
      <c r="C121" s="18" t="str">
        <f t="shared" si="18"/>
        <v>WK 9_Feb_2021</v>
      </c>
      <c r="D121" s="19">
        <v>44249</v>
      </c>
      <c r="E121" s="23" t="s">
        <v>8</v>
      </c>
      <c r="F121" s="18">
        <v>10</v>
      </c>
      <c r="G121" s="18">
        <v>9</v>
      </c>
      <c r="H121" s="21">
        <f t="shared" si="19"/>
        <v>1</v>
      </c>
      <c r="I121" s="11">
        <f t="shared" si="20"/>
        <v>0.1111111111111111</v>
      </c>
      <c r="J121" s="18">
        <v>35</v>
      </c>
      <c r="K121" s="18">
        <f t="shared" si="21"/>
        <v>-25</v>
      </c>
      <c r="L121" s="11">
        <f t="shared" si="22"/>
        <v>-0.7142857142857143</v>
      </c>
      <c r="M121" s="18">
        <v>225</v>
      </c>
      <c r="N121" s="18">
        <v>222</v>
      </c>
      <c r="O121" s="21">
        <f t="shared" si="23"/>
        <v>3</v>
      </c>
      <c r="P121" s="11">
        <f t="shared" si="24"/>
        <v>1.3513513513513514E-2</v>
      </c>
      <c r="Q121" s="18">
        <v>752</v>
      </c>
      <c r="R121" s="18">
        <f t="shared" si="25"/>
        <v>-527</v>
      </c>
      <c r="S121" s="11">
        <f t="shared" si="26"/>
        <v>-0.70079787234042556</v>
      </c>
      <c r="T121" s="37">
        <f t="shared" si="27"/>
        <v>22.5</v>
      </c>
      <c r="U121" s="37">
        <f t="shared" si="28"/>
        <v>21.485714285714284</v>
      </c>
      <c r="V121" s="37">
        <f t="shared" si="29"/>
        <v>1.014285714285716</v>
      </c>
      <c r="W121" s="39">
        <f t="shared" si="30"/>
        <v>4.7207446808510724E-2</v>
      </c>
    </row>
    <row r="122" spans="1:23" x14ac:dyDescent="0.3">
      <c r="A122" s="18">
        <f t="shared" si="31"/>
        <v>2021</v>
      </c>
      <c r="B122" s="18" t="str">
        <f t="shared" si="17"/>
        <v>Feb_2021</v>
      </c>
      <c r="C122" s="18" t="str">
        <f t="shared" si="18"/>
        <v>WK 9_Feb_2021</v>
      </c>
      <c r="D122" s="19">
        <v>44249</v>
      </c>
      <c r="E122" s="23" t="s">
        <v>9</v>
      </c>
      <c r="F122" s="18">
        <v>83</v>
      </c>
      <c r="G122" s="18">
        <v>81</v>
      </c>
      <c r="H122" s="21">
        <f t="shared" si="19"/>
        <v>2</v>
      </c>
      <c r="I122" s="11">
        <f t="shared" si="20"/>
        <v>2.4691358024691357E-2</v>
      </c>
      <c r="J122" s="18">
        <v>460</v>
      </c>
      <c r="K122" s="18">
        <f t="shared" si="21"/>
        <v>-377</v>
      </c>
      <c r="L122" s="11">
        <f t="shared" si="22"/>
        <v>-0.81956521739130439</v>
      </c>
      <c r="M122" s="18">
        <v>1522</v>
      </c>
      <c r="N122" s="18">
        <v>1461</v>
      </c>
      <c r="O122" s="21">
        <f t="shared" si="23"/>
        <v>61</v>
      </c>
      <c r="P122" s="11">
        <f t="shared" si="24"/>
        <v>4.1752224503764541E-2</v>
      </c>
      <c r="Q122" s="18">
        <v>14129</v>
      </c>
      <c r="R122" s="18">
        <f t="shared" si="25"/>
        <v>-12607</v>
      </c>
      <c r="S122" s="11">
        <f t="shared" si="26"/>
        <v>-0.89227829287281479</v>
      </c>
      <c r="T122" s="37">
        <f t="shared" si="27"/>
        <v>18.337349397590362</v>
      </c>
      <c r="U122" s="37">
        <f t="shared" si="28"/>
        <v>30.715217391304346</v>
      </c>
      <c r="V122" s="37">
        <f t="shared" si="29"/>
        <v>-12.377867993713984</v>
      </c>
      <c r="W122" s="39">
        <f t="shared" si="30"/>
        <v>-0.40298812917463606</v>
      </c>
    </row>
    <row r="123" spans="1:23" x14ac:dyDescent="0.3">
      <c r="A123" s="18">
        <f t="shared" si="31"/>
        <v>2021</v>
      </c>
      <c r="B123" s="18" t="str">
        <f t="shared" si="17"/>
        <v>Feb_2021</v>
      </c>
      <c r="C123" s="18" t="str">
        <f t="shared" si="18"/>
        <v>WK 9_Feb_2021</v>
      </c>
      <c r="D123" s="19">
        <v>44249</v>
      </c>
      <c r="E123" s="23" t="s">
        <v>21</v>
      </c>
      <c r="F123" s="18">
        <v>12</v>
      </c>
      <c r="G123" s="18">
        <v>12</v>
      </c>
      <c r="H123" s="21">
        <f t="shared" si="19"/>
        <v>0</v>
      </c>
      <c r="I123" s="11">
        <f t="shared" si="20"/>
        <v>0</v>
      </c>
      <c r="J123" s="18">
        <v>61</v>
      </c>
      <c r="K123" s="18">
        <f t="shared" si="21"/>
        <v>-49</v>
      </c>
      <c r="L123" s="11">
        <f t="shared" si="22"/>
        <v>-0.80327868852459017</v>
      </c>
      <c r="M123" s="18">
        <v>310</v>
      </c>
      <c r="N123" s="18">
        <v>341</v>
      </c>
      <c r="O123" s="21">
        <f t="shared" si="23"/>
        <v>-31</v>
      </c>
      <c r="P123" s="11">
        <f t="shared" si="24"/>
        <v>-9.0909090909090912E-2</v>
      </c>
      <c r="Q123" s="18">
        <v>1843</v>
      </c>
      <c r="R123" s="18">
        <f t="shared" si="25"/>
        <v>-1533</v>
      </c>
      <c r="S123" s="11">
        <f t="shared" si="26"/>
        <v>-0.83179598480737926</v>
      </c>
      <c r="T123" s="37">
        <f t="shared" si="27"/>
        <v>25.833333333333332</v>
      </c>
      <c r="U123" s="37">
        <f t="shared" si="28"/>
        <v>30.21311475409836</v>
      </c>
      <c r="V123" s="37">
        <f t="shared" si="29"/>
        <v>-4.3797814207650276</v>
      </c>
      <c r="W123" s="39">
        <f t="shared" si="30"/>
        <v>-0.14496292277084466</v>
      </c>
    </row>
    <row r="124" spans="1:23" x14ac:dyDescent="0.3">
      <c r="A124" s="18">
        <f t="shared" si="31"/>
        <v>2021</v>
      </c>
      <c r="B124" s="18" t="str">
        <f t="shared" si="17"/>
        <v>Feb_2021</v>
      </c>
      <c r="C124" s="18" t="str">
        <f t="shared" si="18"/>
        <v>WK 9_Feb_2021</v>
      </c>
      <c r="D124" s="19">
        <v>44249</v>
      </c>
      <c r="E124" s="23" t="s">
        <v>10</v>
      </c>
      <c r="F124" s="18">
        <v>9</v>
      </c>
      <c r="G124" s="18">
        <v>9</v>
      </c>
      <c r="H124" s="21">
        <f t="shared" si="19"/>
        <v>0</v>
      </c>
      <c r="I124" s="11">
        <f t="shared" si="20"/>
        <v>0</v>
      </c>
      <c r="J124" s="18">
        <v>44</v>
      </c>
      <c r="K124" s="18">
        <f t="shared" si="21"/>
        <v>-35</v>
      </c>
      <c r="L124" s="11">
        <f t="shared" si="22"/>
        <v>-0.79545454545454541</v>
      </c>
      <c r="M124" s="18">
        <v>240</v>
      </c>
      <c r="N124" s="18">
        <v>300</v>
      </c>
      <c r="O124" s="21">
        <f t="shared" si="23"/>
        <v>-60</v>
      </c>
      <c r="P124" s="11">
        <f t="shared" si="24"/>
        <v>-0.2</v>
      </c>
      <c r="Q124" s="18">
        <v>1048</v>
      </c>
      <c r="R124" s="18">
        <f t="shared" si="25"/>
        <v>-808</v>
      </c>
      <c r="S124" s="11">
        <f t="shared" si="26"/>
        <v>-0.77099236641221369</v>
      </c>
      <c r="T124" s="37">
        <f t="shared" si="27"/>
        <v>26.666666666666668</v>
      </c>
      <c r="U124" s="37">
        <f t="shared" si="28"/>
        <v>23.818181818181817</v>
      </c>
      <c r="V124" s="37">
        <f t="shared" si="29"/>
        <v>2.8484848484848513</v>
      </c>
      <c r="W124" s="39">
        <f t="shared" si="30"/>
        <v>0.11959287531806628</v>
      </c>
    </row>
    <row r="125" spans="1:23" x14ac:dyDescent="0.3">
      <c r="A125" s="18">
        <f t="shared" si="31"/>
        <v>2021</v>
      </c>
      <c r="B125" s="18" t="str">
        <f t="shared" si="17"/>
        <v>Feb_2021</v>
      </c>
      <c r="C125" s="18" t="str">
        <f t="shared" si="18"/>
        <v>WK 9_Feb_2021</v>
      </c>
      <c r="D125" s="19">
        <v>44249</v>
      </c>
      <c r="E125" s="23" t="s">
        <v>12</v>
      </c>
      <c r="F125" s="18">
        <v>78</v>
      </c>
      <c r="G125" s="18">
        <v>73</v>
      </c>
      <c r="H125" s="21">
        <f t="shared" si="19"/>
        <v>5</v>
      </c>
      <c r="I125" s="11">
        <f t="shared" si="20"/>
        <v>6.8493150684931503E-2</v>
      </c>
      <c r="J125" s="18">
        <v>295</v>
      </c>
      <c r="K125" s="18">
        <f t="shared" si="21"/>
        <v>-217</v>
      </c>
      <c r="L125" s="11">
        <f t="shared" si="22"/>
        <v>-0.735593220338983</v>
      </c>
      <c r="M125" s="18">
        <v>1117</v>
      </c>
      <c r="N125" s="18">
        <v>885</v>
      </c>
      <c r="O125" s="21">
        <f t="shared" si="23"/>
        <v>232</v>
      </c>
      <c r="P125" s="11">
        <f t="shared" si="24"/>
        <v>0.26214689265536723</v>
      </c>
      <c r="Q125" s="18">
        <v>5504</v>
      </c>
      <c r="R125" s="18">
        <f t="shared" si="25"/>
        <v>-4387</v>
      </c>
      <c r="S125" s="11">
        <f t="shared" si="26"/>
        <v>-0.79705668604651159</v>
      </c>
      <c r="T125" s="37">
        <f t="shared" si="27"/>
        <v>14.320512820512821</v>
      </c>
      <c r="U125" s="37">
        <f t="shared" si="28"/>
        <v>18.657627118644069</v>
      </c>
      <c r="V125" s="37">
        <f t="shared" si="29"/>
        <v>-4.3371142981312474</v>
      </c>
      <c r="W125" s="39">
        <f t="shared" si="30"/>
        <v>-0.23245797927847345</v>
      </c>
    </row>
    <row r="126" spans="1:23" x14ac:dyDescent="0.3">
      <c r="A126" s="18">
        <f t="shared" si="31"/>
        <v>2021</v>
      </c>
      <c r="B126" s="18" t="str">
        <f t="shared" si="17"/>
        <v>Mar_2021</v>
      </c>
      <c r="C126" s="18" t="str">
        <f t="shared" si="18"/>
        <v>WK 10_Mar_2021</v>
      </c>
      <c r="D126" s="19">
        <v>44257</v>
      </c>
      <c r="E126" s="29" t="s">
        <v>18</v>
      </c>
      <c r="F126" s="18">
        <v>32</v>
      </c>
      <c r="G126" s="18">
        <v>32</v>
      </c>
      <c r="H126" s="21">
        <f t="shared" si="19"/>
        <v>0</v>
      </c>
      <c r="I126" s="11">
        <f t="shared" si="20"/>
        <v>0</v>
      </c>
      <c r="J126" s="18">
        <v>113</v>
      </c>
      <c r="K126" s="18">
        <f t="shared" si="21"/>
        <v>-81</v>
      </c>
      <c r="L126" s="11">
        <f t="shared" si="22"/>
        <v>-0.7168141592920354</v>
      </c>
      <c r="M126" s="22">
        <v>577</v>
      </c>
      <c r="N126" s="22">
        <v>577</v>
      </c>
      <c r="O126" s="21">
        <f t="shared" si="23"/>
        <v>0</v>
      </c>
      <c r="P126" s="11">
        <f t="shared" si="24"/>
        <v>0</v>
      </c>
      <c r="Q126" s="18">
        <v>4152</v>
      </c>
      <c r="R126" s="18">
        <f t="shared" si="25"/>
        <v>-3575</v>
      </c>
      <c r="S126" s="11">
        <f t="shared" si="26"/>
        <v>-0.86103082851637769</v>
      </c>
      <c r="T126" s="37">
        <f t="shared" si="27"/>
        <v>18.03125</v>
      </c>
      <c r="U126" s="37">
        <f t="shared" si="28"/>
        <v>36.743362831858406</v>
      </c>
      <c r="V126" s="37">
        <f t="shared" si="29"/>
        <v>-18.712112831858406</v>
      </c>
      <c r="W126" s="39">
        <f t="shared" si="30"/>
        <v>-0.50926511319845857</v>
      </c>
    </row>
    <row r="127" spans="1:23" x14ac:dyDescent="0.3">
      <c r="A127" s="18">
        <f t="shared" si="31"/>
        <v>2021</v>
      </c>
      <c r="B127" s="18" t="str">
        <f t="shared" si="17"/>
        <v>Mar_2021</v>
      </c>
      <c r="C127" s="18" t="str">
        <f t="shared" si="18"/>
        <v>WK 10_Mar_2021</v>
      </c>
      <c r="D127" s="19">
        <v>44257</v>
      </c>
      <c r="E127" s="29" t="s">
        <v>19</v>
      </c>
      <c r="F127" s="18">
        <v>35</v>
      </c>
      <c r="G127" s="18">
        <v>33</v>
      </c>
      <c r="H127" s="21">
        <f t="shared" si="19"/>
        <v>2</v>
      </c>
      <c r="I127" s="11">
        <f t="shared" si="20"/>
        <v>6.0606060606060608E-2</v>
      </c>
      <c r="J127" s="18">
        <v>118</v>
      </c>
      <c r="K127" s="18">
        <f t="shared" si="21"/>
        <v>-83</v>
      </c>
      <c r="L127" s="11">
        <f t="shared" si="22"/>
        <v>-0.70338983050847459</v>
      </c>
      <c r="M127" s="18">
        <v>976</v>
      </c>
      <c r="N127" s="18">
        <v>831</v>
      </c>
      <c r="O127" s="21">
        <f t="shared" si="23"/>
        <v>145</v>
      </c>
      <c r="P127" s="11">
        <f t="shared" si="24"/>
        <v>0.17448856799037304</v>
      </c>
      <c r="Q127" s="18">
        <v>3262</v>
      </c>
      <c r="R127" s="18">
        <f t="shared" si="25"/>
        <v>-2286</v>
      </c>
      <c r="S127" s="11">
        <f t="shared" si="26"/>
        <v>-0.70079705702023298</v>
      </c>
      <c r="T127" s="37">
        <f t="shared" si="27"/>
        <v>27.885714285714286</v>
      </c>
      <c r="U127" s="37">
        <f t="shared" si="28"/>
        <v>27.64406779661017</v>
      </c>
      <c r="V127" s="37">
        <f t="shared" si="29"/>
        <v>0.24164648910411657</v>
      </c>
      <c r="W127" s="39">
        <f t="shared" si="30"/>
        <v>8.7413506175002317E-3</v>
      </c>
    </row>
    <row r="128" spans="1:23" x14ac:dyDescent="0.3">
      <c r="A128" s="18">
        <f t="shared" si="31"/>
        <v>2021</v>
      </c>
      <c r="B128" s="18" t="str">
        <f t="shared" si="17"/>
        <v>Mar_2021</v>
      </c>
      <c r="C128" s="18" t="str">
        <f t="shared" si="18"/>
        <v>WK 10_Mar_2021</v>
      </c>
      <c r="D128" s="19">
        <v>44257</v>
      </c>
      <c r="E128" s="23" t="s">
        <v>6</v>
      </c>
      <c r="F128" s="18">
        <v>13</v>
      </c>
      <c r="G128" s="18">
        <v>13</v>
      </c>
      <c r="H128" s="21">
        <f t="shared" si="19"/>
        <v>0</v>
      </c>
      <c r="I128" s="11">
        <f t="shared" si="20"/>
        <v>0</v>
      </c>
      <c r="J128" s="18">
        <v>47</v>
      </c>
      <c r="K128" s="18">
        <f t="shared" si="21"/>
        <v>-34</v>
      </c>
      <c r="L128" s="11">
        <f t="shared" si="22"/>
        <v>-0.72340425531914898</v>
      </c>
      <c r="M128" s="18">
        <v>498</v>
      </c>
      <c r="N128" s="18">
        <v>455</v>
      </c>
      <c r="O128" s="21">
        <f t="shared" si="23"/>
        <v>43</v>
      </c>
      <c r="P128" s="11">
        <f t="shared" si="24"/>
        <v>9.4505494505494503E-2</v>
      </c>
      <c r="Q128" s="18">
        <v>1771</v>
      </c>
      <c r="R128" s="18">
        <f t="shared" si="25"/>
        <v>-1273</v>
      </c>
      <c r="S128" s="11">
        <f t="shared" si="26"/>
        <v>-0.71880293619424052</v>
      </c>
      <c r="T128" s="37">
        <f t="shared" si="27"/>
        <v>38.307692307692307</v>
      </c>
      <c r="U128" s="37">
        <f t="shared" si="28"/>
        <v>37.680851063829785</v>
      </c>
      <c r="V128" s="37">
        <f t="shared" si="29"/>
        <v>0.62684124386252194</v>
      </c>
      <c r="W128" s="39">
        <f t="shared" si="30"/>
        <v>1.663553837466885E-2</v>
      </c>
    </row>
    <row r="129" spans="1:23" x14ac:dyDescent="0.3">
      <c r="A129" s="18">
        <f t="shared" si="31"/>
        <v>2021</v>
      </c>
      <c r="B129" s="18" t="str">
        <f t="shared" si="17"/>
        <v>Mar_2021</v>
      </c>
      <c r="C129" s="18" t="str">
        <f t="shared" si="18"/>
        <v>WK 10_Mar_2021</v>
      </c>
      <c r="D129" s="19">
        <v>44257</v>
      </c>
      <c r="E129" s="23" t="s">
        <v>7</v>
      </c>
      <c r="F129" s="18">
        <v>2095</v>
      </c>
      <c r="G129" s="18">
        <v>2077</v>
      </c>
      <c r="H129" s="21">
        <f t="shared" si="19"/>
        <v>18</v>
      </c>
      <c r="I129" s="11">
        <f t="shared" si="20"/>
        <v>8.6663456909003376E-3</v>
      </c>
      <c r="J129" s="18">
        <v>2500</v>
      </c>
      <c r="K129" s="18">
        <f t="shared" si="21"/>
        <v>-405</v>
      </c>
      <c r="L129" s="11">
        <f t="shared" si="22"/>
        <v>-0.16200000000000001</v>
      </c>
      <c r="M129" s="28">
        <v>29104</v>
      </c>
      <c r="N129" s="28">
        <v>27440</v>
      </c>
      <c r="O129" s="21">
        <f t="shared" si="23"/>
        <v>1664</v>
      </c>
      <c r="P129" s="11">
        <f t="shared" si="24"/>
        <v>6.0641399416909623E-2</v>
      </c>
      <c r="Q129" s="18">
        <v>86541</v>
      </c>
      <c r="R129" s="18">
        <f t="shared" si="25"/>
        <v>-57437</v>
      </c>
      <c r="S129" s="11">
        <f t="shared" si="26"/>
        <v>-0.66369697599981514</v>
      </c>
      <c r="T129" s="37">
        <f t="shared" si="27"/>
        <v>13.892124105011932</v>
      </c>
      <c r="U129" s="37">
        <f t="shared" si="28"/>
        <v>34.616399999999999</v>
      </c>
      <c r="V129" s="37">
        <f t="shared" si="29"/>
        <v>-20.724275894988068</v>
      </c>
      <c r="W129" s="39">
        <f t="shared" si="30"/>
        <v>-0.59868374224321619</v>
      </c>
    </row>
    <row r="130" spans="1:23" x14ac:dyDescent="0.3">
      <c r="A130" s="18">
        <f t="shared" si="31"/>
        <v>2021</v>
      </c>
      <c r="B130" s="18" t="str">
        <f t="shared" si="17"/>
        <v>Mar_2021</v>
      </c>
      <c r="C130" s="18" t="str">
        <f t="shared" si="18"/>
        <v>WK 10_Mar_2021</v>
      </c>
      <c r="D130" s="19">
        <v>44257</v>
      </c>
      <c r="E130" s="23" t="s">
        <v>20</v>
      </c>
      <c r="F130" s="27">
        <v>12</v>
      </c>
      <c r="G130" s="27">
        <v>12</v>
      </c>
      <c r="H130" s="21">
        <f t="shared" si="19"/>
        <v>0</v>
      </c>
      <c r="I130" s="11">
        <f t="shared" si="20"/>
        <v>0</v>
      </c>
      <c r="J130" s="18">
        <v>75</v>
      </c>
      <c r="K130" s="18">
        <f t="shared" si="21"/>
        <v>-63</v>
      </c>
      <c r="L130" s="11">
        <f t="shared" si="22"/>
        <v>-0.84</v>
      </c>
      <c r="M130" s="18">
        <v>291</v>
      </c>
      <c r="N130" s="18">
        <v>273</v>
      </c>
      <c r="O130" s="21">
        <f t="shared" si="23"/>
        <v>18</v>
      </c>
      <c r="P130" s="11">
        <f t="shared" si="24"/>
        <v>6.5934065934065936E-2</v>
      </c>
      <c r="Q130" s="18">
        <v>2819</v>
      </c>
      <c r="R130" s="18">
        <f t="shared" si="25"/>
        <v>-2528</v>
      </c>
      <c r="S130" s="11">
        <f t="shared" si="26"/>
        <v>-0.89677190493082648</v>
      </c>
      <c r="T130" s="37">
        <f t="shared" si="27"/>
        <v>24.25</v>
      </c>
      <c r="U130" s="37">
        <f t="shared" si="28"/>
        <v>37.586666666666666</v>
      </c>
      <c r="V130" s="37">
        <f t="shared" si="29"/>
        <v>-13.336666666666666</v>
      </c>
      <c r="W130" s="39">
        <f t="shared" si="30"/>
        <v>-0.35482440581766583</v>
      </c>
    </row>
    <row r="131" spans="1:23" x14ac:dyDescent="0.3">
      <c r="A131" s="18">
        <f t="shared" si="31"/>
        <v>2021</v>
      </c>
      <c r="B131" s="18" t="str">
        <f t="shared" ref="B131:B194" si="32">IF(ISBLANK(D131),"",TEXT(D131,"mmm"))&amp;"_"&amp;A131</f>
        <v>Mar_2021</v>
      </c>
      <c r="C131" s="18" t="str">
        <f t="shared" ref="C131:C194" si="33">IF(ISBLANK(D131),"","WK "&amp;WEEKNUM(D131))&amp;"_"&amp;B131</f>
        <v>WK 10_Mar_2021</v>
      </c>
      <c r="D131" s="19">
        <v>44257</v>
      </c>
      <c r="E131" s="23" t="s">
        <v>8</v>
      </c>
      <c r="F131" s="18">
        <v>10</v>
      </c>
      <c r="G131" s="18">
        <v>10</v>
      </c>
      <c r="H131" s="21">
        <f t="shared" ref="H131:H194" si="34">IFERROR(SUM(F131-G131),"NA")</f>
        <v>0</v>
      </c>
      <c r="I131" s="11">
        <f t="shared" ref="I131:I194" si="35">IFERROR(SUM(H131/G131),"NA")</f>
        <v>0</v>
      </c>
      <c r="J131" s="18">
        <v>35</v>
      </c>
      <c r="K131" s="18">
        <f t="shared" ref="K131:K194" si="36">IFERROR(F131-J131,"NA")</f>
        <v>-25</v>
      </c>
      <c r="L131" s="11">
        <f t="shared" ref="L131:L194" si="37">IFERROR(SUM(K131/J131),"NA")</f>
        <v>-0.7142857142857143</v>
      </c>
      <c r="M131" s="18">
        <v>232</v>
      </c>
      <c r="N131" s="18">
        <v>225</v>
      </c>
      <c r="O131" s="21">
        <f t="shared" ref="O131:O194" si="38">IFERROR(SUM(M131-N131),"NA")</f>
        <v>7</v>
      </c>
      <c r="P131" s="11">
        <f t="shared" ref="P131:P194" si="39">IFERROR(SUM(O131/N131),"NA")</f>
        <v>3.111111111111111E-2</v>
      </c>
      <c r="Q131" s="18">
        <v>752</v>
      </c>
      <c r="R131" s="18">
        <f t="shared" ref="R131:R194" si="40">IFERROR(M131-Q131,"NA")</f>
        <v>-520</v>
      </c>
      <c r="S131" s="11">
        <f t="shared" ref="S131:S194" si="41">IFERROR(SUM(R131/Q131),"NA")</f>
        <v>-0.69148936170212771</v>
      </c>
      <c r="T131" s="37">
        <f t="shared" ref="T131:T194" si="42">IFERROR(SUM(M131/F131),"NA")</f>
        <v>23.2</v>
      </c>
      <c r="U131" s="37">
        <f t="shared" ref="U131:U194" si="43">IFERROR(SUM(Q131/J131),"NA")</f>
        <v>21.485714285714284</v>
      </c>
      <c r="V131" s="37">
        <f t="shared" ref="V131:V194" si="44">IFERROR(T131-U131,"NA")</f>
        <v>1.7142857142857153</v>
      </c>
      <c r="W131" s="39">
        <f t="shared" ref="W131:W194" si="45">IFERROR(V131/U131,"NA")</f>
        <v>7.9787234042553251E-2</v>
      </c>
    </row>
    <row r="132" spans="1:23" x14ac:dyDescent="0.3">
      <c r="A132" s="18">
        <f t="shared" si="31"/>
        <v>2021</v>
      </c>
      <c r="B132" s="18" t="str">
        <f t="shared" si="32"/>
        <v>Mar_2021</v>
      </c>
      <c r="C132" s="18" t="str">
        <f t="shared" si="33"/>
        <v>WK 10_Mar_2021</v>
      </c>
      <c r="D132" s="19">
        <v>44257</v>
      </c>
      <c r="E132" s="23" t="s">
        <v>9</v>
      </c>
      <c r="F132" s="18">
        <v>83</v>
      </c>
      <c r="G132" s="18">
        <v>83</v>
      </c>
      <c r="H132" s="21">
        <f t="shared" si="34"/>
        <v>0</v>
      </c>
      <c r="I132" s="11">
        <f t="shared" si="35"/>
        <v>0</v>
      </c>
      <c r="J132" s="18">
        <v>460</v>
      </c>
      <c r="K132" s="18">
        <f t="shared" si="36"/>
        <v>-377</v>
      </c>
      <c r="L132" s="11">
        <f t="shared" si="37"/>
        <v>-0.81956521739130439</v>
      </c>
      <c r="M132" s="18">
        <v>1621</v>
      </c>
      <c r="N132" s="18">
        <v>1522</v>
      </c>
      <c r="O132" s="21">
        <f t="shared" si="38"/>
        <v>99</v>
      </c>
      <c r="P132" s="11">
        <f t="shared" si="39"/>
        <v>6.5045992115637316E-2</v>
      </c>
      <c r="Q132" s="18">
        <v>14129</v>
      </c>
      <c r="R132" s="18">
        <f t="shared" si="40"/>
        <v>-12508</v>
      </c>
      <c r="S132" s="11">
        <f t="shared" si="41"/>
        <v>-0.88527142756033694</v>
      </c>
      <c r="T132" s="37">
        <f t="shared" si="42"/>
        <v>19.53012048192771</v>
      </c>
      <c r="U132" s="37">
        <f t="shared" si="43"/>
        <v>30.715217391304346</v>
      </c>
      <c r="V132" s="37">
        <f t="shared" si="44"/>
        <v>-11.185096909376636</v>
      </c>
      <c r="W132" s="39">
        <f t="shared" si="45"/>
        <v>-0.36415489973198761</v>
      </c>
    </row>
    <row r="133" spans="1:23" x14ac:dyDescent="0.3">
      <c r="A133" s="18">
        <f t="shared" si="31"/>
        <v>2021</v>
      </c>
      <c r="B133" s="18" t="str">
        <f t="shared" si="32"/>
        <v>Mar_2021</v>
      </c>
      <c r="C133" s="18" t="str">
        <f t="shared" si="33"/>
        <v>WK 10_Mar_2021</v>
      </c>
      <c r="D133" s="19">
        <v>44257</v>
      </c>
      <c r="E133" s="23" t="s">
        <v>21</v>
      </c>
      <c r="F133" s="18">
        <v>12</v>
      </c>
      <c r="G133" s="18">
        <v>12</v>
      </c>
      <c r="H133" s="21">
        <f t="shared" si="34"/>
        <v>0</v>
      </c>
      <c r="I133" s="11">
        <f t="shared" si="35"/>
        <v>0</v>
      </c>
      <c r="J133" s="18">
        <v>61</v>
      </c>
      <c r="K133" s="18">
        <f t="shared" si="36"/>
        <v>-49</v>
      </c>
      <c r="L133" s="11">
        <f t="shared" si="37"/>
        <v>-0.80327868852459017</v>
      </c>
      <c r="M133" s="18">
        <v>353</v>
      </c>
      <c r="N133" s="18">
        <v>310</v>
      </c>
      <c r="O133" s="21">
        <f t="shared" si="38"/>
        <v>43</v>
      </c>
      <c r="P133" s="11">
        <f t="shared" si="39"/>
        <v>0.13870967741935483</v>
      </c>
      <c r="Q133" s="18">
        <v>1843</v>
      </c>
      <c r="R133" s="18">
        <f t="shared" si="40"/>
        <v>-1490</v>
      </c>
      <c r="S133" s="11">
        <f t="shared" si="41"/>
        <v>-0.80846446011937056</v>
      </c>
      <c r="T133" s="37">
        <f t="shared" si="42"/>
        <v>29.416666666666668</v>
      </c>
      <c r="U133" s="37">
        <f t="shared" si="43"/>
        <v>30.21311475409836</v>
      </c>
      <c r="V133" s="37">
        <f t="shared" si="44"/>
        <v>-0.79644808743169193</v>
      </c>
      <c r="W133" s="39">
        <f t="shared" si="45"/>
        <v>-2.636100560680044E-2</v>
      </c>
    </row>
    <row r="134" spans="1:23" x14ac:dyDescent="0.3">
      <c r="A134" s="18">
        <f t="shared" si="31"/>
        <v>2021</v>
      </c>
      <c r="B134" s="18" t="str">
        <f t="shared" si="32"/>
        <v>Mar_2021</v>
      </c>
      <c r="C134" s="18" t="str">
        <f t="shared" si="33"/>
        <v>WK 10_Mar_2021</v>
      </c>
      <c r="D134" s="19">
        <v>44257</v>
      </c>
      <c r="E134" s="23" t="s">
        <v>10</v>
      </c>
      <c r="F134" s="18">
        <v>9</v>
      </c>
      <c r="G134" s="18">
        <v>9</v>
      </c>
      <c r="H134" s="21">
        <f t="shared" si="34"/>
        <v>0</v>
      </c>
      <c r="I134" s="11">
        <f t="shared" si="35"/>
        <v>0</v>
      </c>
      <c r="J134" s="18">
        <v>44</v>
      </c>
      <c r="K134" s="18">
        <f t="shared" si="36"/>
        <v>-35</v>
      </c>
      <c r="L134" s="11">
        <f t="shared" si="37"/>
        <v>-0.79545454545454541</v>
      </c>
      <c r="M134" s="18">
        <v>247</v>
      </c>
      <c r="N134" s="18">
        <v>240</v>
      </c>
      <c r="O134" s="21">
        <f t="shared" si="38"/>
        <v>7</v>
      </c>
      <c r="P134" s="11">
        <f t="shared" si="39"/>
        <v>2.9166666666666667E-2</v>
      </c>
      <c r="Q134" s="18">
        <v>1048</v>
      </c>
      <c r="R134" s="18">
        <f t="shared" si="40"/>
        <v>-801</v>
      </c>
      <c r="S134" s="11">
        <f t="shared" si="41"/>
        <v>-0.76431297709923662</v>
      </c>
      <c r="T134" s="37">
        <f t="shared" si="42"/>
        <v>27.444444444444443</v>
      </c>
      <c r="U134" s="37">
        <f t="shared" si="43"/>
        <v>23.818181818181817</v>
      </c>
      <c r="V134" s="37">
        <f t="shared" si="44"/>
        <v>3.6262626262626263</v>
      </c>
      <c r="W134" s="39">
        <f t="shared" si="45"/>
        <v>0.15224766751484309</v>
      </c>
    </row>
    <row r="135" spans="1:23" x14ac:dyDescent="0.3">
      <c r="A135" s="18">
        <f t="shared" ref="A135:A165" si="46">IF(ISBLANK(D135),"",YEAR(D135))</f>
        <v>2021</v>
      </c>
      <c r="B135" s="18" t="str">
        <f t="shared" si="32"/>
        <v>Mar_2021</v>
      </c>
      <c r="C135" s="18" t="str">
        <f t="shared" si="33"/>
        <v>WK 10_Mar_2021</v>
      </c>
      <c r="D135" s="19">
        <v>44257</v>
      </c>
      <c r="E135" s="23" t="s">
        <v>12</v>
      </c>
      <c r="F135" s="18">
        <v>71</v>
      </c>
      <c r="G135" s="18">
        <v>78</v>
      </c>
      <c r="H135" s="21">
        <f t="shared" si="34"/>
        <v>-7</v>
      </c>
      <c r="I135" s="11">
        <f t="shared" si="35"/>
        <v>-8.9743589743589744E-2</v>
      </c>
      <c r="J135" s="18">
        <v>295</v>
      </c>
      <c r="K135" s="18">
        <f t="shared" si="36"/>
        <v>-224</v>
      </c>
      <c r="L135" s="11">
        <f t="shared" si="37"/>
        <v>-0.7593220338983051</v>
      </c>
      <c r="M135" s="18">
        <v>1171</v>
      </c>
      <c r="N135" s="18">
        <v>1117</v>
      </c>
      <c r="O135" s="21">
        <f t="shared" si="38"/>
        <v>54</v>
      </c>
      <c r="P135" s="11">
        <f t="shared" si="39"/>
        <v>4.8343777976723366E-2</v>
      </c>
      <c r="Q135" s="18">
        <v>5504</v>
      </c>
      <c r="R135" s="18">
        <f t="shared" si="40"/>
        <v>-4333</v>
      </c>
      <c r="S135" s="11">
        <f t="shared" si="41"/>
        <v>-0.78724563953488369</v>
      </c>
      <c r="T135" s="37">
        <f t="shared" si="42"/>
        <v>16.492957746478872</v>
      </c>
      <c r="U135" s="37">
        <f t="shared" si="43"/>
        <v>18.657627118644069</v>
      </c>
      <c r="V135" s="37">
        <f t="shared" si="44"/>
        <v>-2.1646693721651964</v>
      </c>
      <c r="W135" s="39">
        <f t="shared" si="45"/>
        <v>-0.11602061496888316</v>
      </c>
    </row>
    <row r="136" spans="1:23" x14ac:dyDescent="0.3">
      <c r="A136" s="18">
        <f t="shared" si="46"/>
        <v>2021</v>
      </c>
      <c r="B136" s="18" t="str">
        <f t="shared" si="32"/>
        <v>Mar_2021</v>
      </c>
      <c r="C136" s="18" t="str">
        <f t="shared" si="33"/>
        <v>WK 11_Mar_2021</v>
      </c>
      <c r="D136" s="19">
        <v>44263</v>
      </c>
      <c r="E136" s="29" t="s">
        <v>18</v>
      </c>
      <c r="F136" s="18">
        <v>36</v>
      </c>
      <c r="G136" s="18">
        <v>32</v>
      </c>
      <c r="H136" s="21">
        <f t="shared" si="34"/>
        <v>4</v>
      </c>
      <c r="I136" s="11">
        <f t="shared" si="35"/>
        <v>0.125</v>
      </c>
      <c r="J136" s="18">
        <v>113</v>
      </c>
      <c r="K136" s="18">
        <f t="shared" si="36"/>
        <v>-77</v>
      </c>
      <c r="L136" s="11">
        <f t="shared" si="37"/>
        <v>-0.68141592920353977</v>
      </c>
      <c r="M136" s="22">
        <v>728</v>
      </c>
      <c r="N136" s="22">
        <v>577</v>
      </c>
      <c r="O136" s="21">
        <f t="shared" si="38"/>
        <v>151</v>
      </c>
      <c r="P136" s="11">
        <f t="shared" si="39"/>
        <v>0.26169844020797228</v>
      </c>
      <c r="Q136" s="18">
        <v>4152</v>
      </c>
      <c r="R136" s="18">
        <f t="shared" si="40"/>
        <v>-3424</v>
      </c>
      <c r="S136" s="11">
        <f t="shared" si="41"/>
        <v>-0.82466281310211942</v>
      </c>
      <c r="T136" s="37">
        <f t="shared" si="42"/>
        <v>20.222222222222221</v>
      </c>
      <c r="U136" s="37">
        <f t="shared" si="43"/>
        <v>36.743362831858406</v>
      </c>
      <c r="V136" s="37">
        <f t="shared" si="44"/>
        <v>-16.521140609636184</v>
      </c>
      <c r="W136" s="39">
        <f t="shared" si="45"/>
        <v>-0.44963605223720832</v>
      </c>
    </row>
    <row r="137" spans="1:23" x14ac:dyDescent="0.3">
      <c r="A137" s="18">
        <f t="shared" si="46"/>
        <v>2021</v>
      </c>
      <c r="B137" s="18" t="str">
        <f t="shared" si="32"/>
        <v>Mar_2021</v>
      </c>
      <c r="C137" s="18" t="str">
        <f t="shared" si="33"/>
        <v>WK 11_Mar_2021</v>
      </c>
      <c r="D137" s="19">
        <v>44263</v>
      </c>
      <c r="E137" s="29" t="s">
        <v>19</v>
      </c>
      <c r="F137" s="18">
        <v>35</v>
      </c>
      <c r="G137" s="18">
        <v>35</v>
      </c>
      <c r="H137" s="21">
        <f t="shared" si="34"/>
        <v>0</v>
      </c>
      <c r="I137" s="11">
        <f t="shared" si="35"/>
        <v>0</v>
      </c>
      <c r="J137" s="18">
        <v>118</v>
      </c>
      <c r="K137" s="18">
        <f t="shared" si="36"/>
        <v>-83</v>
      </c>
      <c r="L137" s="11">
        <f t="shared" si="37"/>
        <v>-0.70338983050847459</v>
      </c>
      <c r="M137" s="18">
        <v>976</v>
      </c>
      <c r="N137" s="18">
        <v>976</v>
      </c>
      <c r="O137" s="21">
        <f t="shared" si="38"/>
        <v>0</v>
      </c>
      <c r="P137" s="11">
        <f t="shared" si="39"/>
        <v>0</v>
      </c>
      <c r="Q137" s="18">
        <v>3262</v>
      </c>
      <c r="R137" s="18">
        <f t="shared" si="40"/>
        <v>-2286</v>
      </c>
      <c r="S137" s="11">
        <f t="shared" si="41"/>
        <v>-0.70079705702023298</v>
      </c>
      <c r="T137" s="37">
        <f t="shared" si="42"/>
        <v>27.885714285714286</v>
      </c>
      <c r="U137" s="37">
        <f t="shared" si="43"/>
        <v>27.64406779661017</v>
      </c>
      <c r="V137" s="37">
        <f t="shared" si="44"/>
        <v>0.24164648910411657</v>
      </c>
      <c r="W137" s="39">
        <f t="shared" si="45"/>
        <v>8.7413506175002317E-3</v>
      </c>
    </row>
    <row r="138" spans="1:23" x14ac:dyDescent="0.3">
      <c r="A138" s="18">
        <f t="shared" si="46"/>
        <v>2021</v>
      </c>
      <c r="B138" s="18" t="str">
        <f t="shared" si="32"/>
        <v>Mar_2021</v>
      </c>
      <c r="C138" s="18" t="str">
        <f t="shared" si="33"/>
        <v>WK 11_Mar_2021</v>
      </c>
      <c r="D138" s="19">
        <v>44263</v>
      </c>
      <c r="E138" s="23" t="s">
        <v>6</v>
      </c>
      <c r="F138" s="18">
        <v>14</v>
      </c>
      <c r="G138" s="18">
        <v>13</v>
      </c>
      <c r="H138" s="21">
        <f t="shared" si="34"/>
        <v>1</v>
      </c>
      <c r="I138" s="11">
        <f t="shared" si="35"/>
        <v>7.6923076923076927E-2</v>
      </c>
      <c r="J138" s="18">
        <v>47</v>
      </c>
      <c r="K138" s="18">
        <f t="shared" si="36"/>
        <v>-33</v>
      </c>
      <c r="L138" s="11">
        <f t="shared" si="37"/>
        <v>-0.7021276595744681</v>
      </c>
      <c r="M138" s="18">
        <v>474</v>
      </c>
      <c r="N138" s="18">
        <v>498</v>
      </c>
      <c r="O138" s="21">
        <f t="shared" si="38"/>
        <v>-24</v>
      </c>
      <c r="P138" s="11">
        <f t="shared" si="39"/>
        <v>-4.8192771084337352E-2</v>
      </c>
      <c r="Q138" s="18">
        <v>1771</v>
      </c>
      <c r="R138" s="18">
        <f t="shared" si="40"/>
        <v>-1297</v>
      </c>
      <c r="S138" s="11">
        <f t="shared" si="41"/>
        <v>-0.73235460191981927</v>
      </c>
      <c r="T138" s="37">
        <f t="shared" si="42"/>
        <v>33.857142857142854</v>
      </c>
      <c r="U138" s="37">
        <f t="shared" si="43"/>
        <v>37.680851063829785</v>
      </c>
      <c r="V138" s="37">
        <f t="shared" si="44"/>
        <v>-3.8237082066869306</v>
      </c>
      <c r="W138" s="39">
        <f t="shared" si="45"/>
        <v>-0.10147616358796485</v>
      </c>
    </row>
    <row r="139" spans="1:23" x14ac:dyDescent="0.3">
      <c r="A139" s="18">
        <f t="shared" si="46"/>
        <v>2021</v>
      </c>
      <c r="B139" s="18" t="str">
        <f t="shared" si="32"/>
        <v>Mar_2021</v>
      </c>
      <c r="C139" s="18" t="str">
        <f t="shared" si="33"/>
        <v>WK 11_Mar_2021</v>
      </c>
      <c r="D139" s="19">
        <v>44263</v>
      </c>
      <c r="E139" s="23" t="s">
        <v>7</v>
      </c>
      <c r="F139" s="18">
        <v>2089</v>
      </c>
      <c r="G139" s="18">
        <v>2095</v>
      </c>
      <c r="H139" s="21">
        <f t="shared" si="34"/>
        <v>-6</v>
      </c>
      <c r="I139" s="11">
        <f t="shared" si="35"/>
        <v>-2.8639618138424821E-3</v>
      </c>
      <c r="J139" s="18">
        <v>2500</v>
      </c>
      <c r="K139" s="18">
        <f t="shared" si="36"/>
        <v>-411</v>
      </c>
      <c r="L139" s="11">
        <f t="shared" si="37"/>
        <v>-0.16439999999999999</v>
      </c>
      <c r="M139" s="28">
        <v>28670</v>
      </c>
      <c r="N139" s="28">
        <v>29104</v>
      </c>
      <c r="O139" s="21">
        <f t="shared" si="38"/>
        <v>-434</v>
      </c>
      <c r="P139" s="11">
        <f t="shared" si="39"/>
        <v>-1.4912039582188015E-2</v>
      </c>
      <c r="Q139" s="18">
        <v>86541</v>
      </c>
      <c r="R139" s="18">
        <f t="shared" si="40"/>
        <v>-57871</v>
      </c>
      <c r="S139" s="11">
        <f t="shared" si="41"/>
        <v>-0.66871194000531542</v>
      </c>
      <c r="T139" s="37">
        <f t="shared" si="42"/>
        <v>13.724269985639062</v>
      </c>
      <c r="U139" s="37">
        <f t="shared" si="43"/>
        <v>34.616399999999999</v>
      </c>
      <c r="V139" s="37">
        <f t="shared" si="44"/>
        <v>-20.892130014360937</v>
      </c>
      <c r="W139" s="39">
        <f t="shared" si="45"/>
        <v>-0.60353271901066941</v>
      </c>
    </row>
    <row r="140" spans="1:23" x14ac:dyDescent="0.3">
      <c r="A140" s="18">
        <f t="shared" si="46"/>
        <v>2021</v>
      </c>
      <c r="B140" s="18" t="str">
        <f t="shared" si="32"/>
        <v>Mar_2021</v>
      </c>
      <c r="C140" s="18" t="str">
        <f t="shared" si="33"/>
        <v>WK 11_Mar_2021</v>
      </c>
      <c r="D140" s="19">
        <v>44263</v>
      </c>
      <c r="E140" s="23" t="s">
        <v>20</v>
      </c>
      <c r="F140" s="27">
        <v>12</v>
      </c>
      <c r="G140" s="27">
        <v>12</v>
      </c>
      <c r="H140" s="21">
        <f t="shared" si="34"/>
        <v>0</v>
      </c>
      <c r="I140" s="11">
        <f t="shared" si="35"/>
        <v>0</v>
      </c>
      <c r="J140" s="18">
        <v>75</v>
      </c>
      <c r="K140" s="18">
        <f t="shared" si="36"/>
        <v>-63</v>
      </c>
      <c r="L140" s="11">
        <f t="shared" si="37"/>
        <v>-0.84</v>
      </c>
      <c r="M140" s="18">
        <v>299</v>
      </c>
      <c r="N140" s="18">
        <v>291</v>
      </c>
      <c r="O140" s="21">
        <f t="shared" si="38"/>
        <v>8</v>
      </c>
      <c r="P140" s="11">
        <f t="shared" si="39"/>
        <v>2.7491408934707903E-2</v>
      </c>
      <c r="Q140" s="18">
        <v>2819</v>
      </c>
      <c r="R140" s="18">
        <f t="shared" si="40"/>
        <v>-2520</v>
      </c>
      <c r="S140" s="11">
        <f t="shared" si="41"/>
        <v>-0.89393401915572901</v>
      </c>
      <c r="T140" s="37">
        <f t="shared" si="42"/>
        <v>24.916666666666668</v>
      </c>
      <c r="U140" s="37">
        <f t="shared" si="43"/>
        <v>37.586666666666666</v>
      </c>
      <c r="V140" s="37">
        <f t="shared" si="44"/>
        <v>-12.669999999999998</v>
      </c>
      <c r="W140" s="39">
        <f t="shared" si="45"/>
        <v>-0.33708761972330609</v>
      </c>
    </row>
    <row r="141" spans="1:23" x14ac:dyDescent="0.3">
      <c r="A141" s="18">
        <f t="shared" si="46"/>
        <v>2021</v>
      </c>
      <c r="B141" s="18" t="str">
        <f t="shared" si="32"/>
        <v>Mar_2021</v>
      </c>
      <c r="C141" s="18" t="str">
        <f t="shared" si="33"/>
        <v>WK 11_Mar_2021</v>
      </c>
      <c r="D141" s="19">
        <v>44263</v>
      </c>
      <c r="E141" s="23" t="s">
        <v>8</v>
      </c>
      <c r="F141" s="18">
        <v>11</v>
      </c>
      <c r="G141" s="18">
        <v>10</v>
      </c>
      <c r="H141" s="21">
        <f t="shared" si="34"/>
        <v>1</v>
      </c>
      <c r="I141" s="11">
        <f t="shared" si="35"/>
        <v>0.1</v>
      </c>
      <c r="J141" s="18">
        <v>35</v>
      </c>
      <c r="K141" s="18">
        <f t="shared" si="36"/>
        <v>-24</v>
      </c>
      <c r="L141" s="11">
        <f t="shared" si="37"/>
        <v>-0.68571428571428572</v>
      </c>
      <c r="M141" s="18">
        <v>264</v>
      </c>
      <c r="N141" s="18">
        <v>232</v>
      </c>
      <c r="O141" s="21">
        <f t="shared" si="38"/>
        <v>32</v>
      </c>
      <c r="P141" s="11">
        <f t="shared" si="39"/>
        <v>0.13793103448275862</v>
      </c>
      <c r="Q141" s="18">
        <v>752</v>
      </c>
      <c r="R141" s="18">
        <f t="shared" si="40"/>
        <v>-488</v>
      </c>
      <c r="S141" s="11">
        <f t="shared" si="41"/>
        <v>-0.64893617021276595</v>
      </c>
      <c r="T141" s="37">
        <f t="shared" si="42"/>
        <v>24</v>
      </c>
      <c r="U141" s="37">
        <f t="shared" si="43"/>
        <v>21.485714285714284</v>
      </c>
      <c r="V141" s="37">
        <f t="shared" si="44"/>
        <v>2.514285714285716</v>
      </c>
      <c r="W141" s="39">
        <f t="shared" si="45"/>
        <v>0.11702127659574477</v>
      </c>
    </row>
    <row r="142" spans="1:23" x14ac:dyDescent="0.3">
      <c r="A142" s="18">
        <f t="shared" si="46"/>
        <v>2021</v>
      </c>
      <c r="B142" s="18" t="str">
        <f t="shared" si="32"/>
        <v>Mar_2021</v>
      </c>
      <c r="C142" s="18" t="str">
        <f t="shared" si="33"/>
        <v>WK 11_Mar_2021</v>
      </c>
      <c r="D142" s="19">
        <v>44263</v>
      </c>
      <c r="E142" s="23" t="s">
        <v>9</v>
      </c>
      <c r="F142" s="18">
        <v>83</v>
      </c>
      <c r="G142" s="18">
        <v>83</v>
      </c>
      <c r="H142" s="21">
        <f t="shared" si="34"/>
        <v>0</v>
      </c>
      <c r="I142" s="11">
        <f t="shared" si="35"/>
        <v>0</v>
      </c>
      <c r="J142" s="18">
        <v>460</v>
      </c>
      <c r="K142" s="18">
        <f t="shared" si="36"/>
        <v>-377</v>
      </c>
      <c r="L142" s="11">
        <f t="shared" si="37"/>
        <v>-0.81956521739130439</v>
      </c>
      <c r="M142" s="18">
        <v>1649</v>
      </c>
      <c r="N142" s="18">
        <v>1621</v>
      </c>
      <c r="O142" s="21">
        <f t="shared" si="38"/>
        <v>28</v>
      </c>
      <c r="P142" s="11">
        <f t="shared" si="39"/>
        <v>1.7273288093769278E-2</v>
      </c>
      <c r="Q142" s="18">
        <v>14129</v>
      </c>
      <c r="R142" s="18">
        <f t="shared" si="40"/>
        <v>-12480</v>
      </c>
      <c r="S142" s="11">
        <f t="shared" si="41"/>
        <v>-0.88328968787599971</v>
      </c>
      <c r="T142" s="37">
        <f t="shared" si="42"/>
        <v>19.867469879518072</v>
      </c>
      <c r="U142" s="37">
        <f t="shared" si="43"/>
        <v>30.715217391304346</v>
      </c>
      <c r="V142" s="37">
        <f t="shared" si="44"/>
        <v>-10.847747511786274</v>
      </c>
      <c r="W142" s="39">
        <f t="shared" si="45"/>
        <v>-0.3531717641320466</v>
      </c>
    </row>
    <row r="143" spans="1:23" x14ac:dyDescent="0.3">
      <c r="A143" s="18">
        <f t="shared" si="46"/>
        <v>2021</v>
      </c>
      <c r="B143" s="18" t="str">
        <f t="shared" si="32"/>
        <v>Mar_2021</v>
      </c>
      <c r="C143" s="18" t="str">
        <f t="shared" si="33"/>
        <v>WK 11_Mar_2021</v>
      </c>
      <c r="D143" s="19">
        <v>44263</v>
      </c>
      <c r="E143" s="23" t="s">
        <v>21</v>
      </c>
      <c r="F143" s="18">
        <v>12</v>
      </c>
      <c r="G143" s="18">
        <v>12</v>
      </c>
      <c r="H143" s="21">
        <f t="shared" si="34"/>
        <v>0</v>
      </c>
      <c r="I143" s="11">
        <f t="shared" si="35"/>
        <v>0</v>
      </c>
      <c r="J143" s="18">
        <v>61</v>
      </c>
      <c r="K143" s="18">
        <f t="shared" si="36"/>
        <v>-49</v>
      </c>
      <c r="L143" s="11">
        <f t="shared" si="37"/>
        <v>-0.80327868852459017</v>
      </c>
      <c r="M143" s="18">
        <v>353</v>
      </c>
      <c r="N143" s="18">
        <v>353</v>
      </c>
      <c r="O143" s="21">
        <f t="shared" si="38"/>
        <v>0</v>
      </c>
      <c r="P143" s="11">
        <f t="shared" si="39"/>
        <v>0</v>
      </c>
      <c r="Q143" s="18">
        <v>1843</v>
      </c>
      <c r="R143" s="18">
        <f t="shared" si="40"/>
        <v>-1490</v>
      </c>
      <c r="S143" s="11">
        <f t="shared" si="41"/>
        <v>-0.80846446011937056</v>
      </c>
      <c r="T143" s="37">
        <f t="shared" si="42"/>
        <v>29.416666666666668</v>
      </c>
      <c r="U143" s="37">
        <f t="shared" si="43"/>
        <v>30.21311475409836</v>
      </c>
      <c r="V143" s="37">
        <f t="shared" si="44"/>
        <v>-0.79644808743169193</v>
      </c>
      <c r="W143" s="39">
        <f t="shared" si="45"/>
        <v>-2.636100560680044E-2</v>
      </c>
    </row>
    <row r="144" spans="1:23" x14ac:dyDescent="0.3">
      <c r="A144" s="18">
        <f t="shared" si="46"/>
        <v>2021</v>
      </c>
      <c r="B144" s="18" t="str">
        <f t="shared" si="32"/>
        <v>Mar_2021</v>
      </c>
      <c r="C144" s="18" t="str">
        <f t="shared" si="33"/>
        <v>WK 11_Mar_2021</v>
      </c>
      <c r="D144" s="19">
        <v>44263</v>
      </c>
      <c r="E144" s="23" t="s">
        <v>10</v>
      </c>
      <c r="F144" s="18">
        <v>10</v>
      </c>
      <c r="G144" s="18">
        <v>9</v>
      </c>
      <c r="H144" s="21">
        <f t="shared" si="34"/>
        <v>1</v>
      </c>
      <c r="I144" s="11">
        <f t="shared" si="35"/>
        <v>0.1111111111111111</v>
      </c>
      <c r="J144" s="18">
        <v>44</v>
      </c>
      <c r="K144" s="18">
        <f t="shared" si="36"/>
        <v>-34</v>
      </c>
      <c r="L144" s="11">
        <f t="shared" si="37"/>
        <v>-0.77272727272727271</v>
      </c>
      <c r="M144" s="18">
        <v>281</v>
      </c>
      <c r="N144" s="18">
        <v>247</v>
      </c>
      <c r="O144" s="21">
        <f t="shared" si="38"/>
        <v>34</v>
      </c>
      <c r="P144" s="11">
        <f t="shared" si="39"/>
        <v>0.13765182186234817</v>
      </c>
      <c r="Q144" s="18">
        <v>1048</v>
      </c>
      <c r="R144" s="18">
        <f t="shared" si="40"/>
        <v>-767</v>
      </c>
      <c r="S144" s="11">
        <f t="shared" si="41"/>
        <v>-0.73187022900763354</v>
      </c>
      <c r="T144" s="37">
        <f t="shared" si="42"/>
        <v>28.1</v>
      </c>
      <c r="U144" s="37">
        <f t="shared" si="43"/>
        <v>23.818181818181817</v>
      </c>
      <c r="V144" s="37">
        <f t="shared" si="44"/>
        <v>4.2818181818181849</v>
      </c>
      <c r="W144" s="39">
        <f t="shared" si="45"/>
        <v>0.17977099236641236</v>
      </c>
    </row>
    <row r="145" spans="1:23" x14ac:dyDescent="0.3">
      <c r="A145" s="18">
        <f t="shared" si="46"/>
        <v>2021</v>
      </c>
      <c r="B145" s="18" t="str">
        <f t="shared" si="32"/>
        <v>Mar_2021</v>
      </c>
      <c r="C145" s="18" t="str">
        <f t="shared" si="33"/>
        <v>WK 11_Mar_2021</v>
      </c>
      <c r="D145" s="19">
        <v>44263</v>
      </c>
      <c r="E145" s="23" t="s">
        <v>12</v>
      </c>
      <c r="F145" s="18">
        <v>82</v>
      </c>
      <c r="G145" s="18">
        <v>71</v>
      </c>
      <c r="H145" s="21">
        <f t="shared" si="34"/>
        <v>11</v>
      </c>
      <c r="I145" s="11">
        <f t="shared" si="35"/>
        <v>0.15492957746478872</v>
      </c>
      <c r="J145" s="18">
        <v>295</v>
      </c>
      <c r="K145" s="18">
        <f t="shared" si="36"/>
        <v>-213</v>
      </c>
      <c r="L145" s="11">
        <f t="shared" si="37"/>
        <v>-0.7220338983050848</v>
      </c>
      <c r="M145" s="18">
        <v>1212</v>
      </c>
      <c r="N145" s="18">
        <v>1171</v>
      </c>
      <c r="O145" s="21">
        <f t="shared" si="38"/>
        <v>41</v>
      </c>
      <c r="P145" s="11">
        <f t="shared" si="39"/>
        <v>3.5012809564474806E-2</v>
      </c>
      <c r="Q145" s="18">
        <v>5504</v>
      </c>
      <c r="R145" s="18">
        <f t="shared" si="40"/>
        <v>-4292</v>
      </c>
      <c r="S145" s="11">
        <f t="shared" si="41"/>
        <v>-0.77979651162790697</v>
      </c>
      <c r="T145" s="37">
        <f t="shared" si="42"/>
        <v>14.780487804878049</v>
      </c>
      <c r="U145" s="37">
        <f t="shared" si="43"/>
        <v>18.657627118644069</v>
      </c>
      <c r="V145" s="37">
        <f t="shared" si="44"/>
        <v>-3.8771393137660191</v>
      </c>
      <c r="W145" s="39">
        <f t="shared" si="45"/>
        <v>-0.20780452353942144</v>
      </c>
    </row>
    <row r="146" spans="1:23" x14ac:dyDescent="0.3">
      <c r="A146" s="18">
        <f t="shared" si="46"/>
        <v>2021</v>
      </c>
      <c r="B146" s="18" t="str">
        <f t="shared" si="32"/>
        <v>Mar_2021</v>
      </c>
      <c r="C146" s="18" t="str">
        <f t="shared" si="33"/>
        <v>WK 12_Mar_2021</v>
      </c>
      <c r="D146" s="19">
        <v>44270</v>
      </c>
      <c r="E146" s="29" t="s">
        <v>18</v>
      </c>
      <c r="F146" s="18">
        <v>36</v>
      </c>
      <c r="G146" s="18">
        <v>36</v>
      </c>
      <c r="H146" s="21">
        <f t="shared" si="34"/>
        <v>0</v>
      </c>
      <c r="I146" s="11">
        <f t="shared" si="35"/>
        <v>0</v>
      </c>
      <c r="J146" s="18">
        <v>113</v>
      </c>
      <c r="K146" s="18">
        <f t="shared" si="36"/>
        <v>-77</v>
      </c>
      <c r="L146" s="11">
        <f t="shared" si="37"/>
        <v>-0.68141592920353977</v>
      </c>
      <c r="M146" s="22">
        <v>728</v>
      </c>
      <c r="N146" s="22">
        <v>728</v>
      </c>
      <c r="O146" s="21">
        <f t="shared" si="38"/>
        <v>0</v>
      </c>
      <c r="P146" s="11">
        <f t="shared" si="39"/>
        <v>0</v>
      </c>
      <c r="Q146" s="18">
        <v>4152</v>
      </c>
      <c r="R146" s="18">
        <f t="shared" si="40"/>
        <v>-3424</v>
      </c>
      <c r="S146" s="11">
        <f t="shared" si="41"/>
        <v>-0.82466281310211942</v>
      </c>
      <c r="T146" s="37">
        <f t="shared" si="42"/>
        <v>20.222222222222221</v>
      </c>
      <c r="U146" s="37">
        <f t="shared" si="43"/>
        <v>36.743362831858406</v>
      </c>
      <c r="V146" s="37">
        <f t="shared" si="44"/>
        <v>-16.521140609636184</v>
      </c>
      <c r="W146" s="39">
        <f t="shared" si="45"/>
        <v>-0.44963605223720832</v>
      </c>
    </row>
    <row r="147" spans="1:23" x14ac:dyDescent="0.3">
      <c r="A147" s="18">
        <f t="shared" si="46"/>
        <v>2021</v>
      </c>
      <c r="B147" s="18" t="str">
        <f t="shared" si="32"/>
        <v>Mar_2021</v>
      </c>
      <c r="C147" s="18" t="str">
        <f t="shared" si="33"/>
        <v>WK 12_Mar_2021</v>
      </c>
      <c r="D147" s="19">
        <v>44270</v>
      </c>
      <c r="E147" s="29" t="s">
        <v>19</v>
      </c>
      <c r="F147" s="18">
        <v>36</v>
      </c>
      <c r="G147" s="18">
        <v>35</v>
      </c>
      <c r="H147" s="21">
        <f t="shared" si="34"/>
        <v>1</v>
      </c>
      <c r="I147" s="11">
        <f t="shared" si="35"/>
        <v>2.8571428571428571E-2</v>
      </c>
      <c r="J147" s="18">
        <v>118</v>
      </c>
      <c r="K147" s="18">
        <f t="shared" si="36"/>
        <v>-82</v>
      </c>
      <c r="L147" s="11">
        <f t="shared" si="37"/>
        <v>-0.69491525423728817</v>
      </c>
      <c r="M147" s="18">
        <v>1077</v>
      </c>
      <c r="N147" s="18">
        <v>976</v>
      </c>
      <c r="O147" s="21">
        <f t="shared" si="38"/>
        <v>101</v>
      </c>
      <c r="P147" s="11">
        <f t="shared" si="39"/>
        <v>0.10348360655737705</v>
      </c>
      <c r="Q147" s="18">
        <v>3262</v>
      </c>
      <c r="R147" s="18">
        <f t="shared" si="40"/>
        <v>-2185</v>
      </c>
      <c r="S147" s="11">
        <f t="shared" si="41"/>
        <v>-0.66983445738810543</v>
      </c>
      <c r="T147" s="37">
        <f t="shared" si="42"/>
        <v>29.916666666666668</v>
      </c>
      <c r="U147" s="37">
        <f t="shared" si="43"/>
        <v>27.64406779661017</v>
      </c>
      <c r="V147" s="37">
        <f t="shared" si="44"/>
        <v>2.2725988700564983</v>
      </c>
      <c r="W147" s="39">
        <f t="shared" si="45"/>
        <v>8.2209278561209936E-2</v>
      </c>
    </row>
    <row r="148" spans="1:23" x14ac:dyDescent="0.3">
      <c r="A148" s="18">
        <f t="shared" si="46"/>
        <v>2021</v>
      </c>
      <c r="B148" s="18" t="str">
        <f t="shared" si="32"/>
        <v>Mar_2021</v>
      </c>
      <c r="C148" s="18" t="str">
        <f t="shared" si="33"/>
        <v>WK 12_Mar_2021</v>
      </c>
      <c r="D148" s="19">
        <v>44270</v>
      </c>
      <c r="E148" s="23" t="s">
        <v>6</v>
      </c>
      <c r="F148" s="18">
        <v>14</v>
      </c>
      <c r="G148" s="18">
        <v>14</v>
      </c>
      <c r="H148" s="21">
        <f t="shared" si="34"/>
        <v>0</v>
      </c>
      <c r="I148" s="11">
        <f t="shared" si="35"/>
        <v>0</v>
      </c>
      <c r="J148" s="18">
        <v>47</v>
      </c>
      <c r="K148" s="18">
        <f t="shared" si="36"/>
        <v>-33</v>
      </c>
      <c r="L148" s="11">
        <f t="shared" si="37"/>
        <v>-0.7021276595744681</v>
      </c>
      <c r="M148" s="18">
        <v>494</v>
      </c>
      <c r="N148" s="18">
        <v>474</v>
      </c>
      <c r="O148" s="21">
        <f t="shared" si="38"/>
        <v>20</v>
      </c>
      <c r="P148" s="11">
        <f t="shared" si="39"/>
        <v>4.2194092827004218E-2</v>
      </c>
      <c r="Q148" s="18">
        <v>1771</v>
      </c>
      <c r="R148" s="18">
        <f t="shared" si="40"/>
        <v>-1277</v>
      </c>
      <c r="S148" s="11">
        <f t="shared" si="41"/>
        <v>-0.72106154714850368</v>
      </c>
      <c r="T148" s="37">
        <f t="shared" si="42"/>
        <v>35.285714285714285</v>
      </c>
      <c r="U148" s="37">
        <f t="shared" si="43"/>
        <v>37.680851063829785</v>
      </c>
      <c r="V148" s="37">
        <f t="shared" si="44"/>
        <v>-2.3951367781155</v>
      </c>
      <c r="W148" s="39">
        <f t="shared" si="45"/>
        <v>-6.3563765427119431E-2</v>
      </c>
    </row>
    <row r="149" spans="1:23" x14ac:dyDescent="0.3">
      <c r="A149" s="18">
        <f t="shared" si="46"/>
        <v>2021</v>
      </c>
      <c r="B149" s="18" t="str">
        <f t="shared" si="32"/>
        <v>Mar_2021</v>
      </c>
      <c r="C149" s="18" t="str">
        <f t="shared" si="33"/>
        <v>WK 12_Mar_2021</v>
      </c>
      <c r="D149" s="19">
        <v>44270</v>
      </c>
      <c r="E149" s="23" t="s">
        <v>7</v>
      </c>
      <c r="F149" s="18">
        <v>2124</v>
      </c>
      <c r="G149" s="18">
        <v>2089</v>
      </c>
      <c r="H149" s="21">
        <f t="shared" si="34"/>
        <v>35</v>
      </c>
      <c r="I149" s="11">
        <f t="shared" si="35"/>
        <v>1.6754427955959789E-2</v>
      </c>
      <c r="J149" s="18">
        <v>2500</v>
      </c>
      <c r="K149" s="18">
        <f t="shared" si="36"/>
        <v>-376</v>
      </c>
      <c r="L149" s="11">
        <f t="shared" si="37"/>
        <v>-0.15040000000000001</v>
      </c>
      <c r="M149" s="28">
        <v>27807</v>
      </c>
      <c r="N149" s="28">
        <v>28670</v>
      </c>
      <c r="O149" s="21">
        <f t="shared" si="38"/>
        <v>-863</v>
      </c>
      <c r="P149" s="11">
        <f t="shared" si="39"/>
        <v>-3.0101151028950123E-2</v>
      </c>
      <c r="Q149" s="18">
        <v>86541</v>
      </c>
      <c r="R149" s="18">
        <f t="shared" si="40"/>
        <v>-58734</v>
      </c>
      <c r="S149" s="11">
        <f t="shared" si="41"/>
        <v>-0.67868409193330326</v>
      </c>
      <c r="T149" s="37">
        <f t="shared" si="42"/>
        <v>13.091807909604519</v>
      </c>
      <c r="U149" s="37">
        <f t="shared" si="43"/>
        <v>34.616399999999999</v>
      </c>
      <c r="V149" s="37">
        <f t="shared" si="44"/>
        <v>-21.52459209039548</v>
      </c>
      <c r="W149" s="39">
        <f t="shared" si="45"/>
        <v>-0.62180330971434006</v>
      </c>
    </row>
    <row r="150" spans="1:23" x14ac:dyDescent="0.3">
      <c r="A150" s="18">
        <f t="shared" si="46"/>
        <v>2021</v>
      </c>
      <c r="B150" s="18" t="str">
        <f t="shared" si="32"/>
        <v>Mar_2021</v>
      </c>
      <c r="C150" s="18" t="str">
        <f t="shared" si="33"/>
        <v>WK 12_Mar_2021</v>
      </c>
      <c r="D150" s="19">
        <v>44270</v>
      </c>
      <c r="E150" s="23" t="s">
        <v>20</v>
      </c>
      <c r="F150" s="27">
        <v>12</v>
      </c>
      <c r="G150" s="27">
        <v>12</v>
      </c>
      <c r="H150" s="21">
        <f t="shared" si="34"/>
        <v>0</v>
      </c>
      <c r="I150" s="11">
        <f t="shared" si="35"/>
        <v>0</v>
      </c>
      <c r="J150" s="18">
        <v>75</v>
      </c>
      <c r="K150" s="18">
        <f t="shared" si="36"/>
        <v>-63</v>
      </c>
      <c r="L150" s="11">
        <f t="shared" si="37"/>
        <v>-0.84</v>
      </c>
      <c r="M150" s="18">
        <v>292</v>
      </c>
      <c r="N150" s="18">
        <v>299</v>
      </c>
      <c r="O150" s="21">
        <f t="shared" si="38"/>
        <v>-7</v>
      </c>
      <c r="P150" s="11">
        <f t="shared" si="39"/>
        <v>-2.3411371237458192E-2</v>
      </c>
      <c r="Q150" s="18">
        <v>2819</v>
      </c>
      <c r="R150" s="18">
        <f t="shared" si="40"/>
        <v>-2527</v>
      </c>
      <c r="S150" s="11">
        <f t="shared" si="41"/>
        <v>-0.89641716920893932</v>
      </c>
      <c r="T150" s="37">
        <f t="shared" si="42"/>
        <v>24.333333333333332</v>
      </c>
      <c r="U150" s="37">
        <f t="shared" si="43"/>
        <v>37.586666666666666</v>
      </c>
      <c r="V150" s="37">
        <f t="shared" si="44"/>
        <v>-13.253333333333334</v>
      </c>
      <c r="W150" s="39">
        <f t="shared" si="45"/>
        <v>-0.35260730755587089</v>
      </c>
    </row>
    <row r="151" spans="1:23" x14ac:dyDescent="0.3">
      <c r="A151" s="18">
        <f t="shared" si="46"/>
        <v>2021</v>
      </c>
      <c r="B151" s="18" t="str">
        <f t="shared" si="32"/>
        <v>Mar_2021</v>
      </c>
      <c r="C151" s="18" t="str">
        <f t="shared" si="33"/>
        <v>WK 12_Mar_2021</v>
      </c>
      <c r="D151" s="19">
        <v>44270</v>
      </c>
      <c r="E151" s="23" t="s">
        <v>8</v>
      </c>
      <c r="F151" s="18">
        <v>11</v>
      </c>
      <c r="G151" s="18">
        <v>11</v>
      </c>
      <c r="H151" s="21">
        <f t="shared" si="34"/>
        <v>0</v>
      </c>
      <c r="I151" s="11">
        <f t="shared" si="35"/>
        <v>0</v>
      </c>
      <c r="J151" s="18">
        <v>35</v>
      </c>
      <c r="K151" s="18">
        <f t="shared" si="36"/>
        <v>-24</v>
      </c>
      <c r="L151" s="11">
        <f t="shared" si="37"/>
        <v>-0.68571428571428572</v>
      </c>
      <c r="M151" s="18">
        <v>268</v>
      </c>
      <c r="N151" s="18">
        <v>264</v>
      </c>
      <c r="O151" s="21">
        <f t="shared" si="38"/>
        <v>4</v>
      </c>
      <c r="P151" s="11">
        <f t="shared" si="39"/>
        <v>1.5151515151515152E-2</v>
      </c>
      <c r="Q151" s="18">
        <v>752</v>
      </c>
      <c r="R151" s="18">
        <f t="shared" si="40"/>
        <v>-484</v>
      </c>
      <c r="S151" s="11">
        <f t="shared" si="41"/>
        <v>-0.6436170212765957</v>
      </c>
      <c r="T151" s="37">
        <f t="shared" si="42"/>
        <v>24.363636363636363</v>
      </c>
      <c r="U151" s="37">
        <f t="shared" si="43"/>
        <v>21.485714285714284</v>
      </c>
      <c r="V151" s="37">
        <f t="shared" si="44"/>
        <v>2.8779220779220793</v>
      </c>
      <c r="W151" s="39">
        <f t="shared" si="45"/>
        <v>0.13394584139264998</v>
      </c>
    </row>
    <row r="152" spans="1:23" x14ac:dyDescent="0.3">
      <c r="A152" s="18">
        <f t="shared" si="46"/>
        <v>2021</v>
      </c>
      <c r="B152" s="18" t="str">
        <f t="shared" si="32"/>
        <v>Mar_2021</v>
      </c>
      <c r="C152" s="18" t="str">
        <f t="shared" si="33"/>
        <v>WK 12_Mar_2021</v>
      </c>
      <c r="D152" s="19">
        <v>44270</v>
      </c>
      <c r="E152" s="23" t="s">
        <v>9</v>
      </c>
      <c r="F152" s="18">
        <v>84</v>
      </c>
      <c r="G152" s="18">
        <v>83</v>
      </c>
      <c r="H152" s="21">
        <f t="shared" si="34"/>
        <v>1</v>
      </c>
      <c r="I152" s="11">
        <f t="shared" si="35"/>
        <v>1.2048192771084338E-2</v>
      </c>
      <c r="J152" s="18">
        <v>460</v>
      </c>
      <c r="K152" s="18">
        <f t="shared" si="36"/>
        <v>-376</v>
      </c>
      <c r="L152" s="11">
        <f t="shared" si="37"/>
        <v>-0.81739130434782614</v>
      </c>
      <c r="M152" s="18">
        <v>1635</v>
      </c>
      <c r="N152" s="18">
        <v>1649</v>
      </c>
      <c r="O152" s="21">
        <f t="shared" si="38"/>
        <v>-14</v>
      </c>
      <c r="P152" s="11">
        <f t="shared" si="39"/>
        <v>-8.4899939357186167E-3</v>
      </c>
      <c r="Q152" s="18">
        <v>14129</v>
      </c>
      <c r="R152" s="18">
        <f t="shared" si="40"/>
        <v>-12494</v>
      </c>
      <c r="S152" s="11">
        <f t="shared" si="41"/>
        <v>-0.88428055771816827</v>
      </c>
      <c r="T152" s="37">
        <f t="shared" si="42"/>
        <v>19.464285714285715</v>
      </c>
      <c r="U152" s="37">
        <f t="shared" si="43"/>
        <v>30.715217391304346</v>
      </c>
      <c r="V152" s="37">
        <f t="shared" si="44"/>
        <v>-11.250931677018631</v>
      </c>
      <c r="W152" s="39">
        <f t="shared" si="45"/>
        <v>-0.36629829226615973</v>
      </c>
    </row>
    <row r="153" spans="1:23" x14ac:dyDescent="0.3">
      <c r="A153" s="18">
        <f t="shared" si="46"/>
        <v>2021</v>
      </c>
      <c r="B153" s="18" t="str">
        <f t="shared" si="32"/>
        <v>Mar_2021</v>
      </c>
      <c r="C153" s="18" t="str">
        <f t="shared" si="33"/>
        <v>WK 12_Mar_2021</v>
      </c>
      <c r="D153" s="19">
        <v>44270</v>
      </c>
      <c r="E153" s="23" t="s">
        <v>21</v>
      </c>
      <c r="F153" s="18">
        <v>12</v>
      </c>
      <c r="G153" s="18">
        <v>12</v>
      </c>
      <c r="H153" s="21">
        <f t="shared" si="34"/>
        <v>0</v>
      </c>
      <c r="I153" s="11">
        <f t="shared" si="35"/>
        <v>0</v>
      </c>
      <c r="J153" s="18">
        <v>61</v>
      </c>
      <c r="K153" s="18">
        <f t="shared" si="36"/>
        <v>-49</v>
      </c>
      <c r="L153" s="11">
        <f t="shared" si="37"/>
        <v>-0.80327868852459017</v>
      </c>
      <c r="M153" s="18">
        <v>358</v>
      </c>
      <c r="N153" s="18">
        <v>353</v>
      </c>
      <c r="O153" s="21">
        <f t="shared" si="38"/>
        <v>5</v>
      </c>
      <c r="P153" s="11">
        <f t="shared" si="39"/>
        <v>1.4164305949008499E-2</v>
      </c>
      <c r="Q153" s="18">
        <v>1843</v>
      </c>
      <c r="R153" s="18">
        <f t="shared" si="40"/>
        <v>-1485</v>
      </c>
      <c r="S153" s="11">
        <f t="shared" si="41"/>
        <v>-0.80575149213239283</v>
      </c>
      <c r="T153" s="37">
        <f t="shared" si="42"/>
        <v>29.833333333333332</v>
      </c>
      <c r="U153" s="37">
        <f t="shared" si="43"/>
        <v>30.21311475409836</v>
      </c>
      <c r="V153" s="37">
        <f t="shared" si="44"/>
        <v>-0.37978142076502763</v>
      </c>
      <c r="W153" s="39">
        <f t="shared" si="45"/>
        <v>-1.257008500633027E-2</v>
      </c>
    </row>
    <row r="154" spans="1:23" x14ac:dyDescent="0.3">
      <c r="A154" s="18">
        <f t="shared" si="46"/>
        <v>2021</v>
      </c>
      <c r="B154" s="18" t="str">
        <f t="shared" si="32"/>
        <v>Mar_2021</v>
      </c>
      <c r="C154" s="18" t="str">
        <f t="shared" si="33"/>
        <v>WK 12_Mar_2021</v>
      </c>
      <c r="D154" s="19">
        <v>44270</v>
      </c>
      <c r="E154" s="23" t="s">
        <v>10</v>
      </c>
      <c r="F154" s="18">
        <v>10</v>
      </c>
      <c r="G154" s="18">
        <v>10</v>
      </c>
      <c r="H154" s="21">
        <f t="shared" si="34"/>
        <v>0</v>
      </c>
      <c r="I154" s="11">
        <f t="shared" si="35"/>
        <v>0</v>
      </c>
      <c r="J154" s="18">
        <v>44</v>
      </c>
      <c r="K154" s="18">
        <f t="shared" si="36"/>
        <v>-34</v>
      </c>
      <c r="L154" s="11">
        <f t="shared" si="37"/>
        <v>-0.77272727272727271</v>
      </c>
      <c r="M154" s="18">
        <v>325</v>
      </c>
      <c r="N154" s="18">
        <v>281</v>
      </c>
      <c r="O154" s="21">
        <f t="shared" si="38"/>
        <v>44</v>
      </c>
      <c r="P154" s="11">
        <f t="shared" si="39"/>
        <v>0.15658362989323843</v>
      </c>
      <c r="Q154" s="18">
        <v>1048</v>
      </c>
      <c r="R154" s="18">
        <f t="shared" si="40"/>
        <v>-723</v>
      </c>
      <c r="S154" s="11">
        <f t="shared" si="41"/>
        <v>-0.68988549618320616</v>
      </c>
      <c r="T154" s="37">
        <f t="shared" si="42"/>
        <v>32.5</v>
      </c>
      <c r="U154" s="37">
        <f t="shared" si="43"/>
        <v>23.818181818181817</v>
      </c>
      <c r="V154" s="37">
        <f t="shared" si="44"/>
        <v>8.6818181818181834</v>
      </c>
      <c r="W154" s="39">
        <f t="shared" si="45"/>
        <v>0.36450381679389321</v>
      </c>
    </row>
    <row r="155" spans="1:23" x14ac:dyDescent="0.3">
      <c r="A155" s="18">
        <f t="shared" si="46"/>
        <v>2021</v>
      </c>
      <c r="B155" s="18" t="str">
        <f t="shared" si="32"/>
        <v>Mar_2021</v>
      </c>
      <c r="C155" s="18" t="str">
        <f t="shared" si="33"/>
        <v>WK 12_Mar_2021</v>
      </c>
      <c r="D155" s="19">
        <v>44270</v>
      </c>
      <c r="E155" s="23" t="s">
        <v>12</v>
      </c>
      <c r="F155" s="18">
        <v>87</v>
      </c>
      <c r="G155" s="18">
        <v>82</v>
      </c>
      <c r="H155" s="21">
        <f t="shared" si="34"/>
        <v>5</v>
      </c>
      <c r="I155" s="11">
        <f t="shared" si="35"/>
        <v>6.097560975609756E-2</v>
      </c>
      <c r="J155" s="18">
        <v>295</v>
      </c>
      <c r="K155" s="18">
        <f t="shared" si="36"/>
        <v>-208</v>
      </c>
      <c r="L155" s="11">
        <f t="shared" si="37"/>
        <v>-0.70508474576271185</v>
      </c>
      <c r="M155" s="18">
        <v>1217</v>
      </c>
      <c r="N155" s="18">
        <v>1212</v>
      </c>
      <c r="O155" s="21">
        <f t="shared" si="38"/>
        <v>5</v>
      </c>
      <c r="P155" s="11">
        <f t="shared" si="39"/>
        <v>4.125412541254125E-3</v>
      </c>
      <c r="Q155" s="18">
        <v>5504</v>
      </c>
      <c r="R155" s="18">
        <f t="shared" si="40"/>
        <v>-4287</v>
      </c>
      <c r="S155" s="11">
        <f t="shared" si="41"/>
        <v>-0.77888808139534882</v>
      </c>
      <c r="T155" s="37">
        <f t="shared" si="42"/>
        <v>13.988505747126437</v>
      </c>
      <c r="U155" s="37">
        <f t="shared" si="43"/>
        <v>18.657627118644069</v>
      </c>
      <c r="V155" s="37">
        <f t="shared" si="44"/>
        <v>-4.6691213715176314</v>
      </c>
      <c r="W155" s="39">
        <f t="shared" si="45"/>
        <v>-0.25025268978882653</v>
      </c>
    </row>
    <row r="156" spans="1:23" x14ac:dyDescent="0.3">
      <c r="A156" s="18">
        <f t="shared" si="46"/>
        <v>2021</v>
      </c>
      <c r="B156" s="18" t="str">
        <f t="shared" si="32"/>
        <v>Mar_2021</v>
      </c>
      <c r="C156" s="18" t="str">
        <f t="shared" si="33"/>
        <v>WK 13_Mar_2021</v>
      </c>
      <c r="D156" s="19">
        <v>44277</v>
      </c>
      <c r="E156" s="29" t="s">
        <v>18</v>
      </c>
      <c r="F156" s="18">
        <v>36</v>
      </c>
      <c r="G156" s="18">
        <v>36</v>
      </c>
      <c r="H156" s="21">
        <f t="shared" si="34"/>
        <v>0</v>
      </c>
      <c r="I156" s="11">
        <f t="shared" si="35"/>
        <v>0</v>
      </c>
      <c r="J156" s="18">
        <v>113</v>
      </c>
      <c r="K156" s="18">
        <f t="shared" si="36"/>
        <v>-77</v>
      </c>
      <c r="L156" s="11">
        <f t="shared" si="37"/>
        <v>-0.68141592920353977</v>
      </c>
      <c r="M156" s="22">
        <v>667</v>
      </c>
      <c r="N156" s="22">
        <v>728</v>
      </c>
      <c r="O156" s="21">
        <f t="shared" si="38"/>
        <v>-61</v>
      </c>
      <c r="P156" s="11">
        <f t="shared" si="39"/>
        <v>-8.3791208791208785E-2</v>
      </c>
      <c r="Q156" s="18">
        <v>4152</v>
      </c>
      <c r="R156" s="18">
        <f t="shared" si="40"/>
        <v>-3485</v>
      </c>
      <c r="S156" s="11">
        <f t="shared" si="41"/>
        <v>-0.83935452793834298</v>
      </c>
      <c r="T156" s="37">
        <f t="shared" si="42"/>
        <v>18.527777777777779</v>
      </c>
      <c r="U156" s="37">
        <f t="shared" si="43"/>
        <v>36.743362831858406</v>
      </c>
      <c r="V156" s="37">
        <f t="shared" si="44"/>
        <v>-18.215585054080627</v>
      </c>
      <c r="W156" s="39">
        <f t="shared" si="45"/>
        <v>-0.49575171269535429</v>
      </c>
    </row>
    <row r="157" spans="1:23" x14ac:dyDescent="0.3">
      <c r="A157" s="18">
        <f t="shared" si="46"/>
        <v>2021</v>
      </c>
      <c r="B157" s="18" t="str">
        <f t="shared" si="32"/>
        <v>Mar_2021</v>
      </c>
      <c r="C157" s="18" t="str">
        <f t="shared" si="33"/>
        <v>WK 13_Mar_2021</v>
      </c>
      <c r="D157" s="19">
        <v>44277</v>
      </c>
      <c r="E157" s="29" t="s">
        <v>19</v>
      </c>
      <c r="F157" s="18">
        <v>37</v>
      </c>
      <c r="G157" s="18">
        <v>36</v>
      </c>
      <c r="H157" s="21">
        <f t="shared" si="34"/>
        <v>1</v>
      </c>
      <c r="I157" s="11">
        <f t="shared" si="35"/>
        <v>2.7777777777777776E-2</v>
      </c>
      <c r="J157" s="18">
        <v>118</v>
      </c>
      <c r="K157" s="18">
        <f t="shared" si="36"/>
        <v>-81</v>
      </c>
      <c r="L157" s="11">
        <f t="shared" si="37"/>
        <v>-0.68644067796610164</v>
      </c>
      <c r="M157" s="18">
        <v>1142</v>
      </c>
      <c r="N157" s="18">
        <v>1077</v>
      </c>
      <c r="O157" s="21">
        <f t="shared" si="38"/>
        <v>65</v>
      </c>
      <c r="P157" s="11">
        <f t="shared" si="39"/>
        <v>6.0352831940575676E-2</v>
      </c>
      <c r="Q157" s="18">
        <v>3262</v>
      </c>
      <c r="R157" s="18">
        <f t="shared" si="40"/>
        <v>-2120</v>
      </c>
      <c r="S157" s="11">
        <f t="shared" si="41"/>
        <v>-0.64990803188228086</v>
      </c>
      <c r="T157" s="37">
        <f t="shared" si="42"/>
        <v>30.864864864864863</v>
      </c>
      <c r="U157" s="37">
        <f t="shared" si="43"/>
        <v>27.64406779661017</v>
      </c>
      <c r="V157" s="37">
        <f t="shared" si="44"/>
        <v>3.2207970682546936</v>
      </c>
      <c r="W157" s="39">
        <f t="shared" si="45"/>
        <v>0.11650951994299627</v>
      </c>
    </row>
    <row r="158" spans="1:23" x14ac:dyDescent="0.3">
      <c r="A158" s="18">
        <f t="shared" si="46"/>
        <v>2021</v>
      </c>
      <c r="B158" s="18" t="str">
        <f t="shared" si="32"/>
        <v>Mar_2021</v>
      </c>
      <c r="C158" s="18" t="str">
        <f t="shared" si="33"/>
        <v>WK 13_Mar_2021</v>
      </c>
      <c r="D158" s="19">
        <v>44277</v>
      </c>
      <c r="E158" s="23" t="s">
        <v>6</v>
      </c>
      <c r="F158" s="18">
        <v>14</v>
      </c>
      <c r="G158" s="18">
        <v>14</v>
      </c>
      <c r="H158" s="21">
        <f t="shared" si="34"/>
        <v>0</v>
      </c>
      <c r="I158" s="11">
        <f t="shared" si="35"/>
        <v>0</v>
      </c>
      <c r="J158" s="18">
        <v>47</v>
      </c>
      <c r="K158" s="18">
        <f t="shared" si="36"/>
        <v>-33</v>
      </c>
      <c r="L158" s="11">
        <f t="shared" si="37"/>
        <v>-0.7021276595744681</v>
      </c>
      <c r="M158" s="18">
        <v>505</v>
      </c>
      <c r="N158" s="18">
        <v>494</v>
      </c>
      <c r="O158" s="21">
        <f t="shared" si="38"/>
        <v>11</v>
      </c>
      <c r="P158" s="11">
        <f t="shared" si="39"/>
        <v>2.2267206477732792E-2</v>
      </c>
      <c r="Q158" s="18">
        <v>1771</v>
      </c>
      <c r="R158" s="18">
        <f t="shared" si="40"/>
        <v>-1266</v>
      </c>
      <c r="S158" s="11">
        <f t="shared" si="41"/>
        <v>-0.71485036702428006</v>
      </c>
      <c r="T158" s="37">
        <f t="shared" si="42"/>
        <v>36.071428571428569</v>
      </c>
      <c r="U158" s="37">
        <f t="shared" si="43"/>
        <v>37.680851063829785</v>
      </c>
      <c r="V158" s="37">
        <f t="shared" si="44"/>
        <v>-1.6094224924012153</v>
      </c>
      <c r="W158" s="39">
        <f t="shared" si="45"/>
        <v>-4.2711946438654502E-2</v>
      </c>
    </row>
    <row r="159" spans="1:23" x14ac:dyDescent="0.3">
      <c r="A159" s="18">
        <f t="shared" si="46"/>
        <v>2021</v>
      </c>
      <c r="B159" s="18" t="str">
        <f t="shared" si="32"/>
        <v>Mar_2021</v>
      </c>
      <c r="C159" s="18" t="str">
        <f t="shared" si="33"/>
        <v>WK 13_Mar_2021</v>
      </c>
      <c r="D159" s="19">
        <v>44277</v>
      </c>
      <c r="E159" s="23" t="s">
        <v>7</v>
      </c>
      <c r="F159" s="18">
        <v>2031</v>
      </c>
      <c r="G159" s="18">
        <v>2124</v>
      </c>
      <c r="H159" s="21">
        <f t="shared" si="34"/>
        <v>-93</v>
      </c>
      <c r="I159" s="11">
        <f t="shared" si="35"/>
        <v>-4.3785310734463276E-2</v>
      </c>
      <c r="J159" s="18">
        <v>2500</v>
      </c>
      <c r="K159" s="18">
        <f t="shared" si="36"/>
        <v>-469</v>
      </c>
      <c r="L159" s="11">
        <f t="shared" si="37"/>
        <v>-0.18759999999999999</v>
      </c>
      <c r="M159" s="28">
        <v>27453</v>
      </c>
      <c r="N159" s="28">
        <v>27807</v>
      </c>
      <c r="O159" s="21">
        <f t="shared" si="38"/>
        <v>-354</v>
      </c>
      <c r="P159" s="11">
        <f t="shared" si="39"/>
        <v>-1.2730607401014133E-2</v>
      </c>
      <c r="Q159" s="18">
        <v>86541</v>
      </c>
      <c r="R159" s="18">
        <f t="shared" si="40"/>
        <v>-59088</v>
      </c>
      <c r="S159" s="11">
        <f t="shared" si="41"/>
        <v>-0.68277463861060073</v>
      </c>
      <c r="T159" s="37">
        <f t="shared" si="42"/>
        <v>13.51698670605613</v>
      </c>
      <c r="U159" s="37">
        <f t="shared" si="43"/>
        <v>34.616399999999999</v>
      </c>
      <c r="V159" s="37">
        <f t="shared" si="44"/>
        <v>-21.099413293943869</v>
      </c>
      <c r="W159" s="39">
        <f t="shared" si="45"/>
        <v>-0.60952072699483106</v>
      </c>
    </row>
    <row r="160" spans="1:23" x14ac:dyDescent="0.3">
      <c r="A160" s="18">
        <f t="shared" si="46"/>
        <v>2021</v>
      </c>
      <c r="B160" s="18" t="str">
        <f t="shared" si="32"/>
        <v>Mar_2021</v>
      </c>
      <c r="C160" s="18" t="str">
        <f t="shared" si="33"/>
        <v>WK 13_Mar_2021</v>
      </c>
      <c r="D160" s="19">
        <v>44277</v>
      </c>
      <c r="E160" s="23" t="s">
        <v>20</v>
      </c>
      <c r="F160" s="27">
        <v>13</v>
      </c>
      <c r="G160" s="27">
        <v>12</v>
      </c>
      <c r="H160" s="21">
        <f t="shared" si="34"/>
        <v>1</v>
      </c>
      <c r="I160" s="11">
        <f t="shared" si="35"/>
        <v>8.3333333333333329E-2</v>
      </c>
      <c r="J160" s="18">
        <v>75</v>
      </c>
      <c r="K160" s="18">
        <f t="shared" si="36"/>
        <v>-62</v>
      </c>
      <c r="L160" s="11">
        <f t="shared" si="37"/>
        <v>-0.82666666666666666</v>
      </c>
      <c r="M160" s="18">
        <v>305</v>
      </c>
      <c r="N160" s="18">
        <v>292</v>
      </c>
      <c r="O160" s="21">
        <f t="shared" si="38"/>
        <v>13</v>
      </c>
      <c r="P160" s="11">
        <f t="shared" si="39"/>
        <v>4.4520547945205477E-2</v>
      </c>
      <c r="Q160" s="18">
        <v>2819</v>
      </c>
      <c r="R160" s="18">
        <f t="shared" si="40"/>
        <v>-2514</v>
      </c>
      <c r="S160" s="11">
        <f t="shared" si="41"/>
        <v>-0.89180560482440585</v>
      </c>
      <c r="T160" s="37">
        <f t="shared" si="42"/>
        <v>23.46153846153846</v>
      </c>
      <c r="U160" s="37">
        <f t="shared" si="43"/>
        <v>37.586666666666666</v>
      </c>
      <c r="V160" s="37">
        <f t="shared" si="44"/>
        <v>-14.125128205128206</v>
      </c>
      <c r="W160" s="39">
        <f t="shared" si="45"/>
        <v>-0.375801566294649</v>
      </c>
    </row>
    <row r="161" spans="1:23" x14ac:dyDescent="0.3">
      <c r="A161" s="18">
        <f t="shared" si="46"/>
        <v>2021</v>
      </c>
      <c r="B161" s="18" t="str">
        <f t="shared" si="32"/>
        <v>Mar_2021</v>
      </c>
      <c r="C161" s="18" t="str">
        <f t="shared" si="33"/>
        <v>WK 13_Mar_2021</v>
      </c>
      <c r="D161" s="19">
        <v>44277</v>
      </c>
      <c r="E161" s="23" t="s">
        <v>8</v>
      </c>
      <c r="F161" s="18">
        <v>11</v>
      </c>
      <c r="G161" s="18">
        <v>11</v>
      </c>
      <c r="H161" s="21">
        <f t="shared" si="34"/>
        <v>0</v>
      </c>
      <c r="I161" s="11">
        <f t="shared" si="35"/>
        <v>0</v>
      </c>
      <c r="J161" s="18">
        <v>35</v>
      </c>
      <c r="K161" s="18">
        <f t="shared" si="36"/>
        <v>-24</v>
      </c>
      <c r="L161" s="11">
        <f t="shared" si="37"/>
        <v>-0.68571428571428572</v>
      </c>
      <c r="M161" s="18">
        <v>268</v>
      </c>
      <c r="N161" s="18">
        <v>268</v>
      </c>
      <c r="O161" s="21">
        <f t="shared" si="38"/>
        <v>0</v>
      </c>
      <c r="P161" s="11">
        <f t="shared" si="39"/>
        <v>0</v>
      </c>
      <c r="Q161" s="18">
        <v>752</v>
      </c>
      <c r="R161" s="18">
        <f t="shared" si="40"/>
        <v>-484</v>
      </c>
      <c r="S161" s="11">
        <f t="shared" si="41"/>
        <v>-0.6436170212765957</v>
      </c>
      <c r="T161" s="37">
        <f t="shared" si="42"/>
        <v>24.363636363636363</v>
      </c>
      <c r="U161" s="37">
        <f t="shared" si="43"/>
        <v>21.485714285714284</v>
      </c>
      <c r="V161" s="37">
        <f t="shared" si="44"/>
        <v>2.8779220779220793</v>
      </c>
      <c r="W161" s="39">
        <f t="shared" si="45"/>
        <v>0.13394584139264998</v>
      </c>
    </row>
    <row r="162" spans="1:23" x14ac:dyDescent="0.3">
      <c r="A162" s="18">
        <f t="shared" si="46"/>
        <v>2021</v>
      </c>
      <c r="B162" s="18" t="str">
        <f t="shared" si="32"/>
        <v>Mar_2021</v>
      </c>
      <c r="C162" s="18" t="str">
        <f t="shared" si="33"/>
        <v>WK 13_Mar_2021</v>
      </c>
      <c r="D162" s="19">
        <v>44277</v>
      </c>
      <c r="E162" s="23" t="s">
        <v>9</v>
      </c>
      <c r="F162" s="18">
        <v>84</v>
      </c>
      <c r="G162" s="18">
        <v>84</v>
      </c>
      <c r="H162" s="21">
        <f t="shared" si="34"/>
        <v>0</v>
      </c>
      <c r="I162" s="11">
        <f t="shared" si="35"/>
        <v>0</v>
      </c>
      <c r="J162" s="18">
        <v>460</v>
      </c>
      <c r="K162" s="18">
        <f t="shared" si="36"/>
        <v>-376</v>
      </c>
      <c r="L162" s="11">
        <f t="shared" si="37"/>
        <v>-0.81739130434782614</v>
      </c>
      <c r="M162" s="18">
        <v>1666</v>
      </c>
      <c r="N162" s="18">
        <v>1635</v>
      </c>
      <c r="O162" s="21">
        <f t="shared" si="38"/>
        <v>31</v>
      </c>
      <c r="P162" s="11">
        <f t="shared" si="39"/>
        <v>1.8960244648318043E-2</v>
      </c>
      <c r="Q162" s="18">
        <v>14129</v>
      </c>
      <c r="R162" s="18">
        <f t="shared" si="40"/>
        <v>-12463</v>
      </c>
      <c r="S162" s="11">
        <f t="shared" si="41"/>
        <v>-0.88208648878193785</v>
      </c>
      <c r="T162" s="37">
        <f t="shared" si="42"/>
        <v>19.833333333333332</v>
      </c>
      <c r="U162" s="37">
        <f t="shared" si="43"/>
        <v>30.715217391304346</v>
      </c>
      <c r="V162" s="37">
        <f t="shared" si="44"/>
        <v>-10.881884057971014</v>
      </c>
      <c r="W162" s="39">
        <f t="shared" si="45"/>
        <v>-0.35428315285346923</v>
      </c>
    </row>
    <row r="163" spans="1:23" x14ac:dyDescent="0.3">
      <c r="A163" s="18">
        <f t="shared" si="46"/>
        <v>2021</v>
      </c>
      <c r="B163" s="18" t="str">
        <f t="shared" si="32"/>
        <v>Mar_2021</v>
      </c>
      <c r="C163" s="18" t="str">
        <f t="shared" si="33"/>
        <v>WK 13_Mar_2021</v>
      </c>
      <c r="D163" s="19">
        <v>44277</v>
      </c>
      <c r="E163" s="23" t="s">
        <v>21</v>
      </c>
      <c r="F163" s="18">
        <v>12</v>
      </c>
      <c r="G163" s="18">
        <v>12</v>
      </c>
      <c r="H163" s="21">
        <f t="shared" si="34"/>
        <v>0</v>
      </c>
      <c r="I163" s="11">
        <f t="shared" si="35"/>
        <v>0</v>
      </c>
      <c r="J163" s="18">
        <v>61</v>
      </c>
      <c r="K163" s="18">
        <f t="shared" si="36"/>
        <v>-49</v>
      </c>
      <c r="L163" s="11">
        <f t="shared" si="37"/>
        <v>-0.80327868852459017</v>
      </c>
      <c r="M163" s="18">
        <v>354</v>
      </c>
      <c r="N163" s="18">
        <v>358</v>
      </c>
      <c r="O163" s="21">
        <f t="shared" si="38"/>
        <v>-4</v>
      </c>
      <c r="P163" s="11">
        <f t="shared" si="39"/>
        <v>-1.11731843575419E-2</v>
      </c>
      <c r="Q163" s="18">
        <v>1843</v>
      </c>
      <c r="R163" s="18">
        <f t="shared" si="40"/>
        <v>-1489</v>
      </c>
      <c r="S163" s="11">
        <f t="shared" si="41"/>
        <v>-0.80792186652197506</v>
      </c>
      <c r="T163" s="37">
        <f t="shared" si="42"/>
        <v>29.5</v>
      </c>
      <c r="U163" s="37">
        <f t="shared" si="43"/>
        <v>30.21311475409836</v>
      </c>
      <c r="V163" s="37">
        <f t="shared" si="44"/>
        <v>-0.71311475409835978</v>
      </c>
      <c r="W163" s="39">
        <f t="shared" si="45"/>
        <v>-2.3602821486706428E-2</v>
      </c>
    </row>
    <row r="164" spans="1:23" x14ac:dyDescent="0.3">
      <c r="A164" s="18">
        <f t="shared" si="46"/>
        <v>2021</v>
      </c>
      <c r="B164" s="18" t="str">
        <f t="shared" si="32"/>
        <v>Mar_2021</v>
      </c>
      <c r="C164" s="18" t="str">
        <f t="shared" si="33"/>
        <v>WK 13_Mar_2021</v>
      </c>
      <c r="D164" s="19">
        <v>44277</v>
      </c>
      <c r="E164" s="23" t="s">
        <v>10</v>
      </c>
      <c r="F164" s="18">
        <v>12</v>
      </c>
      <c r="G164" s="18">
        <v>10</v>
      </c>
      <c r="H164" s="21">
        <f t="shared" si="34"/>
        <v>2</v>
      </c>
      <c r="I164" s="11">
        <f t="shared" si="35"/>
        <v>0.2</v>
      </c>
      <c r="J164" s="18">
        <v>44</v>
      </c>
      <c r="K164" s="18">
        <f t="shared" si="36"/>
        <v>-32</v>
      </c>
      <c r="L164" s="11">
        <f t="shared" si="37"/>
        <v>-0.72727272727272729</v>
      </c>
      <c r="M164" s="18">
        <v>389</v>
      </c>
      <c r="N164" s="18">
        <v>325</v>
      </c>
      <c r="O164" s="21">
        <f t="shared" si="38"/>
        <v>64</v>
      </c>
      <c r="P164" s="11">
        <f t="shared" si="39"/>
        <v>0.19692307692307692</v>
      </c>
      <c r="Q164" s="18">
        <v>1048</v>
      </c>
      <c r="R164" s="18">
        <f t="shared" si="40"/>
        <v>-659</v>
      </c>
      <c r="S164" s="11">
        <f t="shared" si="41"/>
        <v>-0.62881679389312972</v>
      </c>
      <c r="T164" s="37">
        <f t="shared" si="42"/>
        <v>32.416666666666664</v>
      </c>
      <c r="U164" s="37">
        <f t="shared" si="43"/>
        <v>23.818181818181817</v>
      </c>
      <c r="V164" s="37">
        <f t="shared" si="44"/>
        <v>8.5984848484848477</v>
      </c>
      <c r="W164" s="39">
        <f t="shared" si="45"/>
        <v>0.36100508905852419</v>
      </c>
    </row>
    <row r="165" spans="1:23" x14ac:dyDescent="0.3">
      <c r="A165" s="18">
        <f t="shared" si="46"/>
        <v>2021</v>
      </c>
      <c r="B165" s="18" t="str">
        <f t="shared" si="32"/>
        <v>Mar_2021</v>
      </c>
      <c r="C165" s="18" t="str">
        <f t="shared" si="33"/>
        <v>WK 13_Mar_2021</v>
      </c>
      <c r="D165" s="19">
        <v>44277</v>
      </c>
      <c r="E165" s="23" t="s">
        <v>12</v>
      </c>
      <c r="F165" s="18">
        <v>89</v>
      </c>
      <c r="G165" s="18">
        <v>87</v>
      </c>
      <c r="H165" s="21">
        <f t="shared" si="34"/>
        <v>2</v>
      </c>
      <c r="I165" s="11">
        <f t="shared" si="35"/>
        <v>2.2988505747126436E-2</v>
      </c>
      <c r="J165" s="18">
        <v>295</v>
      </c>
      <c r="K165" s="18">
        <f t="shared" si="36"/>
        <v>-206</v>
      </c>
      <c r="L165" s="11">
        <f t="shared" si="37"/>
        <v>-0.69830508474576269</v>
      </c>
      <c r="M165" s="18">
        <v>1240</v>
      </c>
      <c r="N165" s="18">
        <v>1217</v>
      </c>
      <c r="O165" s="21">
        <f t="shared" si="38"/>
        <v>23</v>
      </c>
      <c r="P165" s="11">
        <f t="shared" si="39"/>
        <v>1.8898931799506986E-2</v>
      </c>
      <c r="Q165" s="18">
        <v>5504</v>
      </c>
      <c r="R165" s="18">
        <f t="shared" si="40"/>
        <v>-4264</v>
      </c>
      <c r="S165" s="11">
        <f t="shared" si="41"/>
        <v>-0.77470930232558144</v>
      </c>
      <c r="T165" s="37">
        <f t="shared" si="42"/>
        <v>13.932584269662922</v>
      </c>
      <c r="U165" s="37">
        <f t="shared" si="43"/>
        <v>18.657627118644069</v>
      </c>
      <c r="V165" s="37">
        <f t="shared" si="44"/>
        <v>-4.7250428489811469</v>
      </c>
      <c r="W165" s="39">
        <f t="shared" si="45"/>
        <v>-0.25324993467467993</v>
      </c>
    </row>
    <row r="166" spans="1:23" x14ac:dyDescent="0.3">
      <c r="A166" s="18">
        <f t="shared" ref="A166:A195" si="47">IF(ISBLANK(D166),"",YEAR(D166))</f>
        <v>2021</v>
      </c>
      <c r="B166" s="18" t="str">
        <f t="shared" si="32"/>
        <v>Mar_2021</v>
      </c>
      <c r="C166" s="18" t="str">
        <f t="shared" si="33"/>
        <v>WK 14_Mar_2021</v>
      </c>
      <c r="D166" s="19">
        <v>44284</v>
      </c>
      <c r="E166" s="29" t="s">
        <v>18</v>
      </c>
      <c r="F166" s="18">
        <v>36</v>
      </c>
      <c r="G166" s="18">
        <v>36</v>
      </c>
      <c r="H166" s="21">
        <f t="shared" si="34"/>
        <v>0</v>
      </c>
      <c r="I166" s="11">
        <f t="shared" si="35"/>
        <v>0</v>
      </c>
      <c r="J166" s="18">
        <v>113</v>
      </c>
      <c r="K166" s="18">
        <f t="shared" si="36"/>
        <v>-77</v>
      </c>
      <c r="L166" s="11">
        <f t="shared" si="37"/>
        <v>-0.68141592920353977</v>
      </c>
      <c r="M166" s="22">
        <v>644</v>
      </c>
      <c r="N166" s="22">
        <v>667</v>
      </c>
      <c r="O166" s="21">
        <f t="shared" si="38"/>
        <v>-23</v>
      </c>
      <c r="P166" s="11">
        <f t="shared" si="39"/>
        <v>-3.4482758620689655E-2</v>
      </c>
      <c r="Q166" s="18">
        <v>4152</v>
      </c>
      <c r="R166" s="18">
        <f t="shared" si="40"/>
        <v>-3508</v>
      </c>
      <c r="S166" s="11">
        <f t="shared" si="41"/>
        <v>-0.84489402697495186</v>
      </c>
      <c r="T166" s="37">
        <f t="shared" si="42"/>
        <v>17.888888888888889</v>
      </c>
      <c r="U166" s="37">
        <f t="shared" si="43"/>
        <v>36.743362831858406</v>
      </c>
      <c r="V166" s="37">
        <f t="shared" si="44"/>
        <v>-18.854473942969516</v>
      </c>
      <c r="W166" s="39">
        <f t="shared" si="45"/>
        <v>-0.51313958467137655</v>
      </c>
    </row>
    <row r="167" spans="1:23" x14ac:dyDescent="0.3">
      <c r="A167" s="18">
        <f t="shared" si="47"/>
        <v>2021</v>
      </c>
      <c r="B167" s="18" t="str">
        <f t="shared" si="32"/>
        <v>Mar_2021</v>
      </c>
      <c r="C167" s="18" t="str">
        <f t="shared" si="33"/>
        <v>WK 14_Mar_2021</v>
      </c>
      <c r="D167" s="19">
        <v>44284</v>
      </c>
      <c r="E167" s="29" t="s">
        <v>19</v>
      </c>
      <c r="F167" s="18">
        <v>40</v>
      </c>
      <c r="G167" s="18">
        <v>37</v>
      </c>
      <c r="H167" s="21">
        <f t="shared" si="34"/>
        <v>3</v>
      </c>
      <c r="I167" s="11">
        <f t="shared" si="35"/>
        <v>8.1081081081081086E-2</v>
      </c>
      <c r="J167" s="18">
        <v>118</v>
      </c>
      <c r="K167" s="18">
        <f t="shared" si="36"/>
        <v>-78</v>
      </c>
      <c r="L167" s="11">
        <f t="shared" si="37"/>
        <v>-0.66101694915254239</v>
      </c>
      <c r="M167" s="18">
        <v>1310</v>
      </c>
      <c r="N167" s="18">
        <v>1142</v>
      </c>
      <c r="O167" s="21">
        <f t="shared" si="38"/>
        <v>168</v>
      </c>
      <c r="P167" s="11">
        <f t="shared" si="39"/>
        <v>0.14711033274956217</v>
      </c>
      <c r="Q167" s="18">
        <v>3262</v>
      </c>
      <c r="R167" s="18">
        <f t="shared" si="40"/>
        <v>-1952</v>
      </c>
      <c r="S167" s="11">
        <f t="shared" si="41"/>
        <v>-0.59840588595953403</v>
      </c>
      <c r="T167" s="37">
        <f t="shared" si="42"/>
        <v>32.75</v>
      </c>
      <c r="U167" s="37">
        <f t="shared" si="43"/>
        <v>27.64406779661017</v>
      </c>
      <c r="V167" s="37">
        <f t="shared" si="44"/>
        <v>5.1059322033898304</v>
      </c>
      <c r="W167" s="39">
        <f t="shared" si="45"/>
        <v>0.18470263641937462</v>
      </c>
    </row>
    <row r="168" spans="1:23" x14ac:dyDescent="0.3">
      <c r="A168" s="18">
        <f t="shared" si="47"/>
        <v>2021</v>
      </c>
      <c r="B168" s="18" t="str">
        <f t="shared" si="32"/>
        <v>Mar_2021</v>
      </c>
      <c r="C168" s="18" t="str">
        <f t="shared" si="33"/>
        <v>WK 14_Mar_2021</v>
      </c>
      <c r="D168" s="19">
        <v>44284</v>
      </c>
      <c r="E168" s="23" t="s">
        <v>6</v>
      </c>
      <c r="F168" s="18">
        <v>14</v>
      </c>
      <c r="G168" s="18">
        <v>14</v>
      </c>
      <c r="H168" s="21">
        <f t="shared" si="34"/>
        <v>0</v>
      </c>
      <c r="I168" s="11">
        <f t="shared" si="35"/>
        <v>0</v>
      </c>
      <c r="J168" s="18">
        <v>47</v>
      </c>
      <c r="K168" s="18">
        <f t="shared" si="36"/>
        <v>-33</v>
      </c>
      <c r="L168" s="11">
        <f t="shared" si="37"/>
        <v>-0.7021276595744681</v>
      </c>
      <c r="M168" s="18">
        <v>516</v>
      </c>
      <c r="N168" s="18">
        <v>505</v>
      </c>
      <c r="O168" s="21">
        <f t="shared" si="38"/>
        <v>11</v>
      </c>
      <c r="P168" s="11">
        <f t="shared" si="39"/>
        <v>2.1782178217821781E-2</v>
      </c>
      <c r="Q168" s="18">
        <v>1771</v>
      </c>
      <c r="R168" s="18">
        <f t="shared" si="40"/>
        <v>-1255</v>
      </c>
      <c r="S168" s="11">
        <f t="shared" si="41"/>
        <v>-0.70863918690005645</v>
      </c>
      <c r="T168" s="37">
        <f t="shared" si="42"/>
        <v>36.857142857142854</v>
      </c>
      <c r="U168" s="37">
        <f t="shared" si="43"/>
        <v>37.680851063829785</v>
      </c>
      <c r="V168" s="37">
        <f t="shared" si="44"/>
        <v>-0.82370820668693057</v>
      </c>
      <c r="W168" s="39">
        <f t="shared" si="45"/>
        <v>-2.1860127450189577E-2</v>
      </c>
    </row>
    <row r="169" spans="1:23" x14ac:dyDescent="0.3">
      <c r="A169" s="18">
        <f t="shared" si="47"/>
        <v>2021</v>
      </c>
      <c r="B169" s="18" t="str">
        <f t="shared" si="32"/>
        <v>Mar_2021</v>
      </c>
      <c r="C169" s="18" t="str">
        <f t="shared" si="33"/>
        <v>WK 14_Mar_2021</v>
      </c>
      <c r="D169" s="19">
        <v>44284</v>
      </c>
      <c r="E169" s="23" t="s">
        <v>7</v>
      </c>
      <c r="F169" s="18">
        <v>2120</v>
      </c>
      <c r="G169" s="18">
        <v>2031</v>
      </c>
      <c r="H169" s="21">
        <f t="shared" si="34"/>
        <v>89</v>
      </c>
      <c r="I169" s="11">
        <f t="shared" si="35"/>
        <v>4.3820777941900542E-2</v>
      </c>
      <c r="J169" s="18">
        <v>2500</v>
      </c>
      <c r="K169" s="18">
        <f t="shared" si="36"/>
        <v>-380</v>
      </c>
      <c r="L169" s="11">
        <f t="shared" si="37"/>
        <v>-0.152</v>
      </c>
      <c r="M169" s="28">
        <v>28648</v>
      </c>
      <c r="N169" s="28">
        <v>27453</v>
      </c>
      <c r="O169" s="21">
        <f t="shared" si="38"/>
        <v>1195</v>
      </c>
      <c r="P169" s="11">
        <f t="shared" si="39"/>
        <v>4.3528940370815575E-2</v>
      </c>
      <c r="Q169" s="18">
        <v>86541</v>
      </c>
      <c r="R169" s="18">
        <f t="shared" si="40"/>
        <v>-57893</v>
      </c>
      <c r="S169" s="11">
        <f t="shared" si="41"/>
        <v>-0.6689661547705712</v>
      </c>
      <c r="T169" s="37">
        <f t="shared" si="42"/>
        <v>13.513207547169811</v>
      </c>
      <c r="U169" s="37">
        <f t="shared" si="43"/>
        <v>34.616399999999999</v>
      </c>
      <c r="V169" s="37">
        <f t="shared" si="44"/>
        <v>-21.103192452830186</v>
      </c>
      <c r="W169" s="39">
        <f t="shared" si="45"/>
        <v>-0.60962989949359803</v>
      </c>
    </row>
    <row r="170" spans="1:23" x14ac:dyDescent="0.3">
      <c r="A170" s="18">
        <f t="shared" si="47"/>
        <v>2021</v>
      </c>
      <c r="B170" s="18" t="str">
        <f t="shared" si="32"/>
        <v>Mar_2021</v>
      </c>
      <c r="C170" s="18" t="str">
        <f t="shared" si="33"/>
        <v>WK 14_Mar_2021</v>
      </c>
      <c r="D170" s="19">
        <v>44284</v>
      </c>
      <c r="E170" s="23" t="s">
        <v>20</v>
      </c>
      <c r="F170" s="27">
        <v>13</v>
      </c>
      <c r="G170" s="27">
        <v>13</v>
      </c>
      <c r="H170" s="21">
        <f t="shared" si="34"/>
        <v>0</v>
      </c>
      <c r="I170" s="11">
        <f t="shared" si="35"/>
        <v>0</v>
      </c>
      <c r="J170" s="18">
        <v>75</v>
      </c>
      <c r="K170" s="18">
        <f t="shared" si="36"/>
        <v>-62</v>
      </c>
      <c r="L170" s="11">
        <f t="shared" si="37"/>
        <v>-0.82666666666666666</v>
      </c>
      <c r="M170" s="18">
        <v>297</v>
      </c>
      <c r="N170" s="18">
        <v>305</v>
      </c>
      <c r="O170" s="21">
        <f t="shared" si="38"/>
        <v>-8</v>
      </c>
      <c r="P170" s="11">
        <f t="shared" si="39"/>
        <v>-2.6229508196721311E-2</v>
      </c>
      <c r="Q170" s="18">
        <v>2819</v>
      </c>
      <c r="R170" s="18">
        <f t="shared" si="40"/>
        <v>-2522</v>
      </c>
      <c r="S170" s="11">
        <f t="shared" si="41"/>
        <v>-0.89464349059950332</v>
      </c>
      <c r="T170" s="37">
        <f t="shared" si="42"/>
        <v>22.846153846153847</v>
      </c>
      <c r="U170" s="37">
        <f t="shared" si="43"/>
        <v>37.586666666666666</v>
      </c>
      <c r="V170" s="37">
        <f t="shared" si="44"/>
        <v>-14.740512820512819</v>
      </c>
      <c r="W170" s="39">
        <f t="shared" si="45"/>
        <v>-0.39217398422790406</v>
      </c>
    </row>
    <row r="171" spans="1:23" x14ac:dyDescent="0.3">
      <c r="A171" s="18">
        <f t="shared" si="47"/>
        <v>2021</v>
      </c>
      <c r="B171" s="18" t="str">
        <f t="shared" si="32"/>
        <v>Mar_2021</v>
      </c>
      <c r="C171" s="18" t="str">
        <f t="shared" si="33"/>
        <v>WK 14_Mar_2021</v>
      </c>
      <c r="D171" s="19">
        <v>44284</v>
      </c>
      <c r="E171" s="23" t="s">
        <v>8</v>
      </c>
      <c r="F171" s="18">
        <v>13</v>
      </c>
      <c r="G171" s="18">
        <v>11</v>
      </c>
      <c r="H171" s="21">
        <f t="shared" si="34"/>
        <v>2</v>
      </c>
      <c r="I171" s="11">
        <f t="shared" si="35"/>
        <v>0.18181818181818182</v>
      </c>
      <c r="J171" s="18">
        <v>35</v>
      </c>
      <c r="K171" s="18">
        <f t="shared" si="36"/>
        <v>-22</v>
      </c>
      <c r="L171" s="11">
        <f t="shared" si="37"/>
        <v>-0.62857142857142856</v>
      </c>
      <c r="M171" s="18">
        <v>371</v>
      </c>
      <c r="N171" s="18">
        <v>268</v>
      </c>
      <c r="O171" s="21">
        <f t="shared" si="38"/>
        <v>103</v>
      </c>
      <c r="P171" s="11">
        <f t="shared" si="39"/>
        <v>0.38432835820895522</v>
      </c>
      <c r="Q171" s="18">
        <v>752</v>
      </c>
      <c r="R171" s="18">
        <f t="shared" si="40"/>
        <v>-381</v>
      </c>
      <c r="S171" s="11">
        <f t="shared" si="41"/>
        <v>-0.50664893617021278</v>
      </c>
      <c r="T171" s="37">
        <f t="shared" si="42"/>
        <v>28.53846153846154</v>
      </c>
      <c r="U171" s="37">
        <f t="shared" si="43"/>
        <v>21.485714285714284</v>
      </c>
      <c r="V171" s="37">
        <f t="shared" si="44"/>
        <v>7.0527472527472561</v>
      </c>
      <c r="W171" s="39">
        <f t="shared" si="45"/>
        <v>0.32825286415711968</v>
      </c>
    </row>
    <row r="172" spans="1:23" x14ac:dyDescent="0.3">
      <c r="A172" s="18">
        <f t="shared" si="47"/>
        <v>2021</v>
      </c>
      <c r="B172" s="18" t="str">
        <f t="shared" si="32"/>
        <v>Mar_2021</v>
      </c>
      <c r="C172" s="18" t="str">
        <f t="shared" si="33"/>
        <v>WK 14_Mar_2021</v>
      </c>
      <c r="D172" s="19">
        <v>44284</v>
      </c>
      <c r="E172" s="23" t="s">
        <v>9</v>
      </c>
      <c r="F172" s="18">
        <v>84</v>
      </c>
      <c r="G172" s="18">
        <v>84</v>
      </c>
      <c r="H172" s="21">
        <f t="shared" si="34"/>
        <v>0</v>
      </c>
      <c r="I172" s="11">
        <f t="shared" si="35"/>
        <v>0</v>
      </c>
      <c r="J172" s="18">
        <v>460</v>
      </c>
      <c r="K172" s="18">
        <f t="shared" si="36"/>
        <v>-376</v>
      </c>
      <c r="L172" s="11">
        <f t="shared" si="37"/>
        <v>-0.81739130434782614</v>
      </c>
      <c r="M172" s="18">
        <v>1626</v>
      </c>
      <c r="N172" s="18">
        <v>1666</v>
      </c>
      <c r="O172" s="21">
        <f t="shared" si="38"/>
        <v>-40</v>
      </c>
      <c r="P172" s="11">
        <f t="shared" si="39"/>
        <v>-2.4009603841536616E-2</v>
      </c>
      <c r="Q172" s="18">
        <v>14129</v>
      </c>
      <c r="R172" s="18">
        <f t="shared" si="40"/>
        <v>-12503</v>
      </c>
      <c r="S172" s="11">
        <f t="shared" si="41"/>
        <v>-0.88491754547384815</v>
      </c>
      <c r="T172" s="37">
        <f t="shared" si="42"/>
        <v>19.357142857142858</v>
      </c>
      <c r="U172" s="37">
        <f t="shared" si="43"/>
        <v>30.715217391304346</v>
      </c>
      <c r="V172" s="37">
        <f t="shared" si="44"/>
        <v>-11.358074534161489</v>
      </c>
      <c r="W172" s="39">
        <f t="shared" si="45"/>
        <v>-0.36978655854726344</v>
      </c>
    </row>
    <row r="173" spans="1:23" x14ac:dyDescent="0.3">
      <c r="A173" s="18">
        <f t="shared" si="47"/>
        <v>2021</v>
      </c>
      <c r="B173" s="18" t="str">
        <f t="shared" si="32"/>
        <v>Mar_2021</v>
      </c>
      <c r="C173" s="18" t="str">
        <f t="shared" si="33"/>
        <v>WK 14_Mar_2021</v>
      </c>
      <c r="D173" s="19">
        <v>44284</v>
      </c>
      <c r="E173" s="23" t="s">
        <v>21</v>
      </c>
      <c r="F173" s="18">
        <v>12</v>
      </c>
      <c r="G173" s="18">
        <v>12</v>
      </c>
      <c r="H173" s="21">
        <f t="shared" si="34"/>
        <v>0</v>
      </c>
      <c r="I173" s="11">
        <f t="shared" si="35"/>
        <v>0</v>
      </c>
      <c r="J173" s="18">
        <v>61</v>
      </c>
      <c r="K173" s="18">
        <f t="shared" si="36"/>
        <v>-49</v>
      </c>
      <c r="L173" s="11">
        <f t="shared" si="37"/>
        <v>-0.80327868852459017</v>
      </c>
      <c r="M173" s="18">
        <v>374</v>
      </c>
      <c r="N173" s="18">
        <v>354</v>
      </c>
      <c r="O173" s="21">
        <f t="shared" si="38"/>
        <v>20</v>
      </c>
      <c r="P173" s="11">
        <f t="shared" si="39"/>
        <v>5.6497175141242938E-2</v>
      </c>
      <c r="Q173" s="18">
        <v>1843</v>
      </c>
      <c r="R173" s="18">
        <f t="shared" si="40"/>
        <v>-1469</v>
      </c>
      <c r="S173" s="11">
        <f t="shared" si="41"/>
        <v>-0.79706999457406402</v>
      </c>
      <c r="T173" s="37">
        <f t="shared" si="42"/>
        <v>31.166666666666668</v>
      </c>
      <c r="U173" s="37">
        <f t="shared" si="43"/>
        <v>30.21311475409836</v>
      </c>
      <c r="V173" s="37">
        <f t="shared" si="44"/>
        <v>0.95355191256830807</v>
      </c>
      <c r="W173" s="39">
        <f t="shared" si="45"/>
        <v>3.1560860915174606E-2</v>
      </c>
    </row>
    <row r="174" spans="1:23" x14ac:dyDescent="0.3">
      <c r="A174" s="18">
        <f t="shared" si="47"/>
        <v>2021</v>
      </c>
      <c r="B174" s="18" t="str">
        <f t="shared" si="32"/>
        <v>Mar_2021</v>
      </c>
      <c r="C174" s="18" t="str">
        <f t="shared" si="33"/>
        <v>WK 14_Mar_2021</v>
      </c>
      <c r="D174" s="19">
        <v>44284</v>
      </c>
      <c r="E174" s="23" t="s">
        <v>10</v>
      </c>
      <c r="F174" s="18">
        <v>18</v>
      </c>
      <c r="G174" s="18">
        <v>12</v>
      </c>
      <c r="H174" s="21">
        <f t="shared" si="34"/>
        <v>6</v>
      </c>
      <c r="I174" s="11">
        <f t="shared" si="35"/>
        <v>0.5</v>
      </c>
      <c r="J174" s="18">
        <v>44</v>
      </c>
      <c r="K174" s="18">
        <f t="shared" si="36"/>
        <v>-26</v>
      </c>
      <c r="L174" s="11">
        <f t="shared" si="37"/>
        <v>-0.59090909090909094</v>
      </c>
      <c r="M174" s="18">
        <v>620</v>
      </c>
      <c r="N174" s="18">
        <v>389</v>
      </c>
      <c r="O174" s="21">
        <f t="shared" si="38"/>
        <v>231</v>
      </c>
      <c r="P174" s="11">
        <f t="shared" si="39"/>
        <v>0.59383033419023135</v>
      </c>
      <c r="Q174" s="18">
        <v>1048</v>
      </c>
      <c r="R174" s="18">
        <f t="shared" si="40"/>
        <v>-428</v>
      </c>
      <c r="S174" s="11">
        <f t="shared" si="41"/>
        <v>-0.40839694656488551</v>
      </c>
      <c r="T174" s="37">
        <f t="shared" si="42"/>
        <v>34.444444444444443</v>
      </c>
      <c r="U174" s="37">
        <f t="shared" si="43"/>
        <v>23.818181818181817</v>
      </c>
      <c r="V174" s="37">
        <f t="shared" si="44"/>
        <v>10.626262626262626</v>
      </c>
      <c r="W174" s="39">
        <f t="shared" si="45"/>
        <v>0.4461407972858355</v>
      </c>
    </row>
    <row r="175" spans="1:23" x14ac:dyDescent="0.3">
      <c r="A175" s="18">
        <f t="shared" si="47"/>
        <v>2021</v>
      </c>
      <c r="B175" s="18" t="str">
        <f t="shared" si="32"/>
        <v>Mar_2021</v>
      </c>
      <c r="C175" s="18" t="str">
        <f t="shared" si="33"/>
        <v>WK 14_Mar_2021</v>
      </c>
      <c r="D175" s="19">
        <v>44284</v>
      </c>
      <c r="E175" s="23" t="s">
        <v>12</v>
      </c>
      <c r="F175" s="18">
        <v>89</v>
      </c>
      <c r="G175" s="18">
        <v>89</v>
      </c>
      <c r="H175" s="21">
        <f t="shared" si="34"/>
        <v>0</v>
      </c>
      <c r="I175" s="11">
        <f t="shared" si="35"/>
        <v>0</v>
      </c>
      <c r="J175" s="18">
        <v>295</v>
      </c>
      <c r="K175" s="18">
        <f t="shared" si="36"/>
        <v>-206</v>
      </c>
      <c r="L175" s="11">
        <f t="shared" si="37"/>
        <v>-0.69830508474576269</v>
      </c>
      <c r="M175" s="18">
        <v>1234</v>
      </c>
      <c r="N175" s="18">
        <v>1240</v>
      </c>
      <c r="O175" s="21">
        <f t="shared" si="38"/>
        <v>-6</v>
      </c>
      <c r="P175" s="11">
        <f t="shared" si="39"/>
        <v>-4.8387096774193551E-3</v>
      </c>
      <c r="Q175" s="18">
        <v>5504</v>
      </c>
      <c r="R175" s="18">
        <f t="shared" si="40"/>
        <v>-4270</v>
      </c>
      <c r="S175" s="11">
        <f t="shared" si="41"/>
        <v>-0.77579941860465118</v>
      </c>
      <c r="T175" s="37">
        <f t="shared" si="42"/>
        <v>13.865168539325843</v>
      </c>
      <c r="U175" s="37">
        <f t="shared" si="43"/>
        <v>18.657627118644069</v>
      </c>
      <c r="V175" s="37">
        <f t="shared" si="44"/>
        <v>-4.7924585793182253</v>
      </c>
      <c r="W175" s="39">
        <f t="shared" si="45"/>
        <v>-0.25686324144238309</v>
      </c>
    </row>
    <row r="176" spans="1:23" x14ac:dyDescent="0.3">
      <c r="A176" s="18">
        <f t="shared" si="47"/>
        <v>2021</v>
      </c>
      <c r="B176" s="18" t="str">
        <f t="shared" si="32"/>
        <v>Apr_2021</v>
      </c>
      <c r="C176" s="18" t="str">
        <f t="shared" si="33"/>
        <v>WK 15_Apr_2021</v>
      </c>
      <c r="D176" s="19">
        <v>44291</v>
      </c>
      <c r="E176" s="29" t="s">
        <v>18</v>
      </c>
      <c r="F176" s="18">
        <v>36</v>
      </c>
      <c r="G176" s="18">
        <v>36</v>
      </c>
      <c r="H176" s="21">
        <f t="shared" si="34"/>
        <v>0</v>
      </c>
      <c r="I176" s="11">
        <f t="shared" si="35"/>
        <v>0</v>
      </c>
      <c r="J176" s="18">
        <v>113</v>
      </c>
      <c r="K176" s="18">
        <f t="shared" si="36"/>
        <v>-77</v>
      </c>
      <c r="L176" s="11">
        <f t="shared" si="37"/>
        <v>-0.68141592920353977</v>
      </c>
      <c r="M176" s="22">
        <v>628</v>
      </c>
      <c r="N176" s="22">
        <v>644</v>
      </c>
      <c r="O176" s="21">
        <f t="shared" si="38"/>
        <v>-16</v>
      </c>
      <c r="P176" s="11">
        <f t="shared" si="39"/>
        <v>-2.4844720496894408E-2</v>
      </c>
      <c r="Q176" s="18">
        <v>4152</v>
      </c>
      <c r="R176" s="18">
        <f t="shared" si="40"/>
        <v>-3524</v>
      </c>
      <c r="S176" s="11">
        <f t="shared" si="41"/>
        <v>-0.84874759152215795</v>
      </c>
      <c r="T176" s="37">
        <f t="shared" si="42"/>
        <v>17.444444444444443</v>
      </c>
      <c r="U176" s="37">
        <f t="shared" si="43"/>
        <v>36.743362831858406</v>
      </c>
      <c r="V176" s="37">
        <f t="shared" si="44"/>
        <v>-19.298918387413963</v>
      </c>
      <c r="W176" s="39">
        <f t="shared" si="45"/>
        <v>-0.52523549561121818</v>
      </c>
    </row>
    <row r="177" spans="1:23" x14ac:dyDescent="0.3">
      <c r="A177" s="18">
        <f t="shared" si="47"/>
        <v>2021</v>
      </c>
      <c r="B177" s="18" t="str">
        <f t="shared" si="32"/>
        <v>Apr_2021</v>
      </c>
      <c r="C177" s="18" t="str">
        <f t="shared" si="33"/>
        <v>WK 15_Apr_2021</v>
      </c>
      <c r="D177" s="19">
        <v>44291</v>
      </c>
      <c r="E177" s="29" t="s">
        <v>19</v>
      </c>
      <c r="F177" s="18">
        <v>44</v>
      </c>
      <c r="G177" s="18">
        <v>40</v>
      </c>
      <c r="H177" s="21">
        <f t="shared" si="34"/>
        <v>4</v>
      </c>
      <c r="I177" s="11">
        <f t="shared" si="35"/>
        <v>0.1</v>
      </c>
      <c r="J177" s="18">
        <v>118</v>
      </c>
      <c r="K177" s="18">
        <f t="shared" si="36"/>
        <v>-74</v>
      </c>
      <c r="L177" s="11">
        <f t="shared" si="37"/>
        <v>-0.6271186440677966</v>
      </c>
      <c r="M177" s="18">
        <v>1343</v>
      </c>
      <c r="N177" s="18">
        <v>1310</v>
      </c>
      <c r="O177" s="21">
        <f t="shared" si="38"/>
        <v>33</v>
      </c>
      <c r="P177" s="11">
        <f t="shared" si="39"/>
        <v>2.5190839694656488E-2</v>
      </c>
      <c r="Q177" s="18">
        <v>3262</v>
      </c>
      <c r="R177" s="18">
        <f t="shared" si="40"/>
        <v>-1919</v>
      </c>
      <c r="S177" s="11">
        <f t="shared" si="41"/>
        <v>-0.58828939301042305</v>
      </c>
      <c r="T177" s="37">
        <f t="shared" si="42"/>
        <v>30.522727272727273</v>
      </c>
      <c r="U177" s="37">
        <f t="shared" si="43"/>
        <v>27.64406779661017</v>
      </c>
      <c r="V177" s="37">
        <f t="shared" si="44"/>
        <v>2.8786594761171038</v>
      </c>
      <c r="W177" s="39">
        <f t="shared" si="45"/>
        <v>0.10413299147204728</v>
      </c>
    </row>
    <row r="178" spans="1:23" x14ac:dyDescent="0.3">
      <c r="A178" s="18">
        <f t="shared" si="47"/>
        <v>2021</v>
      </c>
      <c r="B178" s="18" t="str">
        <f t="shared" si="32"/>
        <v>Apr_2021</v>
      </c>
      <c r="C178" s="18" t="str">
        <f t="shared" si="33"/>
        <v>WK 15_Apr_2021</v>
      </c>
      <c r="D178" s="19">
        <v>44291</v>
      </c>
      <c r="E178" s="23" t="s">
        <v>6</v>
      </c>
      <c r="F178" s="18">
        <v>14</v>
      </c>
      <c r="G178" s="18">
        <v>14</v>
      </c>
      <c r="H178" s="21">
        <f t="shared" si="34"/>
        <v>0</v>
      </c>
      <c r="I178" s="11">
        <f t="shared" si="35"/>
        <v>0</v>
      </c>
      <c r="J178" s="18">
        <v>47</v>
      </c>
      <c r="K178" s="18">
        <f t="shared" si="36"/>
        <v>-33</v>
      </c>
      <c r="L178" s="11">
        <f t="shared" si="37"/>
        <v>-0.7021276595744681</v>
      </c>
      <c r="M178" s="18">
        <v>498</v>
      </c>
      <c r="N178" s="18">
        <v>516</v>
      </c>
      <c r="O178" s="21">
        <f t="shared" si="38"/>
        <v>-18</v>
      </c>
      <c r="P178" s="11">
        <f t="shared" si="39"/>
        <v>-3.4883720930232558E-2</v>
      </c>
      <c r="Q178" s="18">
        <v>1771</v>
      </c>
      <c r="R178" s="18">
        <f t="shared" si="40"/>
        <v>-1273</v>
      </c>
      <c r="S178" s="11">
        <f t="shared" si="41"/>
        <v>-0.71880293619424052</v>
      </c>
      <c r="T178" s="37">
        <f t="shared" si="42"/>
        <v>35.571428571428569</v>
      </c>
      <c r="U178" s="37">
        <f t="shared" si="43"/>
        <v>37.680851063829785</v>
      </c>
      <c r="V178" s="37">
        <f t="shared" si="44"/>
        <v>-2.1094224924012153</v>
      </c>
      <c r="W178" s="39">
        <f t="shared" si="45"/>
        <v>-5.5981285794950382E-2</v>
      </c>
    </row>
    <row r="179" spans="1:23" x14ac:dyDescent="0.3">
      <c r="A179" s="18">
        <f t="shared" si="47"/>
        <v>2021</v>
      </c>
      <c r="B179" s="18" t="str">
        <f t="shared" si="32"/>
        <v>Apr_2021</v>
      </c>
      <c r="C179" s="18" t="str">
        <f t="shared" si="33"/>
        <v>WK 15_Apr_2021</v>
      </c>
      <c r="D179" s="19">
        <v>44291</v>
      </c>
      <c r="E179" s="23" t="s">
        <v>7</v>
      </c>
      <c r="F179" s="18">
        <v>2226</v>
      </c>
      <c r="G179" s="18">
        <v>2120</v>
      </c>
      <c r="H179" s="21">
        <f t="shared" si="34"/>
        <v>106</v>
      </c>
      <c r="I179" s="11">
        <f t="shared" si="35"/>
        <v>0.05</v>
      </c>
      <c r="J179" s="18">
        <v>2500</v>
      </c>
      <c r="K179" s="18">
        <f t="shared" si="36"/>
        <v>-274</v>
      </c>
      <c r="L179" s="11">
        <f t="shared" si="37"/>
        <v>-0.1096</v>
      </c>
      <c r="M179" s="28">
        <v>30200</v>
      </c>
      <c r="N179" s="28">
        <v>28648</v>
      </c>
      <c r="O179" s="21">
        <f t="shared" si="38"/>
        <v>1552</v>
      </c>
      <c r="P179" s="11">
        <f t="shared" si="39"/>
        <v>5.4174811505166155E-2</v>
      </c>
      <c r="Q179" s="18">
        <v>86541</v>
      </c>
      <c r="R179" s="18">
        <f t="shared" si="40"/>
        <v>-56341</v>
      </c>
      <c r="S179" s="11">
        <f t="shared" si="41"/>
        <v>-0.6510324586034365</v>
      </c>
      <c r="T179" s="37">
        <f t="shared" si="42"/>
        <v>13.566936208445643</v>
      </c>
      <c r="U179" s="37">
        <f t="shared" si="43"/>
        <v>34.616399999999999</v>
      </c>
      <c r="V179" s="37">
        <f t="shared" si="44"/>
        <v>-21.049463791554356</v>
      </c>
      <c r="W179" s="39">
        <f t="shared" si="45"/>
        <v>-0.60807778369658183</v>
      </c>
    </row>
    <row r="180" spans="1:23" x14ac:dyDescent="0.3">
      <c r="A180" s="18">
        <f t="shared" si="47"/>
        <v>2021</v>
      </c>
      <c r="B180" s="18" t="str">
        <f t="shared" si="32"/>
        <v>Apr_2021</v>
      </c>
      <c r="C180" s="18" t="str">
        <f t="shared" si="33"/>
        <v>WK 15_Apr_2021</v>
      </c>
      <c r="D180" s="19">
        <v>44291</v>
      </c>
      <c r="E180" s="23" t="s">
        <v>20</v>
      </c>
      <c r="F180" s="27">
        <v>14</v>
      </c>
      <c r="G180" s="27">
        <v>13</v>
      </c>
      <c r="H180" s="21">
        <f t="shared" si="34"/>
        <v>1</v>
      </c>
      <c r="I180" s="11">
        <f t="shared" si="35"/>
        <v>7.6923076923076927E-2</v>
      </c>
      <c r="J180" s="18">
        <v>75</v>
      </c>
      <c r="K180" s="18">
        <f t="shared" si="36"/>
        <v>-61</v>
      </c>
      <c r="L180" s="11">
        <f t="shared" si="37"/>
        <v>-0.81333333333333335</v>
      </c>
      <c r="M180" s="18">
        <v>283</v>
      </c>
      <c r="N180" s="18">
        <v>297</v>
      </c>
      <c r="O180" s="21">
        <f t="shared" si="38"/>
        <v>-14</v>
      </c>
      <c r="P180" s="11">
        <f t="shared" si="39"/>
        <v>-4.7138047138047139E-2</v>
      </c>
      <c r="Q180" s="18">
        <v>2819</v>
      </c>
      <c r="R180" s="18">
        <f t="shared" si="40"/>
        <v>-2536</v>
      </c>
      <c r="S180" s="11">
        <f t="shared" si="41"/>
        <v>-0.89960979070592406</v>
      </c>
      <c r="T180" s="37">
        <f t="shared" si="42"/>
        <v>20.214285714285715</v>
      </c>
      <c r="U180" s="37">
        <f t="shared" si="43"/>
        <v>37.586666666666666</v>
      </c>
      <c r="V180" s="37">
        <f t="shared" si="44"/>
        <v>-17.372380952380951</v>
      </c>
      <c r="W180" s="39">
        <f t="shared" si="45"/>
        <v>-0.46219530735316472</v>
      </c>
    </row>
    <row r="181" spans="1:23" x14ac:dyDescent="0.3">
      <c r="A181" s="18">
        <f t="shared" si="47"/>
        <v>2021</v>
      </c>
      <c r="B181" s="18" t="str">
        <f t="shared" si="32"/>
        <v>Apr_2021</v>
      </c>
      <c r="C181" s="18" t="str">
        <f t="shared" si="33"/>
        <v>WK 15_Apr_2021</v>
      </c>
      <c r="D181" s="19">
        <v>44291</v>
      </c>
      <c r="E181" s="23" t="s">
        <v>8</v>
      </c>
      <c r="F181" s="18">
        <v>15</v>
      </c>
      <c r="G181" s="18">
        <v>13</v>
      </c>
      <c r="H181" s="21">
        <f t="shared" si="34"/>
        <v>2</v>
      </c>
      <c r="I181" s="11">
        <f t="shared" si="35"/>
        <v>0.15384615384615385</v>
      </c>
      <c r="J181" s="18">
        <v>35</v>
      </c>
      <c r="K181" s="18">
        <f t="shared" si="36"/>
        <v>-20</v>
      </c>
      <c r="L181" s="11">
        <f t="shared" si="37"/>
        <v>-0.5714285714285714</v>
      </c>
      <c r="M181" s="18">
        <v>381</v>
      </c>
      <c r="N181" s="18">
        <v>371</v>
      </c>
      <c r="O181" s="21">
        <f t="shared" si="38"/>
        <v>10</v>
      </c>
      <c r="P181" s="11">
        <f t="shared" si="39"/>
        <v>2.6954177897574125E-2</v>
      </c>
      <c r="Q181" s="18">
        <v>752</v>
      </c>
      <c r="R181" s="18">
        <f t="shared" si="40"/>
        <v>-371</v>
      </c>
      <c r="S181" s="11">
        <f t="shared" si="41"/>
        <v>-0.49335106382978722</v>
      </c>
      <c r="T181" s="37">
        <f t="shared" si="42"/>
        <v>25.4</v>
      </c>
      <c r="U181" s="37">
        <f t="shared" si="43"/>
        <v>21.485714285714284</v>
      </c>
      <c r="V181" s="37">
        <f t="shared" si="44"/>
        <v>3.9142857142857146</v>
      </c>
      <c r="W181" s="39">
        <f t="shared" si="45"/>
        <v>0.18218085106382981</v>
      </c>
    </row>
    <row r="182" spans="1:23" x14ac:dyDescent="0.3">
      <c r="A182" s="18">
        <f t="shared" si="47"/>
        <v>2021</v>
      </c>
      <c r="B182" s="18" t="str">
        <f t="shared" si="32"/>
        <v>Apr_2021</v>
      </c>
      <c r="C182" s="18" t="str">
        <f t="shared" si="33"/>
        <v>WK 15_Apr_2021</v>
      </c>
      <c r="D182" s="19">
        <v>44291</v>
      </c>
      <c r="E182" s="23" t="s">
        <v>9</v>
      </c>
      <c r="F182" s="18">
        <v>83</v>
      </c>
      <c r="G182" s="18">
        <v>84</v>
      </c>
      <c r="H182" s="21">
        <f t="shared" si="34"/>
        <v>-1</v>
      </c>
      <c r="I182" s="11">
        <f t="shared" si="35"/>
        <v>-1.1904761904761904E-2</v>
      </c>
      <c r="J182" s="18">
        <v>460</v>
      </c>
      <c r="K182" s="18">
        <f t="shared" si="36"/>
        <v>-377</v>
      </c>
      <c r="L182" s="11">
        <f t="shared" si="37"/>
        <v>-0.81956521739130439</v>
      </c>
      <c r="M182" s="18">
        <v>1748</v>
      </c>
      <c r="N182" s="18">
        <v>1626</v>
      </c>
      <c r="O182" s="21">
        <f t="shared" si="38"/>
        <v>122</v>
      </c>
      <c r="P182" s="11">
        <f t="shared" si="39"/>
        <v>7.5030750307503072E-2</v>
      </c>
      <c r="Q182" s="18">
        <v>14129</v>
      </c>
      <c r="R182" s="18">
        <f t="shared" si="40"/>
        <v>-12381</v>
      </c>
      <c r="S182" s="11">
        <f t="shared" si="41"/>
        <v>-0.87628282256352186</v>
      </c>
      <c r="T182" s="37">
        <f t="shared" si="42"/>
        <v>21.060240963855421</v>
      </c>
      <c r="U182" s="37">
        <f t="shared" si="43"/>
        <v>30.715217391304346</v>
      </c>
      <c r="V182" s="37">
        <f t="shared" si="44"/>
        <v>-9.6549764274489256</v>
      </c>
      <c r="W182" s="39">
        <f t="shared" si="45"/>
        <v>-0.3143385346893981</v>
      </c>
    </row>
    <row r="183" spans="1:23" x14ac:dyDescent="0.3">
      <c r="A183" s="18">
        <f t="shared" si="47"/>
        <v>2021</v>
      </c>
      <c r="B183" s="18" t="str">
        <f t="shared" si="32"/>
        <v>Apr_2021</v>
      </c>
      <c r="C183" s="18" t="str">
        <f t="shared" si="33"/>
        <v>WK 15_Apr_2021</v>
      </c>
      <c r="D183" s="19">
        <v>44291</v>
      </c>
      <c r="E183" s="23" t="s">
        <v>21</v>
      </c>
      <c r="F183" s="18">
        <v>12</v>
      </c>
      <c r="G183" s="18">
        <v>12</v>
      </c>
      <c r="H183" s="21">
        <f t="shared" si="34"/>
        <v>0</v>
      </c>
      <c r="I183" s="11">
        <f t="shared" si="35"/>
        <v>0</v>
      </c>
      <c r="J183" s="18">
        <v>61</v>
      </c>
      <c r="K183" s="18">
        <f t="shared" si="36"/>
        <v>-49</v>
      </c>
      <c r="L183" s="11">
        <f t="shared" si="37"/>
        <v>-0.80327868852459017</v>
      </c>
      <c r="M183" s="18">
        <v>369</v>
      </c>
      <c r="N183" s="18">
        <v>374</v>
      </c>
      <c r="O183" s="21">
        <f t="shared" si="38"/>
        <v>-5</v>
      </c>
      <c r="P183" s="11">
        <f t="shared" si="39"/>
        <v>-1.3368983957219251E-2</v>
      </c>
      <c r="Q183" s="18">
        <v>1843</v>
      </c>
      <c r="R183" s="18">
        <f t="shared" si="40"/>
        <v>-1474</v>
      </c>
      <c r="S183" s="11">
        <f t="shared" si="41"/>
        <v>-0.79978296256104175</v>
      </c>
      <c r="T183" s="37">
        <f t="shared" si="42"/>
        <v>30.75</v>
      </c>
      <c r="U183" s="37">
        <f t="shared" si="43"/>
        <v>30.21311475409836</v>
      </c>
      <c r="V183" s="37">
        <f t="shared" si="44"/>
        <v>0.53688524590164022</v>
      </c>
      <c r="W183" s="39">
        <f t="shared" si="45"/>
        <v>1.7769940314704316E-2</v>
      </c>
    </row>
    <row r="184" spans="1:23" x14ac:dyDescent="0.3">
      <c r="A184" s="18">
        <f t="shared" si="47"/>
        <v>2021</v>
      </c>
      <c r="B184" s="18" t="str">
        <f t="shared" si="32"/>
        <v>Apr_2021</v>
      </c>
      <c r="C184" s="18" t="str">
        <f t="shared" si="33"/>
        <v>WK 15_Apr_2021</v>
      </c>
      <c r="D184" s="19">
        <v>44291</v>
      </c>
      <c r="E184" s="23" t="s">
        <v>10</v>
      </c>
      <c r="F184" s="18">
        <v>16</v>
      </c>
      <c r="G184" s="18">
        <v>18</v>
      </c>
      <c r="H184" s="21">
        <f t="shared" si="34"/>
        <v>-2</v>
      </c>
      <c r="I184" s="11">
        <f t="shared" si="35"/>
        <v>-0.1111111111111111</v>
      </c>
      <c r="J184" s="18">
        <v>44</v>
      </c>
      <c r="K184" s="18">
        <f t="shared" si="36"/>
        <v>-28</v>
      </c>
      <c r="L184" s="11">
        <f t="shared" si="37"/>
        <v>-0.63636363636363635</v>
      </c>
      <c r="M184" s="18">
        <v>518</v>
      </c>
      <c r="N184" s="18">
        <v>620</v>
      </c>
      <c r="O184" s="21">
        <f t="shared" si="38"/>
        <v>-102</v>
      </c>
      <c r="P184" s="11">
        <f t="shared" si="39"/>
        <v>-0.16451612903225807</v>
      </c>
      <c r="Q184" s="18">
        <v>1048</v>
      </c>
      <c r="R184" s="18">
        <f t="shared" si="40"/>
        <v>-530</v>
      </c>
      <c r="S184" s="11">
        <f t="shared" si="41"/>
        <v>-0.50572519083969469</v>
      </c>
      <c r="T184" s="37">
        <f t="shared" si="42"/>
        <v>32.375</v>
      </c>
      <c r="U184" s="37">
        <f t="shared" si="43"/>
        <v>23.818181818181817</v>
      </c>
      <c r="V184" s="37">
        <f t="shared" si="44"/>
        <v>8.5568181818181834</v>
      </c>
      <c r="W184" s="39">
        <f t="shared" si="45"/>
        <v>0.35925572519083981</v>
      </c>
    </row>
    <row r="185" spans="1:23" x14ac:dyDescent="0.3">
      <c r="A185" s="18">
        <f t="shared" si="47"/>
        <v>2021</v>
      </c>
      <c r="B185" s="18" t="str">
        <f t="shared" si="32"/>
        <v>Apr_2021</v>
      </c>
      <c r="C185" s="18" t="str">
        <f t="shared" si="33"/>
        <v>WK 15_Apr_2021</v>
      </c>
      <c r="D185" s="19">
        <v>44291</v>
      </c>
      <c r="E185" s="23" t="s">
        <v>12</v>
      </c>
      <c r="F185" s="18">
        <v>89</v>
      </c>
      <c r="G185" s="18">
        <v>89</v>
      </c>
      <c r="H185" s="21">
        <f t="shared" si="34"/>
        <v>0</v>
      </c>
      <c r="I185" s="11">
        <f t="shared" si="35"/>
        <v>0</v>
      </c>
      <c r="J185" s="18">
        <v>295</v>
      </c>
      <c r="K185" s="18">
        <f t="shared" si="36"/>
        <v>-206</v>
      </c>
      <c r="L185" s="11">
        <f t="shared" si="37"/>
        <v>-0.69830508474576269</v>
      </c>
      <c r="M185" s="18">
        <v>1234</v>
      </c>
      <c r="N185" s="18">
        <v>1234</v>
      </c>
      <c r="O185" s="21">
        <f t="shared" si="38"/>
        <v>0</v>
      </c>
      <c r="P185" s="11">
        <f t="shared" si="39"/>
        <v>0</v>
      </c>
      <c r="Q185" s="18">
        <v>5504</v>
      </c>
      <c r="R185" s="18">
        <f t="shared" si="40"/>
        <v>-4270</v>
      </c>
      <c r="S185" s="11">
        <f t="shared" si="41"/>
        <v>-0.77579941860465118</v>
      </c>
      <c r="T185" s="37">
        <f t="shared" si="42"/>
        <v>13.865168539325843</v>
      </c>
      <c r="U185" s="37">
        <f t="shared" si="43"/>
        <v>18.657627118644069</v>
      </c>
      <c r="V185" s="37">
        <f t="shared" si="44"/>
        <v>-4.7924585793182253</v>
      </c>
      <c r="W185" s="39">
        <f t="shared" si="45"/>
        <v>-0.25686324144238309</v>
      </c>
    </row>
    <row r="186" spans="1:23" x14ac:dyDescent="0.3">
      <c r="A186" s="18">
        <f t="shared" si="47"/>
        <v>2021</v>
      </c>
      <c r="B186" s="18" t="str">
        <f t="shared" si="32"/>
        <v>Apr_2021</v>
      </c>
      <c r="C186" s="18" t="str">
        <f t="shared" si="33"/>
        <v>WK 16_Apr_2021</v>
      </c>
      <c r="D186" s="19">
        <v>44298</v>
      </c>
      <c r="E186" s="29" t="s">
        <v>18</v>
      </c>
      <c r="F186" s="18">
        <v>36</v>
      </c>
      <c r="G186" s="18">
        <v>36</v>
      </c>
      <c r="H186" s="21">
        <f t="shared" si="34"/>
        <v>0</v>
      </c>
      <c r="I186" s="11">
        <f t="shared" si="35"/>
        <v>0</v>
      </c>
      <c r="J186" s="18">
        <v>113</v>
      </c>
      <c r="K186" s="18">
        <f t="shared" si="36"/>
        <v>-77</v>
      </c>
      <c r="L186" s="11">
        <f t="shared" si="37"/>
        <v>-0.68141592920353977</v>
      </c>
      <c r="M186" s="22">
        <v>628</v>
      </c>
      <c r="N186" s="22">
        <v>628</v>
      </c>
      <c r="O186" s="21">
        <f t="shared" si="38"/>
        <v>0</v>
      </c>
      <c r="P186" s="11">
        <f t="shared" si="39"/>
        <v>0</v>
      </c>
      <c r="Q186" s="18">
        <v>4152</v>
      </c>
      <c r="R186" s="18">
        <f t="shared" si="40"/>
        <v>-3524</v>
      </c>
      <c r="S186" s="11">
        <f t="shared" si="41"/>
        <v>-0.84874759152215795</v>
      </c>
      <c r="T186" s="37">
        <f t="shared" si="42"/>
        <v>17.444444444444443</v>
      </c>
      <c r="U186" s="37">
        <f t="shared" si="43"/>
        <v>36.743362831858406</v>
      </c>
      <c r="V186" s="37">
        <f t="shared" si="44"/>
        <v>-19.298918387413963</v>
      </c>
      <c r="W186" s="39">
        <f t="shared" si="45"/>
        <v>-0.52523549561121818</v>
      </c>
    </row>
    <row r="187" spans="1:23" x14ac:dyDescent="0.3">
      <c r="A187" s="18">
        <f t="shared" si="47"/>
        <v>2021</v>
      </c>
      <c r="B187" s="18" t="str">
        <f t="shared" si="32"/>
        <v>Apr_2021</v>
      </c>
      <c r="C187" s="18" t="str">
        <f t="shared" si="33"/>
        <v>WK 16_Apr_2021</v>
      </c>
      <c r="D187" s="19">
        <v>44298</v>
      </c>
      <c r="E187" s="29" t="s">
        <v>19</v>
      </c>
      <c r="F187" s="18">
        <v>43</v>
      </c>
      <c r="G187" s="18">
        <v>44</v>
      </c>
      <c r="H187" s="21">
        <f t="shared" si="34"/>
        <v>-1</v>
      </c>
      <c r="I187" s="11">
        <f t="shared" si="35"/>
        <v>-2.2727272727272728E-2</v>
      </c>
      <c r="J187" s="18">
        <v>118</v>
      </c>
      <c r="K187" s="18">
        <f t="shared" si="36"/>
        <v>-75</v>
      </c>
      <c r="L187" s="11">
        <f t="shared" si="37"/>
        <v>-0.63559322033898302</v>
      </c>
      <c r="M187" s="18">
        <v>1249</v>
      </c>
      <c r="N187" s="18">
        <v>1343</v>
      </c>
      <c r="O187" s="21">
        <f t="shared" si="38"/>
        <v>-94</v>
      </c>
      <c r="P187" s="11">
        <f t="shared" si="39"/>
        <v>-6.9992553983618769E-2</v>
      </c>
      <c r="Q187" s="18">
        <v>3262</v>
      </c>
      <c r="R187" s="18">
        <f t="shared" si="40"/>
        <v>-2013</v>
      </c>
      <c r="S187" s="11">
        <f t="shared" si="41"/>
        <v>-0.61710606989576944</v>
      </c>
      <c r="T187" s="37">
        <f t="shared" si="42"/>
        <v>29.046511627906977</v>
      </c>
      <c r="U187" s="37">
        <f t="shared" si="43"/>
        <v>27.64406779661017</v>
      </c>
      <c r="V187" s="37">
        <f t="shared" si="44"/>
        <v>1.4024438312968073</v>
      </c>
      <c r="W187" s="39">
        <f t="shared" si="45"/>
        <v>5.0732180286027974E-2</v>
      </c>
    </row>
    <row r="188" spans="1:23" x14ac:dyDescent="0.3">
      <c r="A188" s="18">
        <f t="shared" si="47"/>
        <v>2021</v>
      </c>
      <c r="B188" s="18" t="str">
        <f t="shared" si="32"/>
        <v>Apr_2021</v>
      </c>
      <c r="C188" s="18" t="str">
        <f t="shared" si="33"/>
        <v>WK 16_Apr_2021</v>
      </c>
      <c r="D188" s="19">
        <v>44298</v>
      </c>
      <c r="E188" s="23" t="s">
        <v>6</v>
      </c>
      <c r="F188" s="18">
        <v>14</v>
      </c>
      <c r="G188" s="18">
        <v>14</v>
      </c>
      <c r="H188" s="21">
        <f t="shared" si="34"/>
        <v>0</v>
      </c>
      <c r="I188" s="11">
        <f t="shared" si="35"/>
        <v>0</v>
      </c>
      <c r="J188" s="18">
        <v>47</v>
      </c>
      <c r="K188" s="18">
        <f t="shared" si="36"/>
        <v>-33</v>
      </c>
      <c r="L188" s="11">
        <f t="shared" si="37"/>
        <v>-0.7021276595744681</v>
      </c>
      <c r="M188" s="18">
        <v>509</v>
      </c>
      <c r="N188" s="18">
        <v>498</v>
      </c>
      <c r="O188" s="21">
        <f t="shared" si="38"/>
        <v>11</v>
      </c>
      <c r="P188" s="11">
        <f t="shared" si="39"/>
        <v>2.2088353413654619E-2</v>
      </c>
      <c r="Q188" s="18">
        <v>1771</v>
      </c>
      <c r="R188" s="18">
        <f t="shared" si="40"/>
        <v>-1262</v>
      </c>
      <c r="S188" s="11">
        <f t="shared" si="41"/>
        <v>-0.7125917560700169</v>
      </c>
      <c r="T188" s="37">
        <f t="shared" si="42"/>
        <v>36.357142857142854</v>
      </c>
      <c r="U188" s="37">
        <f t="shared" si="43"/>
        <v>37.680851063829785</v>
      </c>
      <c r="V188" s="37">
        <f t="shared" si="44"/>
        <v>-1.3237082066869306</v>
      </c>
      <c r="W188" s="39">
        <f t="shared" si="45"/>
        <v>-3.5129466806485453E-2</v>
      </c>
    </row>
    <row r="189" spans="1:23" x14ac:dyDescent="0.3">
      <c r="A189" s="18">
        <f t="shared" si="47"/>
        <v>2021</v>
      </c>
      <c r="B189" s="18" t="str">
        <f t="shared" si="32"/>
        <v>Apr_2021</v>
      </c>
      <c r="C189" s="18" t="str">
        <f t="shared" si="33"/>
        <v>WK 16_Apr_2021</v>
      </c>
      <c r="D189" s="19">
        <v>44298</v>
      </c>
      <c r="E189" s="23" t="s">
        <v>7</v>
      </c>
      <c r="F189" s="18">
        <v>2247</v>
      </c>
      <c r="G189" s="18">
        <v>2226</v>
      </c>
      <c r="H189" s="21">
        <f t="shared" si="34"/>
        <v>21</v>
      </c>
      <c r="I189" s="11">
        <f t="shared" si="35"/>
        <v>9.433962264150943E-3</v>
      </c>
      <c r="J189" s="18">
        <v>2500</v>
      </c>
      <c r="K189" s="18">
        <f t="shared" si="36"/>
        <v>-253</v>
      </c>
      <c r="L189" s="11">
        <f t="shared" si="37"/>
        <v>-0.1012</v>
      </c>
      <c r="M189" s="28">
        <v>29680</v>
      </c>
      <c r="N189" s="28">
        <v>30200</v>
      </c>
      <c r="O189" s="21">
        <f t="shared" si="38"/>
        <v>-520</v>
      </c>
      <c r="P189" s="11">
        <f t="shared" si="39"/>
        <v>-1.7218543046357615E-2</v>
      </c>
      <c r="Q189" s="18">
        <v>86541</v>
      </c>
      <c r="R189" s="18">
        <f t="shared" si="40"/>
        <v>-56861</v>
      </c>
      <c r="S189" s="11">
        <f t="shared" si="41"/>
        <v>-0.65704117123675487</v>
      </c>
      <c r="T189" s="37">
        <f t="shared" si="42"/>
        <v>13.208722741433021</v>
      </c>
      <c r="U189" s="37">
        <f t="shared" si="43"/>
        <v>34.616399999999999</v>
      </c>
      <c r="V189" s="37">
        <f t="shared" si="44"/>
        <v>-21.407677258566977</v>
      </c>
      <c r="W189" s="39">
        <f t="shared" si="45"/>
        <v>-0.61842586919977172</v>
      </c>
    </row>
    <row r="190" spans="1:23" x14ac:dyDescent="0.3">
      <c r="A190" s="18">
        <f t="shared" si="47"/>
        <v>2021</v>
      </c>
      <c r="B190" s="18" t="str">
        <f t="shared" si="32"/>
        <v>Apr_2021</v>
      </c>
      <c r="C190" s="18" t="str">
        <f t="shared" si="33"/>
        <v>WK 16_Apr_2021</v>
      </c>
      <c r="D190" s="19">
        <v>44298</v>
      </c>
      <c r="E190" s="23" t="s">
        <v>20</v>
      </c>
      <c r="F190" s="27">
        <v>14</v>
      </c>
      <c r="G190" s="27">
        <v>14</v>
      </c>
      <c r="H190" s="21">
        <f t="shared" si="34"/>
        <v>0</v>
      </c>
      <c r="I190" s="11">
        <f t="shared" si="35"/>
        <v>0</v>
      </c>
      <c r="J190" s="18">
        <v>75</v>
      </c>
      <c r="K190" s="18">
        <f t="shared" si="36"/>
        <v>-61</v>
      </c>
      <c r="L190" s="11">
        <f t="shared" si="37"/>
        <v>-0.81333333333333335</v>
      </c>
      <c r="M190" s="18">
        <v>298</v>
      </c>
      <c r="N190" s="18">
        <v>283</v>
      </c>
      <c r="O190" s="21">
        <f t="shared" si="38"/>
        <v>15</v>
      </c>
      <c r="P190" s="11">
        <f t="shared" si="39"/>
        <v>5.3003533568904596E-2</v>
      </c>
      <c r="Q190" s="18">
        <v>2819</v>
      </c>
      <c r="R190" s="18">
        <f t="shared" si="40"/>
        <v>-2521</v>
      </c>
      <c r="S190" s="11">
        <f t="shared" si="41"/>
        <v>-0.89428875487761617</v>
      </c>
      <c r="T190" s="37">
        <f t="shared" si="42"/>
        <v>21.285714285714285</v>
      </c>
      <c r="U190" s="37">
        <f t="shared" si="43"/>
        <v>37.586666666666666</v>
      </c>
      <c r="V190" s="37">
        <f t="shared" si="44"/>
        <v>-16.300952380952381</v>
      </c>
      <c r="W190" s="39">
        <f t="shared" si="45"/>
        <v>-0.43368975827294381</v>
      </c>
    </row>
    <row r="191" spans="1:23" x14ac:dyDescent="0.3">
      <c r="A191" s="18">
        <f t="shared" si="47"/>
        <v>2021</v>
      </c>
      <c r="B191" s="18" t="str">
        <f t="shared" si="32"/>
        <v>Apr_2021</v>
      </c>
      <c r="C191" s="18" t="str">
        <f t="shared" si="33"/>
        <v>WK 16_Apr_2021</v>
      </c>
      <c r="D191" s="19">
        <v>44298</v>
      </c>
      <c r="E191" s="23" t="s">
        <v>8</v>
      </c>
      <c r="F191" s="18">
        <v>13</v>
      </c>
      <c r="G191" s="18">
        <v>15</v>
      </c>
      <c r="H191" s="21">
        <f t="shared" si="34"/>
        <v>-2</v>
      </c>
      <c r="I191" s="11">
        <f t="shared" si="35"/>
        <v>-0.13333333333333333</v>
      </c>
      <c r="J191" s="18">
        <v>35</v>
      </c>
      <c r="K191" s="18">
        <f t="shared" si="36"/>
        <v>-22</v>
      </c>
      <c r="L191" s="11">
        <f t="shared" si="37"/>
        <v>-0.62857142857142856</v>
      </c>
      <c r="M191" s="18">
        <v>336</v>
      </c>
      <c r="N191" s="18">
        <v>381</v>
      </c>
      <c r="O191" s="21">
        <f t="shared" si="38"/>
        <v>-45</v>
      </c>
      <c r="P191" s="11">
        <f t="shared" si="39"/>
        <v>-0.11811023622047244</v>
      </c>
      <c r="Q191" s="18">
        <v>752</v>
      </c>
      <c r="R191" s="18">
        <f t="shared" si="40"/>
        <v>-416</v>
      </c>
      <c r="S191" s="11">
        <f t="shared" si="41"/>
        <v>-0.55319148936170215</v>
      </c>
      <c r="T191" s="37">
        <f t="shared" si="42"/>
        <v>25.846153846153847</v>
      </c>
      <c r="U191" s="37">
        <f t="shared" si="43"/>
        <v>21.485714285714284</v>
      </c>
      <c r="V191" s="37">
        <f t="shared" si="44"/>
        <v>4.3604395604395627</v>
      </c>
      <c r="W191" s="39">
        <f t="shared" si="45"/>
        <v>0.20294599018003284</v>
      </c>
    </row>
    <row r="192" spans="1:23" x14ac:dyDescent="0.3">
      <c r="A192" s="18">
        <f t="shared" si="47"/>
        <v>2021</v>
      </c>
      <c r="B192" s="18" t="str">
        <f t="shared" si="32"/>
        <v>Apr_2021</v>
      </c>
      <c r="C192" s="18" t="str">
        <f t="shared" si="33"/>
        <v>WK 16_Apr_2021</v>
      </c>
      <c r="D192" s="19">
        <v>44298</v>
      </c>
      <c r="E192" s="23" t="s">
        <v>9</v>
      </c>
      <c r="F192" s="18">
        <v>84</v>
      </c>
      <c r="G192" s="18">
        <v>83</v>
      </c>
      <c r="H192" s="21">
        <f t="shared" si="34"/>
        <v>1</v>
      </c>
      <c r="I192" s="11">
        <f t="shared" si="35"/>
        <v>1.2048192771084338E-2</v>
      </c>
      <c r="J192" s="18">
        <v>460</v>
      </c>
      <c r="K192" s="18">
        <f t="shared" si="36"/>
        <v>-376</v>
      </c>
      <c r="L192" s="11">
        <f t="shared" si="37"/>
        <v>-0.81739130434782614</v>
      </c>
      <c r="M192" s="18">
        <v>1740</v>
      </c>
      <c r="N192" s="18">
        <v>1748</v>
      </c>
      <c r="O192" s="21">
        <f t="shared" si="38"/>
        <v>-8</v>
      </c>
      <c r="P192" s="11">
        <f t="shared" si="39"/>
        <v>-4.5766590389016018E-3</v>
      </c>
      <c r="Q192" s="18">
        <v>14129</v>
      </c>
      <c r="R192" s="18">
        <f t="shared" si="40"/>
        <v>-12389</v>
      </c>
      <c r="S192" s="11">
        <f t="shared" si="41"/>
        <v>-0.87684903390190394</v>
      </c>
      <c r="T192" s="37">
        <f t="shared" si="42"/>
        <v>20.714285714285715</v>
      </c>
      <c r="U192" s="37">
        <f t="shared" si="43"/>
        <v>30.715217391304346</v>
      </c>
      <c r="V192" s="37">
        <f t="shared" si="44"/>
        <v>-10.000931677018631</v>
      </c>
      <c r="W192" s="39">
        <f t="shared" si="45"/>
        <v>-0.32560185231994976</v>
      </c>
    </row>
    <row r="193" spans="1:23" x14ac:dyDescent="0.3">
      <c r="A193" s="18">
        <f t="shared" si="47"/>
        <v>2021</v>
      </c>
      <c r="B193" s="18" t="str">
        <f t="shared" si="32"/>
        <v>Apr_2021</v>
      </c>
      <c r="C193" s="18" t="str">
        <f t="shared" si="33"/>
        <v>WK 16_Apr_2021</v>
      </c>
      <c r="D193" s="19">
        <v>44298</v>
      </c>
      <c r="E193" s="23" t="s">
        <v>21</v>
      </c>
      <c r="F193" s="18">
        <v>12</v>
      </c>
      <c r="G193" s="18">
        <v>12</v>
      </c>
      <c r="H193" s="21">
        <f t="shared" si="34"/>
        <v>0</v>
      </c>
      <c r="I193" s="11">
        <f t="shared" si="35"/>
        <v>0</v>
      </c>
      <c r="J193" s="18">
        <v>61</v>
      </c>
      <c r="K193" s="18">
        <f t="shared" si="36"/>
        <v>-49</v>
      </c>
      <c r="L193" s="11">
        <f t="shared" si="37"/>
        <v>-0.80327868852459017</v>
      </c>
      <c r="M193" s="18">
        <v>357</v>
      </c>
      <c r="N193" s="18">
        <v>369</v>
      </c>
      <c r="O193" s="21">
        <f t="shared" si="38"/>
        <v>-12</v>
      </c>
      <c r="P193" s="11">
        <f t="shared" si="39"/>
        <v>-3.2520325203252036E-2</v>
      </c>
      <c r="Q193" s="18">
        <v>1843</v>
      </c>
      <c r="R193" s="18">
        <f t="shared" si="40"/>
        <v>-1486</v>
      </c>
      <c r="S193" s="11">
        <f t="shared" si="41"/>
        <v>-0.80629408572978833</v>
      </c>
      <c r="T193" s="37">
        <f t="shared" si="42"/>
        <v>29.75</v>
      </c>
      <c r="U193" s="37">
        <f t="shared" si="43"/>
        <v>30.21311475409836</v>
      </c>
      <c r="V193" s="37">
        <f t="shared" si="44"/>
        <v>-0.46311475409835978</v>
      </c>
      <c r="W193" s="39">
        <f t="shared" si="45"/>
        <v>-1.5328269126424279E-2</v>
      </c>
    </row>
    <row r="194" spans="1:23" x14ac:dyDescent="0.3">
      <c r="A194" s="18">
        <f t="shared" si="47"/>
        <v>2021</v>
      </c>
      <c r="B194" s="18" t="str">
        <f t="shared" si="32"/>
        <v>Apr_2021</v>
      </c>
      <c r="C194" s="18" t="str">
        <f t="shared" si="33"/>
        <v>WK 16_Apr_2021</v>
      </c>
      <c r="D194" s="19">
        <v>44298</v>
      </c>
      <c r="E194" s="23" t="s">
        <v>10</v>
      </c>
      <c r="F194" s="18">
        <v>16</v>
      </c>
      <c r="G194" s="18">
        <v>16</v>
      </c>
      <c r="H194" s="21">
        <f t="shared" si="34"/>
        <v>0</v>
      </c>
      <c r="I194" s="11">
        <f t="shared" si="35"/>
        <v>0</v>
      </c>
      <c r="J194" s="18">
        <v>44</v>
      </c>
      <c r="K194" s="18">
        <f t="shared" si="36"/>
        <v>-28</v>
      </c>
      <c r="L194" s="11">
        <f t="shared" si="37"/>
        <v>-0.63636363636363635</v>
      </c>
      <c r="M194" s="18">
        <v>399</v>
      </c>
      <c r="N194" s="18">
        <v>518</v>
      </c>
      <c r="O194" s="21">
        <f t="shared" si="38"/>
        <v>-119</v>
      </c>
      <c r="P194" s="11">
        <f t="shared" si="39"/>
        <v>-0.22972972972972974</v>
      </c>
      <c r="Q194" s="18">
        <v>1048</v>
      </c>
      <c r="R194" s="18">
        <f t="shared" si="40"/>
        <v>-649</v>
      </c>
      <c r="S194" s="11">
        <f t="shared" si="41"/>
        <v>-0.61927480916030531</v>
      </c>
      <c r="T194" s="37">
        <f t="shared" si="42"/>
        <v>24.9375</v>
      </c>
      <c r="U194" s="37">
        <f t="shared" si="43"/>
        <v>23.818181818181817</v>
      </c>
      <c r="V194" s="37">
        <f t="shared" si="44"/>
        <v>1.1193181818181834</v>
      </c>
      <c r="W194" s="39">
        <f t="shared" si="45"/>
        <v>4.6994274809160373E-2</v>
      </c>
    </row>
    <row r="195" spans="1:23" x14ac:dyDescent="0.3">
      <c r="A195" s="18">
        <f t="shared" si="47"/>
        <v>2021</v>
      </c>
      <c r="B195" s="18" t="str">
        <f t="shared" ref="B195:B258" si="48">IF(ISBLANK(D195),"",TEXT(D195,"mmm"))&amp;"_"&amp;A195</f>
        <v>Apr_2021</v>
      </c>
      <c r="C195" s="18" t="str">
        <f t="shared" ref="C195:C258" si="49">IF(ISBLANK(D195),"","WK "&amp;WEEKNUM(D195))&amp;"_"&amp;B195</f>
        <v>WK 16_Apr_2021</v>
      </c>
      <c r="D195" s="19">
        <v>44298</v>
      </c>
      <c r="E195" s="23" t="s">
        <v>12</v>
      </c>
      <c r="F195" s="18">
        <v>84</v>
      </c>
      <c r="G195" s="18">
        <v>89</v>
      </c>
      <c r="H195" s="21">
        <f t="shared" ref="H195:H258" si="50">IFERROR(SUM(F195-G195),"NA")</f>
        <v>-5</v>
      </c>
      <c r="I195" s="11">
        <f t="shared" ref="I195:I258" si="51">IFERROR(SUM(H195/G195),"NA")</f>
        <v>-5.6179775280898875E-2</v>
      </c>
      <c r="J195" s="18">
        <v>295</v>
      </c>
      <c r="K195" s="18">
        <f t="shared" ref="K195:K258" si="52">IFERROR(F195-J195,"NA")</f>
        <v>-211</v>
      </c>
      <c r="L195" s="11">
        <f t="shared" ref="L195:L258" si="53">IFERROR(SUM(K195/J195),"NA")</f>
        <v>-0.71525423728813564</v>
      </c>
      <c r="M195" s="18">
        <v>1272</v>
      </c>
      <c r="N195" s="18">
        <v>1234</v>
      </c>
      <c r="O195" s="21">
        <f t="shared" ref="O195:O258" si="54">IFERROR(SUM(M195-N195),"NA")</f>
        <v>38</v>
      </c>
      <c r="P195" s="11">
        <f t="shared" ref="P195:P258" si="55">IFERROR(SUM(O195/N195),"NA")</f>
        <v>3.0794165316045379E-2</v>
      </c>
      <c r="Q195" s="18">
        <v>5504</v>
      </c>
      <c r="R195" s="18">
        <f t="shared" ref="R195:R258" si="56">IFERROR(M195-Q195,"NA")</f>
        <v>-4232</v>
      </c>
      <c r="S195" s="11">
        <f t="shared" ref="S195:S258" si="57">IFERROR(SUM(R195/Q195),"NA")</f>
        <v>-0.76889534883720934</v>
      </c>
      <c r="T195" s="37">
        <f t="shared" ref="T195:T258" si="58">IFERROR(SUM(M195/F195),"NA")</f>
        <v>15.142857142857142</v>
      </c>
      <c r="U195" s="37">
        <f t="shared" ref="U195:U258" si="59">IFERROR(SUM(Q195/J195),"NA")</f>
        <v>18.657627118644069</v>
      </c>
      <c r="V195" s="37">
        <f t="shared" ref="V195:V258" si="60">IFERROR(T195-U195,"NA")</f>
        <v>-3.5147699757869262</v>
      </c>
      <c r="W195" s="39">
        <f t="shared" ref="W195:W258" si="61">IFERROR(V195/U195,"NA")</f>
        <v>-0.18838247508305653</v>
      </c>
    </row>
    <row r="196" spans="1:23" x14ac:dyDescent="0.3">
      <c r="A196" s="18">
        <f t="shared" ref="A196:A226" si="62">IF(ISBLANK(D196),"",YEAR(D196))</f>
        <v>2021</v>
      </c>
      <c r="B196" s="18" t="str">
        <f t="shared" si="48"/>
        <v>Apr_2021</v>
      </c>
      <c r="C196" s="18" t="str">
        <f t="shared" si="49"/>
        <v>WK 17_Apr_2021</v>
      </c>
      <c r="D196" s="19">
        <v>44305</v>
      </c>
      <c r="E196" s="29" t="s">
        <v>18</v>
      </c>
      <c r="F196" s="18">
        <v>36</v>
      </c>
      <c r="G196" s="18">
        <v>36</v>
      </c>
      <c r="H196" s="21">
        <f t="shared" si="50"/>
        <v>0</v>
      </c>
      <c r="I196" s="11">
        <f t="shared" si="51"/>
        <v>0</v>
      </c>
      <c r="J196" s="18">
        <v>113</v>
      </c>
      <c r="K196" s="18">
        <f t="shared" si="52"/>
        <v>-77</v>
      </c>
      <c r="L196" s="11">
        <f t="shared" si="53"/>
        <v>-0.68141592920353977</v>
      </c>
      <c r="M196" s="22">
        <v>710</v>
      </c>
      <c r="N196" s="22">
        <v>628</v>
      </c>
      <c r="O196" s="21">
        <f t="shared" si="54"/>
        <v>82</v>
      </c>
      <c r="P196" s="11">
        <f t="shared" si="55"/>
        <v>0.13057324840764331</v>
      </c>
      <c r="Q196" s="18">
        <v>4152</v>
      </c>
      <c r="R196" s="18">
        <f t="shared" si="56"/>
        <v>-3442</v>
      </c>
      <c r="S196" s="11">
        <f t="shared" si="57"/>
        <v>-0.82899807321772645</v>
      </c>
      <c r="T196" s="37">
        <f t="shared" si="58"/>
        <v>19.722222222222221</v>
      </c>
      <c r="U196" s="37">
        <f t="shared" si="59"/>
        <v>36.743362831858406</v>
      </c>
      <c r="V196" s="37">
        <f t="shared" si="60"/>
        <v>-17.021140609636184</v>
      </c>
      <c r="W196" s="39">
        <f t="shared" si="61"/>
        <v>-0.46324395204453006</v>
      </c>
    </row>
    <row r="197" spans="1:23" x14ac:dyDescent="0.3">
      <c r="A197" s="18">
        <f t="shared" si="62"/>
        <v>2021</v>
      </c>
      <c r="B197" s="18" t="str">
        <f t="shared" si="48"/>
        <v>Apr_2021</v>
      </c>
      <c r="C197" s="18" t="str">
        <f t="shared" si="49"/>
        <v>WK 17_Apr_2021</v>
      </c>
      <c r="D197" s="19">
        <v>44305</v>
      </c>
      <c r="E197" s="29" t="s">
        <v>19</v>
      </c>
      <c r="F197" s="18">
        <v>46</v>
      </c>
      <c r="G197" s="18">
        <v>43</v>
      </c>
      <c r="H197" s="21">
        <f t="shared" si="50"/>
        <v>3</v>
      </c>
      <c r="I197" s="11">
        <f t="shared" si="51"/>
        <v>6.9767441860465115E-2</v>
      </c>
      <c r="J197" s="18">
        <v>118</v>
      </c>
      <c r="K197" s="18">
        <f t="shared" si="52"/>
        <v>-72</v>
      </c>
      <c r="L197" s="11">
        <f t="shared" si="53"/>
        <v>-0.61016949152542377</v>
      </c>
      <c r="M197" s="18">
        <v>1255</v>
      </c>
      <c r="N197" s="18">
        <v>1249</v>
      </c>
      <c r="O197" s="21">
        <f t="shared" si="54"/>
        <v>6</v>
      </c>
      <c r="P197" s="11">
        <f t="shared" si="55"/>
        <v>4.8038430744595673E-3</v>
      </c>
      <c r="Q197" s="18">
        <v>3262</v>
      </c>
      <c r="R197" s="18">
        <f t="shared" si="56"/>
        <v>-2007</v>
      </c>
      <c r="S197" s="11">
        <f t="shared" si="57"/>
        <v>-0.61526670754138568</v>
      </c>
      <c r="T197" s="37">
        <f t="shared" si="58"/>
        <v>27.282608695652176</v>
      </c>
      <c r="U197" s="37">
        <f t="shared" si="59"/>
        <v>27.64406779661017</v>
      </c>
      <c r="V197" s="37">
        <f t="shared" si="60"/>
        <v>-0.36145910095799394</v>
      </c>
      <c r="W197" s="39">
        <f t="shared" si="61"/>
        <v>-1.3075467171380528E-2</v>
      </c>
    </row>
    <row r="198" spans="1:23" x14ac:dyDescent="0.3">
      <c r="A198" s="18">
        <f t="shared" si="62"/>
        <v>2021</v>
      </c>
      <c r="B198" s="18" t="str">
        <f t="shared" si="48"/>
        <v>Apr_2021</v>
      </c>
      <c r="C198" s="18" t="str">
        <f t="shared" si="49"/>
        <v>WK 17_Apr_2021</v>
      </c>
      <c r="D198" s="19">
        <v>44305</v>
      </c>
      <c r="E198" s="23" t="s">
        <v>6</v>
      </c>
      <c r="F198" s="18">
        <v>14</v>
      </c>
      <c r="G198" s="18">
        <v>14</v>
      </c>
      <c r="H198" s="21">
        <f t="shared" si="50"/>
        <v>0</v>
      </c>
      <c r="I198" s="11">
        <f t="shared" si="51"/>
        <v>0</v>
      </c>
      <c r="J198" s="18">
        <v>47</v>
      </c>
      <c r="K198" s="18">
        <f t="shared" si="52"/>
        <v>-33</v>
      </c>
      <c r="L198" s="11">
        <f t="shared" si="53"/>
        <v>-0.7021276595744681</v>
      </c>
      <c r="M198" s="18">
        <v>504</v>
      </c>
      <c r="N198" s="18">
        <v>509</v>
      </c>
      <c r="O198" s="21">
        <f t="shared" si="54"/>
        <v>-5</v>
      </c>
      <c r="P198" s="11">
        <f t="shared" si="55"/>
        <v>-9.823182711198428E-3</v>
      </c>
      <c r="Q198" s="18">
        <v>1771</v>
      </c>
      <c r="R198" s="18">
        <f t="shared" si="56"/>
        <v>-1267</v>
      </c>
      <c r="S198" s="11">
        <f t="shared" si="57"/>
        <v>-0.71541501976284583</v>
      </c>
      <c r="T198" s="37">
        <f t="shared" si="58"/>
        <v>36</v>
      </c>
      <c r="U198" s="37">
        <f t="shared" si="59"/>
        <v>37.680851063829785</v>
      </c>
      <c r="V198" s="37">
        <f t="shared" si="60"/>
        <v>-1.6808510638297847</v>
      </c>
      <c r="W198" s="39">
        <f t="shared" si="61"/>
        <v>-4.4607566346696714E-2</v>
      </c>
    </row>
    <row r="199" spans="1:23" x14ac:dyDescent="0.3">
      <c r="A199" s="18">
        <f t="shared" si="62"/>
        <v>2021</v>
      </c>
      <c r="B199" s="18" t="str">
        <f t="shared" si="48"/>
        <v>Apr_2021</v>
      </c>
      <c r="C199" s="18" t="str">
        <f t="shared" si="49"/>
        <v>WK 17_Apr_2021</v>
      </c>
      <c r="D199" s="19">
        <v>44305</v>
      </c>
      <c r="E199" s="23" t="s">
        <v>7</v>
      </c>
      <c r="F199" s="18">
        <v>2123</v>
      </c>
      <c r="G199" s="18">
        <v>2247</v>
      </c>
      <c r="H199" s="21">
        <f t="shared" si="50"/>
        <v>-124</v>
      </c>
      <c r="I199" s="11">
        <f t="shared" si="51"/>
        <v>-5.518469069870939E-2</v>
      </c>
      <c r="J199" s="18">
        <v>2500</v>
      </c>
      <c r="K199" s="18">
        <f t="shared" si="52"/>
        <v>-377</v>
      </c>
      <c r="L199" s="11">
        <f t="shared" si="53"/>
        <v>-0.15079999999999999</v>
      </c>
      <c r="M199" s="28">
        <v>31549</v>
      </c>
      <c r="N199" s="28">
        <v>29680</v>
      </c>
      <c r="O199" s="21">
        <f t="shared" si="54"/>
        <v>1869</v>
      </c>
      <c r="P199" s="11">
        <f t="shared" si="55"/>
        <v>6.2971698113207547E-2</v>
      </c>
      <c r="Q199" s="18">
        <v>86541</v>
      </c>
      <c r="R199" s="18">
        <f t="shared" si="56"/>
        <v>-54992</v>
      </c>
      <c r="S199" s="11">
        <f t="shared" si="57"/>
        <v>-0.63544447140661653</v>
      </c>
      <c r="T199" s="37">
        <f t="shared" si="58"/>
        <v>14.86057465850212</v>
      </c>
      <c r="U199" s="37">
        <f t="shared" si="59"/>
        <v>34.616399999999999</v>
      </c>
      <c r="V199" s="37">
        <f t="shared" si="60"/>
        <v>-19.755825341497879</v>
      </c>
      <c r="W199" s="39">
        <f t="shared" si="61"/>
        <v>-0.5707071024571555</v>
      </c>
    </row>
    <row r="200" spans="1:23" x14ac:dyDescent="0.3">
      <c r="A200" s="18">
        <f t="shared" si="62"/>
        <v>2021</v>
      </c>
      <c r="B200" s="18" t="str">
        <f t="shared" si="48"/>
        <v>Apr_2021</v>
      </c>
      <c r="C200" s="18" t="str">
        <f t="shared" si="49"/>
        <v>WK 17_Apr_2021</v>
      </c>
      <c r="D200" s="19">
        <v>44305</v>
      </c>
      <c r="E200" s="23" t="s">
        <v>20</v>
      </c>
      <c r="F200" s="27">
        <v>14</v>
      </c>
      <c r="G200" s="27">
        <v>14</v>
      </c>
      <c r="H200" s="21">
        <f t="shared" si="50"/>
        <v>0</v>
      </c>
      <c r="I200" s="11">
        <f t="shared" si="51"/>
        <v>0</v>
      </c>
      <c r="J200" s="18">
        <v>75</v>
      </c>
      <c r="K200" s="18">
        <f t="shared" si="52"/>
        <v>-61</v>
      </c>
      <c r="L200" s="11">
        <f t="shared" si="53"/>
        <v>-0.81333333333333335</v>
      </c>
      <c r="M200" s="18">
        <v>313</v>
      </c>
      <c r="N200" s="18">
        <v>298</v>
      </c>
      <c r="O200" s="21">
        <f t="shared" si="54"/>
        <v>15</v>
      </c>
      <c r="P200" s="11">
        <f t="shared" si="55"/>
        <v>5.0335570469798654E-2</v>
      </c>
      <c r="Q200" s="18">
        <v>2819</v>
      </c>
      <c r="R200" s="18">
        <f t="shared" si="56"/>
        <v>-2506</v>
      </c>
      <c r="S200" s="11">
        <f t="shared" si="57"/>
        <v>-0.88896771904930827</v>
      </c>
      <c r="T200" s="37">
        <f t="shared" si="58"/>
        <v>22.357142857142858</v>
      </c>
      <c r="U200" s="37">
        <f t="shared" si="59"/>
        <v>37.586666666666666</v>
      </c>
      <c r="V200" s="37">
        <f t="shared" si="60"/>
        <v>-15.229523809523808</v>
      </c>
      <c r="W200" s="39">
        <f t="shared" si="61"/>
        <v>-0.4051842091927228</v>
      </c>
    </row>
    <row r="201" spans="1:23" x14ac:dyDescent="0.3">
      <c r="A201" s="18">
        <f t="shared" si="62"/>
        <v>2021</v>
      </c>
      <c r="B201" s="18" t="str">
        <f t="shared" si="48"/>
        <v>Apr_2021</v>
      </c>
      <c r="C201" s="18" t="str">
        <f t="shared" si="49"/>
        <v>WK 17_Apr_2021</v>
      </c>
      <c r="D201" s="19">
        <v>44305</v>
      </c>
      <c r="E201" s="23" t="s">
        <v>8</v>
      </c>
      <c r="F201" s="18">
        <v>13</v>
      </c>
      <c r="G201" s="18">
        <v>13</v>
      </c>
      <c r="H201" s="21">
        <f t="shared" si="50"/>
        <v>0</v>
      </c>
      <c r="I201" s="11">
        <f t="shared" si="51"/>
        <v>0</v>
      </c>
      <c r="J201" s="18">
        <v>35</v>
      </c>
      <c r="K201" s="18">
        <f t="shared" si="52"/>
        <v>-22</v>
      </c>
      <c r="L201" s="11">
        <f t="shared" si="53"/>
        <v>-0.62857142857142856</v>
      </c>
      <c r="M201" s="18">
        <v>328</v>
      </c>
      <c r="N201" s="18">
        <v>336</v>
      </c>
      <c r="O201" s="21">
        <f t="shared" si="54"/>
        <v>-8</v>
      </c>
      <c r="P201" s="11">
        <f t="shared" si="55"/>
        <v>-2.3809523809523808E-2</v>
      </c>
      <c r="Q201" s="18">
        <v>752</v>
      </c>
      <c r="R201" s="18">
        <f t="shared" si="56"/>
        <v>-424</v>
      </c>
      <c r="S201" s="11">
        <f t="shared" si="57"/>
        <v>-0.56382978723404253</v>
      </c>
      <c r="T201" s="37">
        <f t="shared" si="58"/>
        <v>25.23076923076923</v>
      </c>
      <c r="U201" s="37">
        <f t="shared" si="59"/>
        <v>21.485714285714284</v>
      </c>
      <c r="V201" s="37">
        <f t="shared" si="60"/>
        <v>3.745054945054946</v>
      </c>
      <c r="W201" s="39">
        <f t="shared" si="61"/>
        <v>0.1743044189852701</v>
      </c>
    </row>
    <row r="202" spans="1:23" x14ac:dyDescent="0.3">
      <c r="A202" s="18">
        <f t="shared" si="62"/>
        <v>2021</v>
      </c>
      <c r="B202" s="18" t="str">
        <f t="shared" si="48"/>
        <v>Apr_2021</v>
      </c>
      <c r="C202" s="18" t="str">
        <f t="shared" si="49"/>
        <v>WK 17_Apr_2021</v>
      </c>
      <c r="D202" s="19">
        <v>44305</v>
      </c>
      <c r="E202" s="23" t="s">
        <v>9</v>
      </c>
      <c r="F202" s="18">
        <v>81</v>
      </c>
      <c r="G202" s="18">
        <v>84</v>
      </c>
      <c r="H202" s="21">
        <f t="shared" si="50"/>
        <v>-3</v>
      </c>
      <c r="I202" s="11">
        <f t="shared" si="51"/>
        <v>-3.5714285714285712E-2</v>
      </c>
      <c r="J202" s="18">
        <v>460</v>
      </c>
      <c r="K202" s="18">
        <f t="shared" si="52"/>
        <v>-379</v>
      </c>
      <c r="L202" s="11">
        <f t="shared" si="53"/>
        <v>-0.82391304347826089</v>
      </c>
      <c r="M202" s="18">
        <v>1714</v>
      </c>
      <c r="N202" s="18">
        <v>1740</v>
      </c>
      <c r="O202" s="21">
        <f t="shared" si="54"/>
        <v>-26</v>
      </c>
      <c r="P202" s="11">
        <f t="shared" si="55"/>
        <v>-1.4942528735632184E-2</v>
      </c>
      <c r="Q202" s="18">
        <v>14129</v>
      </c>
      <c r="R202" s="18">
        <f t="shared" si="56"/>
        <v>-12415</v>
      </c>
      <c r="S202" s="11">
        <f t="shared" si="57"/>
        <v>-0.87868922075164557</v>
      </c>
      <c r="T202" s="37">
        <f t="shared" si="58"/>
        <v>21.160493827160494</v>
      </c>
      <c r="U202" s="37">
        <f t="shared" si="59"/>
        <v>30.715217391304346</v>
      </c>
      <c r="V202" s="37">
        <f t="shared" si="60"/>
        <v>-9.5547235641438526</v>
      </c>
      <c r="W202" s="39">
        <f t="shared" si="61"/>
        <v>-0.31107458698465373</v>
      </c>
    </row>
    <row r="203" spans="1:23" x14ac:dyDescent="0.3">
      <c r="A203" s="18">
        <f t="shared" si="62"/>
        <v>2021</v>
      </c>
      <c r="B203" s="18" t="str">
        <f t="shared" si="48"/>
        <v>Apr_2021</v>
      </c>
      <c r="C203" s="18" t="str">
        <f t="shared" si="49"/>
        <v>WK 17_Apr_2021</v>
      </c>
      <c r="D203" s="19">
        <v>44305</v>
      </c>
      <c r="E203" s="23" t="s">
        <v>21</v>
      </c>
      <c r="F203" s="18">
        <v>12</v>
      </c>
      <c r="G203" s="18">
        <v>12</v>
      </c>
      <c r="H203" s="21">
        <f t="shared" si="50"/>
        <v>0</v>
      </c>
      <c r="I203" s="11">
        <f t="shared" si="51"/>
        <v>0</v>
      </c>
      <c r="J203" s="18">
        <v>61</v>
      </c>
      <c r="K203" s="18">
        <f t="shared" si="52"/>
        <v>-49</v>
      </c>
      <c r="L203" s="11">
        <f t="shared" si="53"/>
        <v>-0.80327868852459017</v>
      </c>
      <c r="M203" s="18">
        <v>365</v>
      </c>
      <c r="N203" s="18">
        <v>357</v>
      </c>
      <c r="O203" s="21">
        <f t="shared" si="54"/>
        <v>8</v>
      </c>
      <c r="P203" s="11">
        <f t="shared" si="55"/>
        <v>2.2408963585434174E-2</v>
      </c>
      <c r="Q203" s="18">
        <v>1843</v>
      </c>
      <c r="R203" s="18">
        <f t="shared" si="56"/>
        <v>-1478</v>
      </c>
      <c r="S203" s="11">
        <f t="shared" si="57"/>
        <v>-0.80195333695062399</v>
      </c>
      <c r="T203" s="37">
        <f t="shared" si="58"/>
        <v>30.416666666666668</v>
      </c>
      <c r="U203" s="37">
        <f t="shared" si="59"/>
        <v>30.21311475409836</v>
      </c>
      <c r="V203" s="37">
        <f t="shared" si="60"/>
        <v>0.20355191256830807</v>
      </c>
      <c r="W203" s="39">
        <f t="shared" si="61"/>
        <v>6.7372038343281567E-3</v>
      </c>
    </row>
    <row r="204" spans="1:23" x14ac:dyDescent="0.3">
      <c r="A204" s="18">
        <f t="shared" si="62"/>
        <v>2021</v>
      </c>
      <c r="B204" s="18" t="str">
        <f t="shared" si="48"/>
        <v>Apr_2021</v>
      </c>
      <c r="C204" s="18" t="str">
        <f t="shared" si="49"/>
        <v>WK 17_Apr_2021</v>
      </c>
      <c r="D204" s="19">
        <v>44305</v>
      </c>
      <c r="E204" s="23" t="s">
        <v>10</v>
      </c>
      <c r="F204" s="18">
        <v>16</v>
      </c>
      <c r="G204" s="18">
        <v>16</v>
      </c>
      <c r="H204" s="21">
        <f t="shared" si="50"/>
        <v>0</v>
      </c>
      <c r="I204" s="11">
        <f t="shared" si="51"/>
        <v>0</v>
      </c>
      <c r="J204" s="18">
        <v>44</v>
      </c>
      <c r="K204" s="18">
        <f t="shared" si="52"/>
        <v>-28</v>
      </c>
      <c r="L204" s="11">
        <f t="shared" si="53"/>
        <v>-0.63636363636363635</v>
      </c>
      <c r="M204" s="18">
        <v>478</v>
      </c>
      <c r="N204" s="18">
        <v>399</v>
      </c>
      <c r="O204" s="21">
        <f t="shared" si="54"/>
        <v>79</v>
      </c>
      <c r="P204" s="11">
        <f t="shared" si="55"/>
        <v>0.19799498746867167</v>
      </c>
      <c r="Q204" s="18">
        <v>1048</v>
      </c>
      <c r="R204" s="18">
        <f t="shared" si="56"/>
        <v>-570</v>
      </c>
      <c r="S204" s="11">
        <f t="shared" si="57"/>
        <v>-0.54389312977099236</v>
      </c>
      <c r="T204" s="37">
        <f t="shared" si="58"/>
        <v>29.875</v>
      </c>
      <c r="U204" s="37">
        <f t="shared" si="59"/>
        <v>23.818181818181817</v>
      </c>
      <c r="V204" s="37">
        <f t="shared" si="60"/>
        <v>6.0568181818181834</v>
      </c>
      <c r="W204" s="39">
        <f t="shared" si="61"/>
        <v>0.25429389312977108</v>
      </c>
    </row>
    <row r="205" spans="1:23" x14ac:dyDescent="0.3">
      <c r="A205" s="18">
        <f t="shared" si="62"/>
        <v>2021</v>
      </c>
      <c r="B205" s="18" t="str">
        <f t="shared" si="48"/>
        <v>Apr_2021</v>
      </c>
      <c r="C205" s="18" t="str">
        <f t="shared" si="49"/>
        <v>WK 17_Apr_2021</v>
      </c>
      <c r="D205" s="19">
        <v>44305</v>
      </c>
      <c r="E205" s="23" t="s">
        <v>12</v>
      </c>
      <c r="F205" s="18">
        <v>93</v>
      </c>
      <c r="G205" s="18">
        <v>84</v>
      </c>
      <c r="H205" s="21">
        <f t="shared" si="50"/>
        <v>9</v>
      </c>
      <c r="I205" s="11">
        <f t="shared" si="51"/>
        <v>0.10714285714285714</v>
      </c>
      <c r="J205" s="18">
        <v>295</v>
      </c>
      <c r="K205" s="18">
        <f t="shared" si="52"/>
        <v>-202</v>
      </c>
      <c r="L205" s="11">
        <f t="shared" si="53"/>
        <v>-0.68474576271186438</v>
      </c>
      <c r="M205" s="18">
        <v>1275</v>
      </c>
      <c r="N205" s="18">
        <v>1272</v>
      </c>
      <c r="O205" s="21">
        <f t="shared" si="54"/>
        <v>3</v>
      </c>
      <c r="P205" s="11">
        <f t="shared" si="55"/>
        <v>2.3584905660377358E-3</v>
      </c>
      <c r="Q205" s="18">
        <v>5504</v>
      </c>
      <c r="R205" s="18">
        <f t="shared" si="56"/>
        <v>-4229</v>
      </c>
      <c r="S205" s="11">
        <f t="shared" si="57"/>
        <v>-0.76835029069767447</v>
      </c>
      <c r="T205" s="37">
        <f t="shared" si="58"/>
        <v>13.709677419354838</v>
      </c>
      <c r="U205" s="37">
        <f t="shared" si="59"/>
        <v>18.657627118644069</v>
      </c>
      <c r="V205" s="37">
        <f t="shared" si="60"/>
        <v>-4.9479496992892305</v>
      </c>
      <c r="W205" s="39">
        <f t="shared" si="61"/>
        <v>-0.26519715866466625</v>
      </c>
    </row>
    <row r="206" spans="1:23" x14ac:dyDescent="0.3">
      <c r="A206" s="18">
        <f t="shared" si="62"/>
        <v>2021</v>
      </c>
      <c r="B206" s="18" t="str">
        <f t="shared" si="48"/>
        <v>Apr_2021</v>
      </c>
      <c r="C206" s="18" t="str">
        <f t="shared" si="49"/>
        <v>WK 18_Apr_2021</v>
      </c>
      <c r="D206" s="19">
        <v>44312</v>
      </c>
      <c r="E206" s="29" t="s">
        <v>18</v>
      </c>
      <c r="F206" s="18">
        <v>36</v>
      </c>
      <c r="G206" s="18">
        <v>36</v>
      </c>
      <c r="H206" s="21">
        <f t="shared" si="50"/>
        <v>0</v>
      </c>
      <c r="I206" s="11">
        <f t="shared" si="51"/>
        <v>0</v>
      </c>
      <c r="J206" s="18">
        <v>113</v>
      </c>
      <c r="K206" s="18">
        <f t="shared" si="52"/>
        <v>-77</v>
      </c>
      <c r="L206" s="11">
        <f t="shared" si="53"/>
        <v>-0.68141592920353977</v>
      </c>
      <c r="M206" s="22">
        <v>710</v>
      </c>
      <c r="N206" s="22">
        <v>710</v>
      </c>
      <c r="O206" s="21">
        <f t="shared" si="54"/>
        <v>0</v>
      </c>
      <c r="P206" s="11">
        <f t="shared" si="55"/>
        <v>0</v>
      </c>
      <c r="Q206" s="18">
        <v>4152</v>
      </c>
      <c r="R206" s="18">
        <f t="shared" si="56"/>
        <v>-3442</v>
      </c>
      <c r="S206" s="11">
        <f t="shared" si="57"/>
        <v>-0.82899807321772645</v>
      </c>
      <c r="T206" s="37">
        <f t="shared" si="58"/>
        <v>19.722222222222221</v>
      </c>
      <c r="U206" s="37">
        <f t="shared" si="59"/>
        <v>36.743362831858406</v>
      </c>
      <c r="V206" s="37">
        <f t="shared" si="60"/>
        <v>-17.021140609636184</v>
      </c>
      <c r="W206" s="39">
        <f t="shared" si="61"/>
        <v>-0.46324395204453006</v>
      </c>
    </row>
    <row r="207" spans="1:23" x14ac:dyDescent="0.3">
      <c r="A207" s="18">
        <f t="shared" si="62"/>
        <v>2021</v>
      </c>
      <c r="B207" s="18" t="str">
        <f t="shared" si="48"/>
        <v>Apr_2021</v>
      </c>
      <c r="C207" s="18" t="str">
        <f t="shared" si="49"/>
        <v>WK 18_Apr_2021</v>
      </c>
      <c r="D207" s="19">
        <v>44312</v>
      </c>
      <c r="E207" s="29" t="s">
        <v>19</v>
      </c>
      <c r="F207" s="18">
        <v>41</v>
      </c>
      <c r="G207" s="18">
        <v>46</v>
      </c>
      <c r="H207" s="21">
        <f t="shared" si="50"/>
        <v>-5</v>
      </c>
      <c r="I207" s="11">
        <f t="shared" si="51"/>
        <v>-0.10869565217391304</v>
      </c>
      <c r="J207" s="18">
        <v>118</v>
      </c>
      <c r="K207" s="18">
        <f t="shared" si="52"/>
        <v>-77</v>
      </c>
      <c r="L207" s="11">
        <f t="shared" si="53"/>
        <v>-0.65254237288135597</v>
      </c>
      <c r="M207" s="18">
        <v>1146</v>
      </c>
      <c r="N207" s="18">
        <v>1255</v>
      </c>
      <c r="O207" s="21">
        <f t="shared" si="54"/>
        <v>-109</v>
      </c>
      <c r="P207" s="11">
        <f t="shared" si="55"/>
        <v>-8.6852589641434261E-2</v>
      </c>
      <c r="Q207" s="18">
        <v>3262</v>
      </c>
      <c r="R207" s="18">
        <f t="shared" si="56"/>
        <v>-2116</v>
      </c>
      <c r="S207" s="11">
        <f t="shared" si="57"/>
        <v>-0.64868179031269158</v>
      </c>
      <c r="T207" s="37">
        <f t="shared" si="58"/>
        <v>27.951219512195124</v>
      </c>
      <c r="U207" s="37">
        <f t="shared" si="59"/>
        <v>27.64406779661017</v>
      </c>
      <c r="V207" s="37">
        <f t="shared" si="60"/>
        <v>0.30715171558495413</v>
      </c>
      <c r="W207" s="39">
        <f t="shared" si="61"/>
        <v>1.1110944953716919E-2</v>
      </c>
    </row>
    <row r="208" spans="1:23" x14ac:dyDescent="0.3">
      <c r="A208" s="18">
        <f t="shared" si="62"/>
        <v>2021</v>
      </c>
      <c r="B208" s="18" t="str">
        <f t="shared" si="48"/>
        <v>Apr_2021</v>
      </c>
      <c r="C208" s="18" t="str">
        <f t="shared" si="49"/>
        <v>WK 18_Apr_2021</v>
      </c>
      <c r="D208" s="19">
        <v>44312</v>
      </c>
      <c r="E208" s="23" t="s">
        <v>6</v>
      </c>
      <c r="F208" s="18">
        <v>14</v>
      </c>
      <c r="G208" s="18">
        <v>14</v>
      </c>
      <c r="H208" s="21">
        <f t="shared" si="50"/>
        <v>0</v>
      </c>
      <c r="I208" s="11">
        <f t="shared" si="51"/>
        <v>0</v>
      </c>
      <c r="J208" s="18">
        <v>47</v>
      </c>
      <c r="K208" s="18">
        <f t="shared" si="52"/>
        <v>-33</v>
      </c>
      <c r="L208" s="11">
        <f t="shared" si="53"/>
        <v>-0.7021276595744681</v>
      </c>
      <c r="M208" s="18">
        <v>502</v>
      </c>
      <c r="N208" s="18">
        <v>504</v>
      </c>
      <c r="O208" s="21">
        <f t="shared" si="54"/>
        <v>-2</v>
      </c>
      <c r="P208" s="11">
        <f t="shared" si="55"/>
        <v>-3.968253968253968E-3</v>
      </c>
      <c r="Q208" s="18">
        <v>1771</v>
      </c>
      <c r="R208" s="18">
        <f t="shared" si="56"/>
        <v>-1269</v>
      </c>
      <c r="S208" s="11">
        <f t="shared" si="57"/>
        <v>-0.71654432523997746</v>
      </c>
      <c r="T208" s="37">
        <f t="shared" si="58"/>
        <v>35.857142857142854</v>
      </c>
      <c r="U208" s="37">
        <f t="shared" si="59"/>
        <v>37.680851063829785</v>
      </c>
      <c r="V208" s="37">
        <f t="shared" si="60"/>
        <v>-1.8237082066869306</v>
      </c>
      <c r="W208" s="39">
        <f t="shared" si="61"/>
        <v>-4.8398806162781333E-2</v>
      </c>
    </row>
    <row r="209" spans="1:23" x14ac:dyDescent="0.3">
      <c r="A209" s="18">
        <f t="shared" si="62"/>
        <v>2021</v>
      </c>
      <c r="B209" s="18" t="str">
        <f t="shared" si="48"/>
        <v>Apr_2021</v>
      </c>
      <c r="C209" s="18" t="str">
        <f t="shared" si="49"/>
        <v>WK 18_Apr_2021</v>
      </c>
      <c r="D209" s="19">
        <v>44312</v>
      </c>
      <c r="E209" s="23" t="s">
        <v>7</v>
      </c>
      <c r="F209" s="18">
        <v>2263</v>
      </c>
      <c r="G209" s="18">
        <v>2123</v>
      </c>
      <c r="H209" s="21">
        <f t="shared" si="50"/>
        <v>140</v>
      </c>
      <c r="I209" s="11">
        <f t="shared" si="51"/>
        <v>6.59444182760245E-2</v>
      </c>
      <c r="J209" s="18">
        <v>2500</v>
      </c>
      <c r="K209" s="18">
        <f t="shared" si="52"/>
        <v>-237</v>
      </c>
      <c r="L209" s="11">
        <f t="shared" si="53"/>
        <v>-9.4799999999999995E-2</v>
      </c>
      <c r="M209" s="28">
        <v>32474</v>
      </c>
      <c r="N209" s="28">
        <v>31549</v>
      </c>
      <c r="O209" s="21">
        <f t="shared" si="54"/>
        <v>925</v>
      </c>
      <c r="P209" s="11">
        <f t="shared" si="55"/>
        <v>2.9319471298614855E-2</v>
      </c>
      <c r="Q209" s="18">
        <v>86541</v>
      </c>
      <c r="R209" s="18">
        <f t="shared" si="56"/>
        <v>-54067</v>
      </c>
      <c r="S209" s="11">
        <f t="shared" si="57"/>
        <v>-0.6247558960492714</v>
      </c>
      <c r="T209" s="37">
        <f t="shared" si="58"/>
        <v>14.349977905435264</v>
      </c>
      <c r="U209" s="37">
        <f t="shared" si="59"/>
        <v>34.616399999999999</v>
      </c>
      <c r="V209" s="37">
        <f t="shared" si="60"/>
        <v>-20.266422094564735</v>
      </c>
      <c r="W209" s="39">
        <f t="shared" si="61"/>
        <v>-0.58545724265275234</v>
      </c>
    </row>
    <row r="210" spans="1:23" x14ac:dyDescent="0.3">
      <c r="A210" s="18">
        <f t="shared" si="62"/>
        <v>2021</v>
      </c>
      <c r="B210" s="18" t="str">
        <f t="shared" si="48"/>
        <v>Apr_2021</v>
      </c>
      <c r="C210" s="18" t="str">
        <f t="shared" si="49"/>
        <v>WK 18_Apr_2021</v>
      </c>
      <c r="D210" s="19">
        <v>44312</v>
      </c>
      <c r="E210" s="23" t="s">
        <v>20</v>
      </c>
      <c r="F210" s="27">
        <v>14</v>
      </c>
      <c r="G210" s="27">
        <v>14</v>
      </c>
      <c r="H210" s="21">
        <f t="shared" si="50"/>
        <v>0</v>
      </c>
      <c r="I210" s="11">
        <f t="shared" si="51"/>
        <v>0</v>
      </c>
      <c r="J210" s="18">
        <v>75</v>
      </c>
      <c r="K210" s="18">
        <f t="shared" si="52"/>
        <v>-61</v>
      </c>
      <c r="L210" s="11">
        <f t="shared" si="53"/>
        <v>-0.81333333333333335</v>
      </c>
      <c r="M210" s="18">
        <v>322</v>
      </c>
      <c r="N210" s="18">
        <v>313</v>
      </c>
      <c r="O210" s="21">
        <f t="shared" si="54"/>
        <v>9</v>
      </c>
      <c r="P210" s="11">
        <f t="shared" si="55"/>
        <v>2.8753993610223641E-2</v>
      </c>
      <c r="Q210" s="18">
        <v>2819</v>
      </c>
      <c r="R210" s="18">
        <f t="shared" si="56"/>
        <v>-2497</v>
      </c>
      <c r="S210" s="11">
        <f t="shared" si="57"/>
        <v>-0.88577509755232353</v>
      </c>
      <c r="T210" s="37">
        <f t="shared" si="58"/>
        <v>23</v>
      </c>
      <c r="U210" s="37">
        <f t="shared" si="59"/>
        <v>37.586666666666666</v>
      </c>
      <c r="V210" s="37">
        <f t="shared" si="60"/>
        <v>-14.586666666666666</v>
      </c>
      <c r="W210" s="39">
        <f t="shared" si="61"/>
        <v>-0.38808087974459027</v>
      </c>
    </row>
    <row r="211" spans="1:23" x14ac:dyDescent="0.3">
      <c r="A211" s="18">
        <f t="shared" si="62"/>
        <v>2021</v>
      </c>
      <c r="B211" s="18" t="str">
        <f t="shared" si="48"/>
        <v>Apr_2021</v>
      </c>
      <c r="C211" s="18" t="str">
        <f t="shared" si="49"/>
        <v>WK 18_Apr_2021</v>
      </c>
      <c r="D211" s="19">
        <v>44312</v>
      </c>
      <c r="E211" s="23" t="s">
        <v>8</v>
      </c>
      <c r="F211" s="18">
        <v>13</v>
      </c>
      <c r="G211" s="18">
        <v>13</v>
      </c>
      <c r="H211" s="21">
        <f t="shared" si="50"/>
        <v>0</v>
      </c>
      <c r="I211" s="11">
        <f t="shared" si="51"/>
        <v>0</v>
      </c>
      <c r="J211" s="18">
        <v>35</v>
      </c>
      <c r="K211" s="18">
        <f t="shared" si="52"/>
        <v>-22</v>
      </c>
      <c r="L211" s="11">
        <f t="shared" si="53"/>
        <v>-0.62857142857142856</v>
      </c>
      <c r="M211" s="18">
        <v>324</v>
      </c>
      <c r="N211" s="18">
        <v>328</v>
      </c>
      <c r="O211" s="21">
        <f t="shared" si="54"/>
        <v>-4</v>
      </c>
      <c r="P211" s="11">
        <f t="shared" si="55"/>
        <v>-1.2195121951219513E-2</v>
      </c>
      <c r="Q211" s="18">
        <v>752</v>
      </c>
      <c r="R211" s="18">
        <f t="shared" si="56"/>
        <v>-428</v>
      </c>
      <c r="S211" s="11">
        <f t="shared" si="57"/>
        <v>-0.56914893617021278</v>
      </c>
      <c r="T211" s="37">
        <f t="shared" si="58"/>
        <v>24.923076923076923</v>
      </c>
      <c r="U211" s="37">
        <f t="shared" si="59"/>
        <v>21.485714285714284</v>
      </c>
      <c r="V211" s="37">
        <f t="shared" si="60"/>
        <v>3.4373626373626394</v>
      </c>
      <c r="W211" s="39">
        <f t="shared" si="61"/>
        <v>0.15998363338788882</v>
      </c>
    </row>
    <row r="212" spans="1:23" x14ac:dyDescent="0.3">
      <c r="A212" s="18">
        <f t="shared" si="62"/>
        <v>2021</v>
      </c>
      <c r="B212" s="18" t="str">
        <f t="shared" si="48"/>
        <v>Apr_2021</v>
      </c>
      <c r="C212" s="18" t="str">
        <f t="shared" si="49"/>
        <v>WK 18_Apr_2021</v>
      </c>
      <c r="D212" s="19">
        <v>44312</v>
      </c>
      <c r="E212" s="23" t="s">
        <v>9</v>
      </c>
      <c r="F212" s="18">
        <v>84</v>
      </c>
      <c r="G212" s="18">
        <v>81</v>
      </c>
      <c r="H212" s="21">
        <f t="shared" si="50"/>
        <v>3</v>
      </c>
      <c r="I212" s="11">
        <f t="shared" si="51"/>
        <v>3.7037037037037035E-2</v>
      </c>
      <c r="J212" s="18">
        <v>460</v>
      </c>
      <c r="K212" s="18">
        <f t="shared" si="52"/>
        <v>-376</v>
      </c>
      <c r="L212" s="11">
        <f t="shared" si="53"/>
        <v>-0.81739130434782614</v>
      </c>
      <c r="M212" s="18">
        <v>1793</v>
      </c>
      <c r="N212" s="18">
        <v>1714</v>
      </c>
      <c r="O212" s="21">
        <f t="shared" si="54"/>
        <v>79</v>
      </c>
      <c r="P212" s="11">
        <f t="shared" si="55"/>
        <v>4.6091015169194866E-2</v>
      </c>
      <c r="Q212" s="18">
        <v>14129</v>
      </c>
      <c r="R212" s="18">
        <f t="shared" si="56"/>
        <v>-12336</v>
      </c>
      <c r="S212" s="11">
        <f t="shared" si="57"/>
        <v>-0.87309788378512276</v>
      </c>
      <c r="T212" s="37">
        <f t="shared" si="58"/>
        <v>21.345238095238095</v>
      </c>
      <c r="U212" s="37">
        <f t="shared" si="59"/>
        <v>30.715217391304346</v>
      </c>
      <c r="V212" s="37">
        <f t="shared" si="60"/>
        <v>-9.3699792960662514</v>
      </c>
      <c r="W212" s="39">
        <f t="shared" si="61"/>
        <v>-0.30505983977567241</v>
      </c>
    </row>
    <row r="213" spans="1:23" x14ac:dyDescent="0.3">
      <c r="A213" s="18">
        <f t="shared" si="62"/>
        <v>2021</v>
      </c>
      <c r="B213" s="18" t="str">
        <f t="shared" si="48"/>
        <v>Apr_2021</v>
      </c>
      <c r="C213" s="18" t="str">
        <f t="shared" si="49"/>
        <v>WK 18_Apr_2021</v>
      </c>
      <c r="D213" s="19">
        <v>44312</v>
      </c>
      <c r="E213" s="23" t="s">
        <v>21</v>
      </c>
      <c r="F213" s="18">
        <v>12</v>
      </c>
      <c r="G213" s="18">
        <v>12</v>
      </c>
      <c r="H213" s="21">
        <f t="shared" si="50"/>
        <v>0</v>
      </c>
      <c r="I213" s="11">
        <f t="shared" si="51"/>
        <v>0</v>
      </c>
      <c r="J213" s="18">
        <v>61</v>
      </c>
      <c r="K213" s="18">
        <f t="shared" si="52"/>
        <v>-49</v>
      </c>
      <c r="L213" s="11">
        <f t="shared" si="53"/>
        <v>-0.80327868852459017</v>
      </c>
      <c r="M213" s="18">
        <v>369</v>
      </c>
      <c r="N213" s="18">
        <v>365</v>
      </c>
      <c r="O213" s="21">
        <f t="shared" si="54"/>
        <v>4</v>
      </c>
      <c r="P213" s="11">
        <f t="shared" si="55"/>
        <v>1.0958904109589041E-2</v>
      </c>
      <c r="Q213" s="18">
        <v>1843</v>
      </c>
      <c r="R213" s="18">
        <f t="shared" si="56"/>
        <v>-1474</v>
      </c>
      <c r="S213" s="11">
        <f t="shared" si="57"/>
        <v>-0.79978296256104175</v>
      </c>
      <c r="T213" s="37">
        <f t="shared" si="58"/>
        <v>30.75</v>
      </c>
      <c r="U213" s="37">
        <f t="shared" si="59"/>
        <v>30.21311475409836</v>
      </c>
      <c r="V213" s="37">
        <f t="shared" si="60"/>
        <v>0.53688524590164022</v>
      </c>
      <c r="W213" s="39">
        <f t="shared" si="61"/>
        <v>1.7769940314704316E-2</v>
      </c>
    </row>
    <row r="214" spans="1:23" x14ac:dyDescent="0.3">
      <c r="A214" s="18">
        <f t="shared" si="62"/>
        <v>2021</v>
      </c>
      <c r="B214" s="18" t="str">
        <f t="shared" si="48"/>
        <v>Apr_2021</v>
      </c>
      <c r="C214" s="18" t="str">
        <f t="shared" si="49"/>
        <v>WK 18_Apr_2021</v>
      </c>
      <c r="D214" s="19">
        <v>44312</v>
      </c>
      <c r="E214" s="23" t="s">
        <v>10</v>
      </c>
      <c r="F214" s="18">
        <v>16</v>
      </c>
      <c r="G214" s="18">
        <v>16</v>
      </c>
      <c r="H214" s="21">
        <f t="shared" si="50"/>
        <v>0</v>
      </c>
      <c r="I214" s="11">
        <f t="shared" si="51"/>
        <v>0</v>
      </c>
      <c r="J214" s="18">
        <v>44</v>
      </c>
      <c r="K214" s="18">
        <f t="shared" si="52"/>
        <v>-28</v>
      </c>
      <c r="L214" s="11">
        <f t="shared" si="53"/>
        <v>-0.63636363636363635</v>
      </c>
      <c r="M214" s="18">
        <v>456</v>
      </c>
      <c r="N214" s="18">
        <v>478</v>
      </c>
      <c r="O214" s="21">
        <f t="shared" si="54"/>
        <v>-22</v>
      </c>
      <c r="P214" s="11">
        <f t="shared" si="55"/>
        <v>-4.6025104602510462E-2</v>
      </c>
      <c r="Q214" s="18">
        <v>1048</v>
      </c>
      <c r="R214" s="18">
        <f t="shared" si="56"/>
        <v>-592</v>
      </c>
      <c r="S214" s="11">
        <f t="shared" si="57"/>
        <v>-0.56488549618320616</v>
      </c>
      <c r="T214" s="37">
        <f t="shared" si="58"/>
        <v>28.5</v>
      </c>
      <c r="U214" s="37">
        <f t="shared" si="59"/>
        <v>23.818181818181817</v>
      </c>
      <c r="V214" s="37">
        <f t="shared" si="60"/>
        <v>4.6818181818181834</v>
      </c>
      <c r="W214" s="39">
        <f t="shared" si="61"/>
        <v>0.19656488549618328</v>
      </c>
    </row>
    <row r="215" spans="1:23" x14ac:dyDescent="0.3">
      <c r="A215" s="18">
        <f t="shared" si="62"/>
        <v>2021</v>
      </c>
      <c r="B215" s="18" t="str">
        <f t="shared" si="48"/>
        <v>Apr_2021</v>
      </c>
      <c r="C215" s="18" t="str">
        <f t="shared" si="49"/>
        <v>WK 18_Apr_2021</v>
      </c>
      <c r="D215" s="19">
        <v>44312</v>
      </c>
      <c r="E215" s="23" t="s">
        <v>12</v>
      </c>
      <c r="F215" s="18">
        <v>90</v>
      </c>
      <c r="G215" s="18">
        <v>93</v>
      </c>
      <c r="H215" s="21">
        <f t="shared" si="50"/>
        <v>-3</v>
      </c>
      <c r="I215" s="11">
        <f t="shared" si="51"/>
        <v>-3.2258064516129031E-2</v>
      </c>
      <c r="J215" s="18">
        <v>295</v>
      </c>
      <c r="K215" s="18">
        <f t="shared" si="52"/>
        <v>-205</v>
      </c>
      <c r="L215" s="11">
        <f t="shared" si="53"/>
        <v>-0.69491525423728817</v>
      </c>
      <c r="M215" s="18">
        <v>1210</v>
      </c>
      <c r="N215" s="18">
        <v>1275</v>
      </c>
      <c r="O215" s="21">
        <f t="shared" si="54"/>
        <v>-65</v>
      </c>
      <c r="P215" s="11">
        <f t="shared" si="55"/>
        <v>-5.0980392156862744E-2</v>
      </c>
      <c r="Q215" s="18">
        <v>5504</v>
      </c>
      <c r="R215" s="18">
        <f t="shared" si="56"/>
        <v>-4294</v>
      </c>
      <c r="S215" s="11">
        <f t="shared" si="57"/>
        <v>-0.78015988372093026</v>
      </c>
      <c r="T215" s="37">
        <f t="shared" si="58"/>
        <v>13.444444444444445</v>
      </c>
      <c r="U215" s="37">
        <f t="shared" si="59"/>
        <v>18.657627118644069</v>
      </c>
      <c r="V215" s="37">
        <f t="shared" si="60"/>
        <v>-5.2131826741996239</v>
      </c>
      <c r="W215" s="39">
        <f t="shared" si="61"/>
        <v>-0.27941295219638246</v>
      </c>
    </row>
    <row r="216" spans="1:23" x14ac:dyDescent="0.3">
      <c r="A216" s="18">
        <f t="shared" si="62"/>
        <v>2021</v>
      </c>
      <c r="B216" s="18" t="str">
        <f t="shared" si="48"/>
        <v>May_2021</v>
      </c>
      <c r="C216" s="18" t="str">
        <f t="shared" si="49"/>
        <v>WK 19_May_2021</v>
      </c>
      <c r="D216" s="19">
        <v>44319</v>
      </c>
      <c r="E216" s="29" t="s">
        <v>18</v>
      </c>
      <c r="F216" s="18">
        <v>36</v>
      </c>
      <c r="G216" s="18">
        <v>36</v>
      </c>
      <c r="H216" s="21">
        <f t="shared" si="50"/>
        <v>0</v>
      </c>
      <c r="I216" s="11">
        <f t="shared" si="51"/>
        <v>0</v>
      </c>
      <c r="J216" s="18">
        <v>113</v>
      </c>
      <c r="K216" s="18">
        <f t="shared" si="52"/>
        <v>-77</v>
      </c>
      <c r="L216" s="11">
        <f t="shared" si="53"/>
        <v>-0.68141592920353977</v>
      </c>
      <c r="M216" s="22">
        <v>689</v>
      </c>
      <c r="N216" s="22">
        <v>710</v>
      </c>
      <c r="O216" s="21">
        <f t="shared" si="54"/>
        <v>-21</v>
      </c>
      <c r="P216" s="11">
        <f t="shared" si="55"/>
        <v>-2.9577464788732393E-2</v>
      </c>
      <c r="Q216" s="18">
        <v>4152</v>
      </c>
      <c r="R216" s="18">
        <f t="shared" si="56"/>
        <v>-3463</v>
      </c>
      <c r="S216" s="11">
        <f t="shared" si="57"/>
        <v>-0.83405587668593451</v>
      </c>
      <c r="T216" s="37">
        <f t="shared" si="58"/>
        <v>19.138888888888889</v>
      </c>
      <c r="U216" s="37">
        <f t="shared" si="59"/>
        <v>36.743362831858406</v>
      </c>
      <c r="V216" s="37">
        <f t="shared" si="60"/>
        <v>-17.604473942969516</v>
      </c>
      <c r="W216" s="39">
        <f t="shared" si="61"/>
        <v>-0.4791198351530721</v>
      </c>
    </row>
    <row r="217" spans="1:23" x14ac:dyDescent="0.3">
      <c r="A217" s="18">
        <f t="shared" si="62"/>
        <v>2021</v>
      </c>
      <c r="B217" s="18" t="str">
        <f t="shared" si="48"/>
        <v>May_2021</v>
      </c>
      <c r="C217" s="18" t="str">
        <f t="shared" si="49"/>
        <v>WK 19_May_2021</v>
      </c>
      <c r="D217" s="19">
        <v>44319</v>
      </c>
      <c r="E217" s="29" t="s">
        <v>19</v>
      </c>
      <c r="F217" s="18">
        <v>40</v>
      </c>
      <c r="G217" s="18">
        <v>41</v>
      </c>
      <c r="H217" s="21">
        <f t="shared" si="50"/>
        <v>-1</v>
      </c>
      <c r="I217" s="11">
        <f t="shared" si="51"/>
        <v>-2.4390243902439025E-2</v>
      </c>
      <c r="J217" s="18">
        <v>118</v>
      </c>
      <c r="K217" s="18">
        <f t="shared" si="52"/>
        <v>-78</v>
      </c>
      <c r="L217" s="11">
        <f t="shared" si="53"/>
        <v>-0.66101694915254239</v>
      </c>
      <c r="M217" s="18">
        <v>1161</v>
      </c>
      <c r="N217" s="18">
        <v>1146</v>
      </c>
      <c r="O217" s="21">
        <f t="shared" si="54"/>
        <v>15</v>
      </c>
      <c r="P217" s="11">
        <f t="shared" si="55"/>
        <v>1.3089005235602094E-2</v>
      </c>
      <c r="Q217" s="18">
        <v>3262</v>
      </c>
      <c r="R217" s="18">
        <f t="shared" si="56"/>
        <v>-2101</v>
      </c>
      <c r="S217" s="11">
        <f t="shared" si="57"/>
        <v>-0.64408338442673208</v>
      </c>
      <c r="T217" s="37">
        <f t="shared" si="58"/>
        <v>29.024999999999999</v>
      </c>
      <c r="U217" s="37">
        <f t="shared" si="59"/>
        <v>27.64406779661017</v>
      </c>
      <c r="V217" s="37">
        <f t="shared" si="60"/>
        <v>1.380932203389829</v>
      </c>
      <c r="W217" s="39">
        <f t="shared" si="61"/>
        <v>4.9954015941140351E-2</v>
      </c>
    </row>
    <row r="218" spans="1:23" x14ac:dyDescent="0.3">
      <c r="A218" s="18">
        <f t="shared" si="62"/>
        <v>2021</v>
      </c>
      <c r="B218" s="18" t="str">
        <f t="shared" si="48"/>
        <v>May_2021</v>
      </c>
      <c r="C218" s="18" t="str">
        <f t="shared" si="49"/>
        <v>WK 19_May_2021</v>
      </c>
      <c r="D218" s="19">
        <v>44319</v>
      </c>
      <c r="E218" s="23" t="s">
        <v>6</v>
      </c>
      <c r="F218" s="18">
        <v>14</v>
      </c>
      <c r="G218" s="18">
        <v>14</v>
      </c>
      <c r="H218" s="21">
        <f t="shared" si="50"/>
        <v>0</v>
      </c>
      <c r="I218" s="11">
        <f t="shared" si="51"/>
        <v>0</v>
      </c>
      <c r="J218" s="18">
        <v>47</v>
      </c>
      <c r="K218" s="18">
        <f t="shared" si="52"/>
        <v>-33</v>
      </c>
      <c r="L218" s="11">
        <f t="shared" si="53"/>
        <v>-0.7021276595744681</v>
      </c>
      <c r="M218" s="18">
        <v>518</v>
      </c>
      <c r="N218" s="18">
        <v>502</v>
      </c>
      <c r="O218" s="21">
        <f t="shared" si="54"/>
        <v>16</v>
      </c>
      <c r="P218" s="11">
        <f t="shared" si="55"/>
        <v>3.1872509960159362E-2</v>
      </c>
      <c r="Q218" s="18">
        <v>1771</v>
      </c>
      <c r="R218" s="18">
        <f t="shared" si="56"/>
        <v>-1253</v>
      </c>
      <c r="S218" s="11">
        <f t="shared" si="57"/>
        <v>-0.70750988142292492</v>
      </c>
      <c r="T218" s="37">
        <f t="shared" si="58"/>
        <v>37</v>
      </c>
      <c r="U218" s="37">
        <f t="shared" si="59"/>
        <v>37.680851063829785</v>
      </c>
      <c r="V218" s="37">
        <f t="shared" si="60"/>
        <v>-0.68085106382978466</v>
      </c>
      <c r="W218" s="39">
        <f t="shared" si="61"/>
        <v>-1.8068887634104958E-2</v>
      </c>
    </row>
    <row r="219" spans="1:23" x14ac:dyDescent="0.3">
      <c r="A219" s="18">
        <f t="shared" si="62"/>
        <v>2021</v>
      </c>
      <c r="B219" s="18" t="str">
        <f t="shared" si="48"/>
        <v>May_2021</v>
      </c>
      <c r="C219" s="18" t="str">
        <f t="shared" si="49"/>
        <v>WK 19_May_2021</v>
      </c>
      <c r="D219" s="19">
        <v>44319</v>
      </c>
      <c r="E219" s="23" t="s">
        <v>7</v>
      </c>
      <c r="F219" s="18">
        <v>2234</v>
      </c>
      <c r="G219" s="18">
        <v>2263</v>
      </c>
      <c r="H219" s="21">
        <f t="shared" si="50"/>
        <v>-29</v>
      </c>
      <c r="I219" s="11">
        <f t="shared" si="51"/>
        <v>-1.2814847547503314E-2</v>
      </c>
      <c r="J219" s="18">
        <v>2500</v>
      </c>
      <c r="K219" s="18">
        <f t="shared" si="52"/>
        <v>-266</v>
      </c>
      <c r="L219" s="11">
        <f t="shared" si="53"/>
        <v>-0.10639999999999999</v>
      </c>
      <c r="M219" s="28">
        <v>31768</v>
      </c>
      <c r="N219" s="28">
        <v>32474</v>
      </c>
      <c r="O219" s="21">
        <f t="shared" si="54"/>
        <v>-706</v>
      </c>
      <c r="P219" s="11">
        <f t="shared" si="55"/>
        <v>-2.1740469298515735E-2</v>
      </c>
      <c r="Q219" s="18">
        <v>86541</v>
      </c>
      <c r="R219" s="18">
        <f t="shared" si="56"/>
        <v>-54773</v>
      </c>
      <c r="S219" s="11">
        <f t="shared" si="57"/>
        <v>-0.63291387897066131</v>
      </c>
      <c r="T219" s="37">
        <f t="shared" si="58"/>
        <v>14.220232766338407</v>
      </c>
      <c r="U219" s="37">
        <f t="shared" si="59"/>
        <v>34.616399999999999</v>
      </c>
      <c r="V219" s="37">
        <f t="shared" si="60"/>
        <v>-20.396167233661593</v>
      </c>
      <c r="W219" s="39">
        <f t="shared" si="61"/>
        <v>-0.58920532561622796</v>
      </c>
    </row>
    <row r="220" spans="1:23" x14ac:dyDescent="0.3">
      <c r="A220" s="18">
        <f t="shared" si="62"/>
        <v>2021</v>
      </c>
      <c r="B220" s="18" t="str">
        <f t="shared" si="48"/>
        <v>May_2021</v>
      </c>
      <c r="C220" s="18" t="str">
        <f t="shared" si="49"/>
        <v>WK 19_May_2021</v>
      </c>
      <c r="D220" s="19">
        <v>44319</v>
      </c>
      <c r="E220" s="23" t="s">
        <v>20</v>
      </c>
      <c r="F220" s="27">
        <v>14</v>
      </c>
      <c r="G220" s="27">
        <v>14</v>
      </c>
      <c r="H220" s="21">
        <f t="shared" si="50"/>
        <v>0</v>
      </c>
      <c r="I220" s="11">
        <f t="shared" si="51"/>
        <v>0</v>
      </c>
      <c r="J220" s="18">
        <v>75</v>
      </c>
      <c r="K220" s="18">
        <f t="shared" si="52"/>
        <v>-61</v>
      </c>
      <c r="L220" s="11">
        <f t="shared" si="53"/>
        <v>-0.81333333333333335</v>
      </c>
      <c r="M220" s="18">
        <v>331</v>
      </c>
      <c r="N220" s="18">
        <v>322</v>
      </c>
      <c r="O220" s="21">
        <f t="shared" si="54"/>
        <v>9</v>
      </c>
      <c r="P220" s="11">
        <f t="shared" si="55"/>
        <v>2.7950310559006212E-2</v>
      </c>
      <c r="Q220" s="18">
        <v>2819</v>
      </c>
      <c r="R220" s="18">
        <f t="shared" si="56"/>
        <v>-2488</v>
      </c>
      <c r="S220" s="11">
        <f t="shared" si="57"/>
        <v>-0.88258247605533879</v>
      </c>
      <c r="T220" s="37">
        <f t="shared" si="58"/>
        <v>23.642857142857142</v>
      </c>
      <c r="U220" s="37">
        <f t="shared" si="59"/>
        <v>37.586666666666666</v>
      </c>
      <c r="V220" s="37">
        <f t="shared" si="60"/>
        <v>-13.943809523809524</v>
      </c>
      <c r="W220" s="39">
        <f t="shared" si="61"/>
        <v>-0.37097755029645774</v>
      </c>
    </row>
    <row r="221" spans="1:23" x14ac:dyDescent="0.3">
      <c r="A221" s="18">
        <f t="shared" si="62"/>
        <v>2021</v>
      </c>
      <c r="B221" s="18" t="str">
        <f t="shared" si="48"/>
        <v>May_2021</v>
      </c>
      <c r="C221" s="18" t="str">
        <f t="shared" si="49"/>
        <v>WK 19_May_2021</v>
      </c>
      <c r="D221" s="19">
        <v>44319</v>
      </c>
      <c r="E221" s="23" t="s">
        <v>8</v>
      </c>
      <c r="F221" s="18">
        <v>13</v>
      </c>
      <c r="G221" s="18">
        <v>13</v>
      </c>
      <c r="H221" s="21">
        <f t="shared" si="50"/>
        <v>0</v>
      </c>
      <c r="I221" s="11">
        <f t="shared" si="51"/>
        <v>0</v>
      </c>
      <c r="J221" s="18">
        <v>35</v>
      </c>
      <c r="K221" s="18">
        <f t="shared" si="52"/>
        <v>-22</v>
      </c>
      <c r="L221" s="11">
        <f t="shared" si="53"/>
        <v>-0.62857142857142856</v>
      </c>
      <c r="M221" s="18">
        <v>353</v>
      </c>
      <c r="N221" s="18">
        <v>324</v>
      </c>
      <c r="O221" s="21">
        <f t="shared" si="54"/>
        <v>29</v>
      </c>
      <c r="P221" s="11">
        <f t="shared" si="55"/>
        <v>8.9506172839506168E-2</v>
      </c>
      <c r="Q221" s="18">
        <v>752</v>
      </c>
      <c r="R221" s="18">
        <f t="shared" si="56"/>
        <v>-399</v>
      </c>
      <c r="S221" s="11">
        <f t="shared" si="57"/>
        <v>-0.53058510638297873</v>
      </c>
      <c r="T221" s="37">
        <f t="shared" si="58"/>
        <v>27.153846153846153</v>
      </c>
      <c r="U221" s="37">
        <f t="shared" si="59"/>
        <v>21.485714285714284</v>
      </c>
      <c r="V221" s="37">
        <f t="shared" si="60"/>
        <v>5.6681318681318693</v>
      </c>
      <c r="W221" s="39">
        <f t="shared" si="61"/>
        <v>0.26380932896890352</v>
      </c>
    </row>
    <row r="222" spans="1:23" x14ac:dyDescent="0.3">
      <c r="A222" s="18">
        <f t="shared" si="62"/>
        <v>2021</v>
      </c>
      <c r="B222" s="18" t="str">
        <f t="shared" si="48"/>
        <v>May_2021</v>
      </c>
      <c r="C222" s="18" t="str">
        <f t="shared" si="49"/>
        <v>WK 19_May_2021</v>
      </c>
      <c r="D222" s="19">
        <v>44319</v>
      </c>
      <c r="E222" s="23" t="s">
        <v>9</v>
      </c>
      <c r="F222" s="18">
        <v>85</v>
      </c>
      <c r="G222" s="18">
        <v>84</v>
      </c>
      <c r="H222" s="21">
        <f t="shared" si="50"/>
        <v>1</v>
      </c>
      <c r="I222" s="11">
        <f t="shared" si="51"/>
        <v>1.1904761904761904E-2</v>
      </c>
      <c r="J222" s="18">
        <v>460</v>
      </c>
      <c r="K222" s="18">
        <f t="shared" si="52"/>
        <v>-375</v>
      </c>
      <c r="L222" s="11">
        <f t="shared" si="53"/>
        <v>-0.81521739130434778</v>
      </c>
      <c r="M222" s="18">
        <v>1846</v>
      </c>
      <c r="N222" s="18">
        <v>1793</v>
      </c>
      <c r="O222" s="21">
        <f t="shared" si="54"/>
        <v>53</v>
      </c>
      <c r="P222" s="11">
        <f t="shared" si="55"/>
        <v>2.9559397657557166E-2</v>
      </c>
      <c r="Q222" s="18">
        <v>14129</v>
      </c>
      <c r="R222" s="18">
        <f t="shared" si="56"/>
        <v>-12283</v>
      </c>
      <c r="S222" s="11">
        <f t="shared" si="57"/>
        <v>-0.8693467336683417</v>
      </c>
      <c r="T222" s="37">
        <f t="shared" si="58"/>
        <v>21.71764705882353</v>
      </c>
      <c r="U222" s="37">
        <f t="shared" si="59"/>
        <v>30.715217391304346</v>
      </c>
      <c r="V222" s="37">
        <f t="shared" si="60"/>
        <v>-8.9975703324808158</v>
      </c>
      <c r="W222" s="39">
        <f t="shared" si="61"/>
        <v>-0.2929352645580845</v>
      </c>
    </row>
    <row r="223" spans="1:23" x14ac:dyDescent="0.3">
      <c r="A223" s="18">
        <f t="shared" si="62"/>
        <v>2021</v>
      </c>
      <c r="B223" s="18" t="str">
        <f t="shared" si="48"/>
        <v>May_2021</v>
      </c>
      <c r="C223" s="18" t="str">
        <f t="shared" si="49"/>
        <v>WK 19_May_2021</v>
      </c>
      <c r="D223" s="19">
        <v>44319</v>
      </c>
      <c r="E223" s="23" t="s">
        <v>21</v>
      </c>
      <c r="F223" s="18">
        <v>12</v>
      </c>
      <c r="G223" s="18">
        <v>12</v>
      </c>
      <c r="H223" s="21">
        <f t="shared" si="50"/>
        <v>0</v>
      </c>
      <c r="I223" s="11">
        <f t="shared" si="51"/>
        <v>0</v>
      </c>
      <c r="J223" s="18">
        <v>61</v>
      </c>
      <c r="K223" s="18">
        <f t="shared" si="52"/>
        <v>-49</v>
      </c>
      <c r="L223" s="11">
        <f t="shared" si="53"/>
        <v>-0.80327868852459017</v>
      </c>
      <c r="M223" s="18">
        <v>373</v>
      </c>
      <c r="N223" s="18">
        <v>369</v>
      </c>
      <c r="O223" s="21">
        <f t="shared" si="54"/>
        <v>4</v>
      </c>
      <c r="P223" s="11">
        <f t="shared" si="55"/>
        <v>1.0840108401084011E-2</v>
      </c>
      <c r="Q223" s="18">
        <v>1843</v>
      </c>
      <c r="R223" s="18">
        <f t="shared" si="56"/>
        <v>-1470</v>
      </c>
      <c r="S223" s="11">
        <f t="shared" si="57"/>
        <v>-0.79761258817145952</v>
      </c>
      <c r="T223" s="37">
        <f t="shared" si="58"/>
        <v>31.083333333333332</v>
      </c>
      <c r="U223" s="37">
        <f t="shared" si="59"/>
        <v>30.21311475409836</v>
      </c>
      <c r="V223" s="37">
        <f t="shared" si="60"/>
        <v>0.87021857923497237</v>
      </c>
      <c r="W223" s="39">
        <f t="shared" si="61"/>
        <v>2.8802676795080476E-2</v>
      </c>
    </row>
    <row r="224" spans="1:23" x14ac:dyDescent="0.3">
      <c r="A224" s="18">
        <f t="shared" si="62"/>
        <v>2021</v>
      </c>
      <c r="B224" s="18" t="str">
        <f t="shared" si="48"/>
        <v>May_2021</v>
      </c>
      <c r="C224" s="18" t="str">
        <f t="shared" si="49"/>
        <v>WK 19_May_2021</v>
      </c>
      <c r="D224" s="19">
        <v>44319</v>
      </c>
      <c r="E224" s="23" t="s">
        <v>10</v>
      </c>
      <c r="F224" s="18">
        <v>19</v>
      </c>
      <c r="G224" s="18">
        <v>16</v>
      </c>
      <c r="H224" s="21">
        <f t="shared" si="50"/>
        <v>3</v>
      </c>
      <c r="I224" s="11">
        <f t="shared" si="51"/>
        <v>0.1875</v>
      </c>
      <c r="J224" s="18">
        <v>44</v>
      </c>
      <c r="K224" s="18">
        <f t="shared" si="52"/>
        <v>-25</v>
      </c>
      <c r="L224" s="11">
        <f t="shared" si="53"/>
        <v>-0.56818181818181823</v>
      </c>
      <c r="M224" s="18">
        <v>504</v>
      </c>
      <c r="N224" s="18">
        <v>456</v>
      </c>
      <c r="O224" s="21">
        <f t="shared" si="54"/>
        <v>48</v>
      </c>
      <c r="P224" s="11">
        <f t="shared" si="55"/>
        <v>0.10526315789473684</v>
      </c>
      <c r="Q224" s="18">
        <v>1048</v>
      </c>
      <c r="R224" s="18">
        <f t="shared" si="56"/>
        <v>-544</v>
      </c>
      <c r="S224" s="11">
        <f t="shared" si="57"/>
        <v>-0.51908396946564883</v>
      </c>
      <c r="T224" s="37">
        <f t="shared" si="58"/>
        <v>26.526315789473685</v>
      </c>
      <c r="U224" s="37">
        <f t="shared" si="59"/>
        <v>23.818181818181817</v>
      </c>
      <c r="V224" s="37">
        <f t="shared" si="60"/>
        <v>2.7081339712918684</v>
      </c>
      <c r="W224" s="39">
        <f t="shared" si="61"/>
        <v>0.11370028123744487</v>
      </c>
    </row>
    <row r="225" spans="1:23" x14ac:dyDescent="0.3">
      <c r="A225" s="18">
        <f t="shared" si="62"/>
        <v>2021</v>
      </c>
      <c r="B225" s="18" t="str">
        <f t="shared" si="48"/>
        <v>May_2021</v>
      </c>
      <c r="C225" s="18" t="str">
        <f t="shared" si="49"/>
        <v>WK 19_May_2021</v>
      </c>
      <c r="D225" s="19">
        <v>44319</v>
      </c>
      <c r="E225" s="23" t="s">
        <v>12</v>
      </c>
      <c r="F225" s="18">
        <v>91</v>
      </c>
      <c r="G225" s="18">
        <v>90</v>
      </c>
      <c r="H225" s="21">
        <f t="shared" si="50"/>
        <v>1</v>
      </c>
      <c r="I225" s="11">
        <f t="shared" si="51"/>
        <v>1.1111111111111112E-2</v>
      </c>
      <c r="J225" s="18">
        <v>295</v>
      </c>
      <c r="K225" s="18">
        <f t="shared" si="52"/>
        <v>-204</v>
      </c>
      <c r="L225" s="11">
        <f t="shared" si="53"/>
        <v>-0.69152542372881354</v>
      </c>
      <c r="M225" s="18">
        <v>1069</v>
      </c>
      <c r="N225" s="18">
        <v>1210</v>
      </c>
      <c r="O225" s="21">
        <f t="shared" si="54"/>
        <v>-141</v>
      </c>
      <c r="P225" s="11">
        <f t="shared" si="55"/>
        <v>-0.11652892561983472</v>
      </c>
      <c r="Q225" s="18">
        <v>5504</v>
      </c>
      <c r="R225" s="18">
        <f t="shared" si="56"/>
        <v>-4435</v>
      </c>
      <c r="S225" s="11">
        <f t="shared" si="57"/>
        <v>-0.80577761627906974</v>
      </c>
      <c r="T225" s="37">
        <f t="shared" si="58"/>
        <v>11.747252747252746</v>
      </c>
      <c r="U225" s="37">
        <f t="shared" si="59"/>
        <v>18.657627118644069</v>
      </c>
      <c r="V225" s="37">
        <f t="shared" si="60"/>
        <v>-6.9103743713913222</v>
      </c>
      <c r="W225" s="39">
        <f t="shared" si="61"/>
        <v>-0.37037798683874273</v>
      </c>
    </row>
    <row r="226" spans="1:23" x14ac:dyDescent="0.3">
      <c r="A226" s="18">
        <f t="shared" si="62"/>
        <v>2021</v>
      </c>
      <c r="B226" s="18" t="str">
        <f t="shared" si="48"/>
        <v>May_2021</v>
      </c>
      <c r="C226" s="18" t="str">
        <f t="shared" si="49"/>
        <v>WK 20_May_2021</v>
      </c>
      <c r="D226" s="19">
        <v>44326</v>
      </c>
      <c r="E226" s="29" t="s">
        <v>18</v>
      </c>
      <c r="F226" s="18">
        <v>36</v>
      </c>
      <c r="G226" s="18">
        <v>36</v>
      </c>
      <c r="H226" s="21">
        <f t="shared" si="50"/>
        <v>0</v>
      </c>
      <c r="I226" s="11">
        <f t="shared" si="51"/>
        <v>0</v>
      </c>
      <c r="J226" s="18">
        <v>113</v>
      </c>
      <c r="K226" s="18">
        <f t="shared" si="52"/>
        <v>-77</v>
      </c>
      <c r="L226" s="11">
        <f t="shared" si="53"/>
        <v>-0.68141592920353977</v>
      </c>
      <c r="M226" s="22">
        <v>689</v>
      </c>
      <c r="N226" s="22">
        <v>689</v>
      </c>
      <c r="O226" s="21">
        <f t="shared" si="54"/>
        <v>0</v>
      </c>
      <c r="P226" s="11">
        <f t="shared" si="55"/>
        <v>0</v>
      </c>
      <c r="Q226" s="18">
        <v>4152</v>
      </c>
      <c r="R226" s="18">
        <f t="shared" si="56"/>
        <v>-3463</v>
      </c>
      <c r="S226" s="11">
        <f t="shared" si="57"/>
        <v>-0.83405587668593451</v>
      </c>
      <c r="T226" s="37">
        <f t="shared" si="58"/>
        <v>19.138888888888889</v>
      </c>
      <c r="U226" s="37">
        <f t="shared" si="59"/>
        <v>36.743362831858406</v>
      </c>
      <c r="V226" s="37">
        <f t="shared" si="60"/>
        <v>-17.604473942969516</v>
      </c>
      <c r="W226" s="39">
        <f t="shared" si="61"/>
        <v>-0.4791198351530721</v>
      </c>
    </row>
    <row r="227" spans="1:23" x14ac:dyDescent="0.3">
      <c r="A227" s="18">
        <f t="shared" ref="A227:A260" si="63">IF(ISBLANK(D227),"",YEAR(D227))</f>
        <v>2021</v>
      </c>
      <c r="B227" s="18" t="str">
        <f t="shared" si="48"/>
        <v>May_2021</v>
      </c>
      <c r="C227" s="18" t="str">
        <f t="shared" si="49"/>
        <v>WK 20_May_2021</v>
      </c>
      <c r="D227" s="19">
        <v>44326</v>
      </c>
      <c r="E227" s="29" t="s">
        <v>19</v>
      </c>
      <c r="F227" s="18">
        <v>41</v>
      </c>
      <c r="G227" s="18">
        <v>40</v>
      </c>
      <c r="H227" s="21">
        <f t="shared" si="50"/>
        <v>1</v>
      </c>
      <c r="I227" s="11">
        <f t="shared" si="51"/>
        <v>2.5000000000000001E-2</v>
      </c>
      <c r="J227" s="18">
        <v>118</v>
      </c>
      <c r="K227" s="18">
        <f t="shared" si="52"/>
        <v>-77</v>
      </c>
      <c r="L227" s="11">
        <f t="shared" si="53"/>
        <v>-0.65254237288135597</v>
      </c>
      <c r="M227" s="18">
        <v>1228</v>
      </c>
      <c r="N227" s="18">
        <v>1161</v>
      </c>
      <c r="O227" s="21">
        <f t="shared" si="54"/>
        <v>67</v>
      </c>
      <c r="P227" s="11">
        <f t="shared" si="55"/>
        <v>5.7708871662360037E-2</v>
      </c>
      <c r="Q227" s="18">
        <v>3262</v>
      </c>
      <c r="R227" s="18">
        <f t="shared" si="56"/>
        <v>-2034</v>
      </c>
      <c r="S227" s="11">
        <f t="shared" si="57"/>
        <v>-0.6235438381361128</v>
      </c>
      <c r="T227" s="37">
        <f t="shared" si="58"/>
        <v>29.951219512195124</v>
      </c>
      <c r="U227" s="37">
        <f t="shared" si="59"/>
        <v>27.64406779661017</v>
      </c>
      <c r="V227" s="37">
        <f t="shared" si="60"/>
        <v>2.3071517155849541</v>
      </c>
      <c r="W227" s="39">
        <f t="shared" si="61"/>
        <v>8.3459197559480253E-2</v>
      </c>
    </row>
    <row r="228" spans="1:23" x14ac:dyDescent="0.3">
      <c r="A228" s="18">
        <f t="shared" si="63"/>
        <v>2021</v>
      </c>
      <c r="B228" s="18" t="str">
        <f t="shared" si="48"/>
        <v>May_2021</v>
      </c>
      <c r="C228" s="18" t="str">
        <f t="shared" si="49"/>
        <v>WK 20_May_2021</v>
      </c>
      <c r="D228" s="19">
        <v>44326</v>
      </c>
      <c r="E228" s="23" t="s">
        <v>6</v>
      </c>
      <c r="F228" s="18">
        <v>14</v>
      </c>
      <c r="G228" s="18">
        <v>14</v>
      </c>
      <c r="H228" s="21">
        <f t="shared" si="50"/>
        <v>0</v>
      </c>
      <c r="I228" s="11">
        <f t="shared" si="51"/>
        <v>0</v>
      </c>
      <c r="J228" s="18">
        <v>47</v>
      </c>
      <c r="K228" s="18">
        <f t="shared" si="52"/>
        <v>-33</v>
      </c>
      <c r="L228" s="11">
        <f t="shared" si="53"/>
        <v>-0.7021276595744681</v>
      </c>
      <c r="M228" s="18">
        <v>528</v>
      </c>
      <c r="N228" s="18">
        <v>518</v>
      </c>
      <c r="O228" s="21">
        <f t="shared" si="54"/>
        <v>10</v>
      </c>
      <c r="P228" s="11">
        <f t="shared" si="55"/>
        <v>1.9305019305019305E-2</v>
      </c>
      <c r="Q228" s="18">
        <v>1771</v>
      </c>
      <c r="R228" s="18">
        <f t="shared" si="56"/>
        <v>-1243</v>
      </c>
      <c r="S228" s="11">
        <f t="shared" si="57"/>
        <v>-0.70186335403726707</v>
      </c>
      <c r="T228" s="37">
        <f t="shared" si="58"/>
        <v>37.714285714285715</v>
      </c>
      <c r="U228" s="37">
        <f t="shared" si="59"/>
        <v>37.680851063829785</v>
      </c>
      <c r="V228" s="37">
        <f t="shared" si="60"/>
        <v>3.3434650455930637E-2</v>
      </c>
      <c r="W228" s="39">
        <f t="shared" si="61"/>
        <v>8.8731144631775272E-4</v>
      </c>
    </row>
    <row r="229" spans="1:23" x14ac:dyDescent="0.3">
      <c r="A229" s="18">
        <f t="shared" si="63"/>
        <v>2021</v>
      </c>
      <c r="B229" s="18" t="str">
        <f t="shared" si="48"/>
        <v>May_2021</v>
      </c>
      <c r="C229" s="18" t="str">
        <f t="shared" si="49"/>
        <v>WK 20_May_2021</v>
      </c>
      <c r="D229" s="19">
        <v>44326</v>
      </c>
      <c r="E229" s="23" t="s">
        <v>7</v>
      </c>
      <c r="F229" s="18">
        <v>2227</v>
      </c>
      <c r="G229" s="18">
        <v>2234</v>
      </c>
      <c r="H229" s="21">
        <f t="shared" si="50"/>
        <v>-7</v>
      </c>
      <c r="I229" s="11">
        <f t="shared" si="51"/>
        <v>-3.1333930170098479E-3</v>
      </c>
      <c r="J229" s="18">
        <v>2500</v>
      </c>
      <c r="K229" s="18">
        <f t="shared" si="52"/>
        <v>-273</v>
      </c>
      <c r="L229" s="11">
        <f t="shared" si="53"/>
        <v>-0.10920000000000001</v>
      </c>
      <c r="M229" s="28">
        <v>32304</v>
      </c>
      <c r="N229" s="28">
        <v>31768</v>
      </c>
      <c r="O229" s="21">
        <f t="shared" si="54"/>
        <v>536</v>
      </c>
      <c r="P229" s="11">
        <f t="shared" si="55"/>
        <v>1.6872324351548729E-2</v>
      </c>
      <c r="Q229" s="18">
        <v>86541</v>
      </c>
      <c r="R229" s="18">
        <f t="shared" si="56"/>
        <v>-54237</v>
      </c>
      <c r="S229" s="11">
        <f t="shared" si="57"/>
        <v>-0.62672028287170245</v>
      </c>
      <c r="T229" s="37">
        <f t="shared" si="58"/>
        <v>14.505612932195779</v>
      </c>
      <c r="U229" s="37">
        <f t="shared" si="59"/>
        <v>34.616399999999999</v>
      </c>
      <c r="V229" s="37">
        <f t="shared" si="60"/>
        <v>-20.110787067804218</v>
      </c>
      <c r="W229" s="39">
        <f t="shared" si="61"/>
        <v>-0.58096125153985445</v>
      </c>
    </row>
    <row r="230" spans="1:23" x14ac:dyDescent="0.3">
      <c r="A230" s="18">
        <f t="shared" si="63"/>
        <v>2021</v>
      </c>
      <c r="B230" s="18" t="str">
        <f t="shared" si="48"/>
        <v>May_2021</v>
      </c>
      <c r="C230" s="18" t="str">
        <f t="shared" si="49"/>
        <v>WK 20_May_2021</v>
      </c>
      <c r="D230" s="19">
        <v>44326</v>
      </c>
      <c r="E230" s="23" t="s">
        <v>20</v>
      </c>
      <c r="F230" s="27">
        <v>14</v>
      </c>
      <c r="G230" s="27">
        <v>14</v>
      </c>
      <c r="H230" s="21">
        <f t="shared" si="50"/>
        <v>0</v>
      </c>
      <c r="I230" s="11">
        <f t="shared" si="51"/>
        <v>0</v>
      </c>
      <c r="J230" s="18">
        <v>75</v>
      </c>
      <c r="K230" s="18">
        <f t="shared" si="52"/>
        <v>-61</v>
      </c>
      <c r="L230" s="11">
        <f t="shared" si="53"/>
        <v>-0.81333333333333335</v>
      </c>
      <c r="M230" s="18">
        <v>350</v>
      </c>
      <c r="N230" s="18">
        <v>331</v>
      </c>
      <c r="O230" s="21">
        <f t="shared" si="54"/>
        <v>19</v>
      </c>
      <c r="P230" s="11">
        <f t="shared" si="55"/>
        <v>5.7401812688821753E-2</v>
      </c>
      <c r="Q230" s="18">
        <v>2819</v>
      </c>
      <c r="R230" s="18">
        <f t="shared" si="56"/>
        <v>-2469</v>
      </c>
      <c r="S230" s="11">
        <f t="shared" si="57"/>
        <v>-0.87584249733948205</v>
      </c>
      <c r="T230" s="37">
        <f t="shared" si="58"/>
        <v>25</v>
      </c>
      <c r="U230" s="37">
        <f t="shared" si="59"/>
        <v>37.586666666666666</v>
      </c>
      <c r="V230" s="37">
        <f t="shared" si="60"/>
        <v>-12.586666666666666</v>
      </c>
      <c r="W230" s="39">
        <f t="shared" si="61"/>
        <v>-0.33487052146151114</v>
      </c>
    </row>
    <row r="231" spans="1:23" x14ac:dyDescent="0.3">
      <c r="A231" s="18">
        <f t="shared" si="63"/>
        <v>2021</v>
      </c>
      <c r="B231" s="18" t="str">
        <f t="shared" si="48"/>
        <v>May_2021</v>
      </c>
      <c r="C231" s="18" t="str">
        <f t="shared" si="49"/>
        <v>WK 20_May_2021</v>
      </c>
      <c r="D231" s="19">
        <v>44326</v>
      </c>
      <c r="E231" s="23" t="s">
        <v>8</v>
      </c>
      <c r="F231" s="18">
        <v>14</v>
      </c>
      <c r="G231" s="18">
        <v>13</v>
      </c>
      <c r="H231" s="21">
        <f t="shared" si="50"/>
        <v>1</v>
      </c>
      <c r="I231" s="11">
        <f t="shared" si="51"/>
        <v>7.6923076923076927E-2</v>
      </c>
      <c r="J231" s="18">
        <v>35</v>
      </c>
      <c r="K231" s="18">
        <f t="shared" si="52"/>
        <v>-21</v>
      </c>
      <c r="L231" s="11">
        <f t="shared" si="53"/>
        <v>-0.6</v>
      </c>
      <c r="M231" s="18">
        <v>383</v>
      </c>
      <c r="N231" s="18">
        <v>353</v>
      </c>
      <c r="O231" s="21">
        <f t="shared" si="54"/>
        <v>30</v>
      </c>
      <c r="P231" s="11">
        <f t="shared" si="55"/>
        <v>8.4985835694050993E-2</v>
      </c>
      <c r="Q231" s="18">
        <v>752</v>
      </c>
      <c r="R231" s="18">
        <f t="shared" si="56"/>
        <v>-369</v>
      </c>
      <c r="S231" s="11">
        <f t="shared" si="57"/>
        <v>-0.49069148936170215</v>
      </c>
      <c r="T231" s="37">
        <f t="shared" si="58"/>
        <v>27.357142857142858</v>
      </c>
      <c r="U231" s="37">
        <f t="shared" si="59"/>
        <v>21.485714285714284</v>
      </c>
      <c r="V231" s="37">
        <f t="shared" si="60"/>
        <v>5.8714285714285737</v>
      </c>
      <c r="W231" s="39">
        <f t="shared" si="61"/>
        <v>0.27327127659574479</v>
      </c>
    </row>
    <row r="232" spans="1:23" x14ac:dyDescent="0.3">
      <c r="A232" s="18">
        <f t="shared" si="63"/>
        <v>2021</v>
      </c>
      <c r="B232" s="18" t="str">
        <f t="shared" si="48"/>
        <v>May_2021</v>
      </c>
      <c r="C232" s="18" t="str">
        <f t="shared" si="49"/>
        <v>WK 20_May_2021</v>
      </c>
      <c r="D232" s="19">
        <v>44326</v>
      </c>
      <c r="E232" s="23" t="s">
        <v>9</v>
      </c>
      <c r="F232" s="18">
        <v>84</v>
      </c>
      <c r="G232" s="18">
        <v>85</v>
      </c>
      <c r="H232" s="21">
        <f t="shared" si="50"/>
        <v>-1</v>
      </c>
      <c r="I232" s="11">
        <f t="shared" si="51"/>
        <v>-1.1764705882352941E-2</v>
      </c>
      <c r="J232" s="18">
        <v>460</v>
      </c>
      <c r="K232" s="18">
        <f t="shared" si="52"/>
        <v>-376</v>
      </c>
      <c r="L232" s="11">
        <f t="shared" si="53"/>
        <v>-0.81739130434782614</v>
      </c>
      <c r="M232" s="18">
        <v>1906</v>
      </c>
      <c r="N232" s="18">
        <v>1846</v>
      </c>
      <c r="O232" s="21">
        <f t="shared" si="54"/>
        <v>60</v>
      </c>
      <c r="P232" s="11">
        <f t="shared" si="55"/>
        <v>3.2502708559046585E-2</v>
      </c>
      <c r="Q232" s="18">
        <v>14129</v>
      </c>
      <c r="R232" s="18">
        <f t="shared" si="56"/>
        <v>-12223</v>
      </c>
      <c r="S232" s="11">
        <f t="shared" si="57"/>
        <v>-0.86510014863047635</v>
      </c>
      <c r="T232" s="37">
        <f t="shared" si="58"/>
        <v>22.69047619047619</v>
      </c>
      <c r="U232" s="37">
        <f t="shared" si="59"/>
        <v>30.715217391304346</v>
      </c>
      <c r="V232" s="37">
        <f t="shared" si="60"/>
        <v>-8.0247412008281565</v>
      </c>
      <c r="W232" s="39">
        <f t="shared" si="61"/>
        <v>-0.26126271869070367</v>
      </c>
    </row>
    <row r="233" spans="1:23" x14ac:dyDescent="0.3">
      <c r="A233" s="18">
        <f t="shared" si="63"/>
        <v>2021</v>
      </c>
      <c r="B233" s="18" t="str">
        <f t="shared" si="48"/>
        <v>May_2021</v>
      </c>
      <c r="C233" s="18" t="str">
        <f t="shared" si="49"/>
        <v>WK 20_May_2021</v>
      </c>
      <c r="D233" s="19">
        <v>44326</v>
      </c>
      <c r="E233" s="23" t="s">
        <v>21</v>
      </c>
      <c r="F233" s="18">
        <v>12</v>
      </c>
      <c r="G233" s="18">
        <v>12</v>
      </c>
      <c r="H233" s="21">
        <f t="shared" si="50"/>
        <v>0</v>
      </c>
      <c r="I233" s="11">
        <f t="shared" si="51"/>
        <v>0</v>
      </c>
      <c r="J233" s="18">
        <v>61</v>
      </c>
      <c r="K233" s="18">
        <f t="shared" si="52"/>
        <v>-49</v>
      </c>
      <c r="L233" s="11">
        <f t="shared" si="53"/>
        <v>-0.80327868852459017</v>
      </c>
      <c r="M233" s="18">
        <v>386</v>
      </c>
      <c r="N233" s="18">
        <v>373</v>
      </c>
      <c r="O233" s="21">
        <f t="shared" si="54"/>
        <v>13</v>
      </c>
      <c r="P233" s="11">
        <f t="shared" si="55"/>
        <v>3.4852546916890083E-2</v>
      </c>
      <c r="Q233" s="18">
        <v>1843</v>
      </c>
      <c r="R233" s="18">
        <f t="shared" si="56"/>
        <v>-1457</v>
      </c>
      <c r="S233" s="11">
        <f t="shared" si="57"/>
        <v>-0.79055887140531744</v>
      </c>
      <c r="T233" s="37">
        <f t="shared" si="58"/>
        <v>32.166666666666664</v>
      </c>
      <c r="U233" s="37">
        <f t="shared" si="59"/>
        <v>30.21311475409836</v>
      </c>
      <c r="V233" s="37">
        <f t="shared" si="60"/>
        <v>1.9535519125683045</v>
      </c>
      <c r="W233" s="39">
        <f t="shared" si="61"/>
        <v>6.4659070356303083E-2</v>
      </c>
    </row>
    <row r="234" spans="1:23" x14ac:dyDescent="0.3">
      <c r="A234" s="18">
        <f t="shared" si="63"/>
        <v>2021</v>
      </c>
      <c r="B234" s="18" t="str">
        <f t="shared" si="48"/>
        <v>May_2021</v>
      </c>
      <c r="C234" s="18" t="str">
        <f t="shared" si="49"/>
        <v>WK 20_May_2021</v>
      </c>
      <c r="D234" s="19">
        <v>44326</v>
      </c>
      <c r="E234" s="23" t="s">
        <v>10</v>
      </c>
      <c r="F234" s="18">
        <v>20</v>
      </c>
      <c r="G234" s="18">
        <v>19</v>
      </c>
      <c r="H234" s="21">
        <f t="shared" si="50"/>
        <v>1</v>
      </c>
      <c r="I234" s="11">
        <f t="shared" si="51"/>
        <v>5.2631578947368418E-2</v>
      </c>
      <c r="J234" s="18">
        <v>44</v>
      </c>
      <c r="K234" s="18">
        <f t="shared" si="52"/>
        <v>-24</v>
      </c>
      <c r="L234" s="11">
        <f t="shared" si="53"/>
        <v>-0.54545454545454541</v>
      </c>
      <c r="M234" s="18">
        <v>632</v>
      </c>
      <c r="N234" s="18">
        <v>504</v>
      </c>
      <c r="O234" s="21">
        <f t="shared" si="54"/>
        <v>128</v>
      </c>
      <c r="P234" s="11">
        <f t="shared" si="55"/>
        <v>0.25396825396825395</v>
      </c>
      <c r="Q234" s="18">
        <v>1048</v>
      </c>
      <c r="R234" s="18">
        <f t="shared" si="56"/>
        <v>-416</v>
      </c>
      <c r="S234" s="11">
        <f t="shared" si="57"/>
        <v>-0.39694656488549618</v>
      </c>
      <c r="T234" s="37">
        <f t="shared" si="58"/>
        <v>31.6</v>
      </c>
      <c r="U234" s="37">
        <f t="shared" si="59"/>
        <v>23.818181818181817</v>
      </c>
      <c r="V234" s="37">
        <f t="shared" si="60"/>
        <v>7.7818181818181849</v>
      </c>
      <c r="W234" s="39">
        <f t="shared" si="61"/>
        <v>0.32671755725190854</v>
      </c>
    </row>
    <row r="235" spans="1:23" x14ac:dyDescent="0.3">
      <c r="A235" s="18">
        <f t="shared" si="63"/>
        <v>2021</v>
      </c>
      <c r="B235" s="18" t="str">
        <f t="shared" si="48"/>
        <v>May_2021</v>
      </c>
      <c r="C235" s="18" t="str">
        <f t="shared" si="49"/>
        <v>WK 20_May_2021</v>
      </c>
      <c r="D235" s="19">
        <v>44326</v>
      </c>
      <c r="E235" s="23" t="s">
        <v>12</v>
      </c>
      <c r="F235" s="18">
        <v>85</v>
      </c>
      <c r="G235" s="18">
        <v>91</v>
      </c>
      <c r="H235" s="21">
        <f t="shared" si="50"/>
        <v>-6</v>
      </c>
      <c r="I235" s="11">
        <f t="shared" si="51"/>
        <v>-6.5934065934065936E-2</v>
      </c>
      <c r="J235" s="18">
        <v>295</v>
      </c>
      <c r="K235" s="18">
        <f t="shared" si="52"/>
        <v>-210</v>
      </c>
      <c r="L235" s="11">
        <f t="shared" si="53"/>
        <v>-0.71186440677966101</v>
      </c>
      <c r="M235" s="18">
        <v>1369</v>
      </c>
      <c r="N235" s="18">
        <v>1069</v>
      </c>
      <c r="O235" s="21">
        <f t="shared" si="54"/>
        <v>300</v>
      </c>
      <c r="P235" s="11">
        <f t="shared" si="55"/>
        <v>0.2806361085126286</v>
      </c>
      <c r="Q235" s="18">
        <v>5504</v>
      </c>
      <c r="R235" s="18">
        <f t="shared" si="56"/>
        <v>-4135</v>
      </c>
      <c r="S235" s="11">
        <f t="shared" si="57"/>
        <v>-0.75127180232558144</v>
      </c>
      <c r="T235" s="37">
        <f t="shared" si="58"/>
        <v>16.105882352941176</v>
      </c>
      <c r="U235" s="37">
        <f t="shared" si="59"/>
        <v>18.657627118644069</v>
      </c>
      <c r="V235" s="37">
        <f t="shared" si="60"/>
        <v>-2.5517447657028924</v>
      </c>
      <c r="W235" s="39">
        <f t="shared" si="61"/>
        <v>-0.13676684336525313</v>
      </c>
    </row>
    <row r="236" spans="1:23" x14ac:dyDescent="0.3">
      <c r="A236" s="18">
        <f t="shared" si="63"/>
        <v>2021</v>
      </c>
      <c r="B236" s="18" t="str">
        <f t="shared" si="48"/>
        <v>May_2021</v>
      </c>
      <c r="C236" s="18" t="str">
        <f t="shared" si="49"/>
        <v>WK 21_May_2021</v>
      </c>
      <c r="D236" s="19">
        <v>44333</v>
      </c>
      <c r="E236" s="29" t="s">
        <v>18</v>
      </c>
      <c r="F236" s="18">
        <v>36</v>
      </c>
      <c r="G236" s="18">
        <v>36</v>
      </c>
      <c r="H236" s="21">
        <f t="shared" si="50"/>
        <v>0</v>
      </c>
      <c r="I236" s="11">
        <f t="shared" si="51"/>
        <v>0</v>
      </c>
      <c r="J236" s="18">
        <v>113</v>
      </c>
      <c r="K236" s="18">
        <f t="shared" si="52"/>
        <v>-77</v>
      </c>
      <c r="L236" s="11">
        <f t="shared" si="53"/>
        <v>-0.68141592920353977</v>
      </c>
      <c r="M236" s="22">
        <v>699</v>
      </c>
      <c r="N236" s="22">
        <v>689</v>
      </c>
      <c r="O236" s="21">
        <f t="shared" si="54"/>
        <v>10</v>
      </c>
      <c r="P236" s="11">
        <f t="shared" si="55"/>
        <v>1.4513788098693759E-2</v>
      </c>
      <c r="Q236" s="18">
        <v>4152</v>
      </c>
      <c r="R236" s="18">
        <f t="shared" si="56"/>
        <v>-3453</v>
      </c>
      <c r="S236" s="11">
        <f t="shared" si="57"/>
        <v>-0.83164739884393069</v>
      </c>
      <c r="T236" s="37">
        <f t="shared" si="58"/>
        <v>19.416666666666668</v>
      </c>
      <c r="U236" s="37">
        <f t="shared" si="59"/>
        <v>36.743362831858406</v>
      </c>
      <c r="V236" s="37">
        <f t="shared" si="60"/>
        <v>-17.326696165191738</v>
      </c>
      <c r="W236" s="39">
        <f t="shared" si="61"/>
        <v>-0.47155989081567112</v>
      </c>
    </row>
    <row r="237" spans="1:23" x14ac:dyDescent="0.3">
      <c r="A237" s="18">
        <f t="shared" si="63"/>
        <v>2021</v>
      </c>
      <c r="B237" s="18" t="str">
        <f t="shared" si="48"/>
        <v>May_2021</v>
      </c>
      <c r="C237" s="18" t="str">
        <f t="shared" si="49"/>
        <v>WK 21_May_2021</v>
      </c>
      <c r="D237" s="19">
        <v>44333</v>
      </c>
      <c r="E237" s="29" t="s">
        <v>19</v>
      </c>
      <c r="F237" s="18">
        <v>43</v>
      </c>
      <c r="G237" s="18">
        <v>41</v>
      </c>
      <c r="H237" s="21">
        <f t="shared" si="50"/>
        <v>2</v>
      </c>
      <c r="I237" s="11">
        <f t="shared" si="51"/>
        <v>4.878048780487805E-2</v>
      </c>
      <c r="J237" s="18">
        <v>118</v>
      </c>
      <c r="K237" s="18">
        <f t="shared" si="52"/>
        <v>-75</v>
      </c>
      <c r="L237" s="11">
        <f t="shared" si="53"/>
        <v>-0.63559322033898302</v>
      </c>
      <c r="M237" s="18">
        <v>1277</v>
      </c>
      <c r="N237" s="18">
        <v>1228</v>
      </c>
      <c r="O237" s="21">
        <f t="shared" si="54"/>
        <v>49</v>
      </c>
      <c r="P237" s="11">
        <f t="shared" si="55"/>
        <v>3.9902280130293157E-2</v>
      </c>
      <c r="Q237" s="18">
        <v>3262</v>
      </c>
      <c r="R237" s="18">
        <f t="shared" si="56"/>
        <v>-1985</v>
      </c>
      <c r="S237" s="11">
        <f t="shared" si="57"/>
        <v>-0.60852237890864502</v>
      </c>
      <c r="T237" s="37">
        <f t="shared" si="58"/>
        <v>29.697674418604652</v>
      </c>
      <c r="U237" s="37">
        <f t="shared" si="59"/>
        <v>27.64406779661017</v>
      </c>
      <c r="V237" s="37">
        <f t="shared" si="60"/>
        <v>2.0536066219944829</v>
      </c>
      <c r="W237" s="39">
        <f t="shared" si="61"/>
        <v>7.4287425320462591E-2</v>
      </c>
    </row>
    <row r="238" spans="1:23" x14ac:dyDescent="0.3">
      <c r="A238" s="18">
        <f t="shared" si="63"/>
        <v>2021</v>
      </c>
      <c r="B238" s="18" t="str">
        <f t="shared" si="48"/>
        <v>May_2021</v>
      </c>
      <c r="C238" s="18" t="str">
        <f t="shared" si="49"/>
        <v>WK 21_May_2021</v>
      </c>
      <c r="D238" s="19">
        <v>44333</v>
      </c>
      <c r="E238" s="23" t="s">
        <v>6</v>
      </c>
      <c r="F238" s="18">
        <v>14</v>
      </c>
      <c r="G238" s="18">
        <v>14</v>
      </c>
      <c r="H238" s="21">
        <f t="shared" si="50"/>
        <v>0</v>
      </c>
      <c r="I238" s="11">
        <f t="shared" si="51"/>
        <v>0</v>
      </c>
      <c r="J238" s="18">
        <v>47</v>
      </c>
      <c r="K238" s="18">
        <f t="shared" si="52"/>
        <v>-33</v>
      </c>
      <c r="L238" s="11">
        <f t="shared" si="53"/>
        <v>-0.7021276595744681</v>
      </c>
      <c r="M238" s="18">
        <v>541</v>
      </c>
      <c r="N238" s="18">
        <v>528</v>
      </c>
      <c r="O238" s="21">
        <f t="shared" si="54"/>
        <v>13</v>
      </c>
      <c r="P238" s="11">
        <f t="shared" si="55"/>
        <v>2.462121212121212E-2</v>
      </c>
      <c r="Q238" s="18">
        <v>1771</v>
      </c>
      <c r="R238" s="18">
        <f t="shared" si="56"/>
        <v>-1230</v>
      </c>
      <c r="S238" s="11">
        <f t="shared" si="57"/>
        <v>-0.69452286843591193</v>
      </c>
      <c r="T238" s="37">
        <f t="shared" si="58"/>
        <v>38.642857142857146</v>
      </c>
      <c r="U238" s="37">
        <f t="shared" si="59"/>
        <v>37.680851063829785</v>
      </c>
      <c r="V238" s="37">
        <f t="shared" si="60"/>
        <v>0.96200607902736124</v>
      </c>
      <c r="W238" s="39">
        <f t="shared" si="61"/>
        <v>2.5530370250867296E-2</v>
      </c>
    </row>
    <row r="239" spans="1:23" x14ac:dyDescent="0.3">
      <c r="A239" s="18">
        <f t="shared" si="63"/>
        <v>2021</v>
      </c>
      <c r="B239" s="18" t="str">
        <f t="shared" si="48"/>
        <v>May_2021</v>
      </c>
      <c r="C239" s="18" t="str">
        <f t="shared" si="49"/>
        <v>WK 21_May_2021</v>
      </c>
      <c r="D239" s="19">
        <v>44333</v>
      </c>
      <c r="E239" s="23" t="s">
        <v>7</v>
      </c>
      <c r="F239" s="18">
        <v>2118</v>
      </c>
      <c r="G239" s="18">
        <v>2227</v>
      </c>
      <c r="H239" s="21">
        <f t="shared" si="50"/>
        <v>-109</v>
      </c>
      <c r="I239" s="11">
        <f t="shared" si="51"/>
        <v>-4.8944768747193536E-2</v>
      </c>
      <c r="J239" s="18">
        <v>2500</v>
      </c>
      <c r="K239" s="18">
        <f t="shared" si="52"/>
        <v>-382</v>
      </c>
      <c r="L239" s="11">
        <f t="shared" si="53"/>
        <v>-0.15279999999999999</v>
      </c>
      <c r="M239" s="28">
        <v>33781</v>
      </c>
      <c r="N239" s="28">
        <v>32304</v>
      </c>
      <c r="O239" s="21">
        <f t="shared" si="54"/>
        <v>1477</v>
      </c>
      <c r="P239" s="11">
        <f t="shared" si="55"/>
        <v>4.5721892025755322E-2</v>
      </c>
      <c r="Q239" s="18">
        <v>86541</v>
      </c>
      <c r="R239" s="18">
        <f t="shared" si="56"/>
        <v>-52760</v>
      </c>
      <c r="S239" s="11">
        <f t="shared" si="57"/>
        <v>-0.60965322794975796</v>
      </c>
      <c r="T239" s="37">
        <f t="shared" si="58"/>
        <v>15.949480642115203</v>
      </c>
      <c r="U239" s="37">
        <f t="shared" si="59"/>
        <v>34.616399999999999</v>
      </c>
      <c r="V239" s="37">
        <f t="shared" si="60"/>
        <v>-18.666919357884794</v>
      </c>
      <c r="W239" s="39">
        <f t="shared" si="61"/>
        <v>-0.53925074120604088</v>
      </c>
    </row>
    <row r="240" spans="1:23" x14ac:dyDescent="0.3">
      <c r="A240" s="18">
        <f t="shared" si="63"/>
        <v>2021</v>
      </c>
      <c r="B240" s="18" t="str">
        <f t="shared" si="48"/>
        <v>May_2021</v>
      </c>
      <c r="C240" s="18" t="str">
        <f t="shared" si="49"/>
        <v>WK 21_May_2021</v>
      </c>
      <c r="D240" s="19">
        <v>44333</v>
      </c>
      <c r="E240" s="23" t="s">
        <v>20</v>
      </c>
      <c r="F240" s="27">
        <v>14</v>
      </c>
      <c r="G240" s="27">
        <v>14</v>
      </c>
      <c r="H240" s="21">
        <f t="shared" si="50"/>
        <v>0</v>
      </c>
      <c r="I240" s="11">
        <f t="shared" si="51"/>
        <v>0</v>
      </c>
      <c r="J240" s="18">
        <v>75</v>
      </c>
      <c r="K240" s="18">
        <f t="shared" si="52"/>
        <v>-61</v>
      </c>
      <c r="L240" s="11">
        <f t="shared" si="53"/>
        <v>-0.81333333333333335</v>
      </c>
      <c r="M240" s="18">
        <v>374</v>
      </c>
      <c r="N240" s="18">
        <v>350</v>
      </c>
      <c r="O240" s="21">
        <f t="shared" si="54"/>
        <v>24</v>
      </c>
      <c r="P240" s="11">
        <f t="shared" si="55"/>
        <v>6.8571428571428575E-2</v>
      </c>
      <c r="Q240" s="18">
        <v>2819</v>
      </c>
      <c r="R240" s="18">
        <f t="shared" si="56"/>
        <v>-2445</v>
      </c>
      <c r="S240" s="11">
        <f t="shared" si="57"/>
        <v>-0.86732884001418942</v>
      </c>
      <c r="T240" s="37">
        <f t="shared" si="58"/>
        <v>26.714285714285715</v>
      </c>
      <c r="U240" s="37">
        <f t="shared" si="59"/>
        <v>37.586666666666666</v>
      </c>
      <c r="V240" s="37">
        <f t="shared" si="60"/>
        <v>-10.872380952380951</v>
      </c>
      <c r="W240" s="39">
        <f t="shared" si="61"/>
        <v>-0.28926164293315759</v>
      </c>
    </row>
    <row r="241" spans="1:23" x14ac:dyDescent="0.3">
      <c r="A241" s="18">
        <f t="shared" si="63"/>
        <v>2021</v>
      </c>
      <c r="B241" s="18" t="str">
        <f t="shared" si="48"/>
        <v>May_2021</v>
      </c>
      <c r="C241" s="18" t="str">
        <f t="shared" si="49"/>
        <v>WK 21_May_2021</v>
      </c>
      <c r="D241" s="19">
        <v>44333</v>
      </c>
      <c r="E241" s="23" t="s">
        <v>8</v>
      </c>
      <c r="F241" s="18">
        <v>13</v>
      </c>
      <c r="G241" s="18">
        <v>14</v>
      </c>
      <c r="H241" s="21">
        <f t="shared" si="50"/>
        <v>-1</v>
      </c>
      <c r="I241" s="11">
        <f t="shared" si="51"/>
        <v>-7.1428571428571425E-2</v>
      </c>
      <c r="J241" s="18">
        <v>35</v>
      </c>
      <c r="K241" s="18">
        <f t="shared" si="52"/>
        <v>-22</v>
      </c>
      <c r="L241" s="11">
        <f t="shared" si="53"/>
        <v>-0.62857142857142856</v>
      </c>
      <c r="M241" s="18">
        <v>405</v>
      </c>
      <c r="N241" s="18">
        <v>383</v>
      </c>
      <c r="O241" s="21">
        <f t="shared" si="54"/>
        <v>22</v>
      </c>
      <c r="P241" s="11">
        <f t="shared" si="55"/>
        <v>5.7441253263707574E-2</v>
      </c>
      <c r="Q241" s="18">
        <v>752</v>
      </c>
      <c r="R241" s="18">
        <f t="shared" si="56"/>
        <v>-347</v>
      </c>
      <c r="S241" s="11">
        <f t="shared" si="57"/>
        <v>-0.46143617021276595</v>
      </c>
      <c r="T241" s="37">
        <f t="shared" si="58"/>
        <v>31.153846153846153</v>
      </c>
      <c r="U241" s="37">
        <f t="shared" si="59"/>
        <v>21.485714285714284</v>
      </c>
      <c r="V241" s="37">
        <f t="shared" si="60"/>
        <v>9.6681318681318693</v>
      </c>
      <c r="W241" s="39">
        <f t="shared" si="61"/>
        <v>0.44997954173486099</v>
      </c>
    </row>
    <row r="242" spans="1:23" x14ac:dyDescent="0.3">
      <c r="A242" s="18">
        <f t="shared" si="63"/>
        <v>2021</v>
      </c>
      <c r="B242" s="18" t="str">
        <f t="shared" si="48"/>
        <v>May_2021</v>
      </c>
      <c r="C242" s="18" t="str">
        <f t="shared" si="49"/>
        <v>WK 21_May_2021</v>
      </c>
      <c r="D242" s="19">
        <v>44333</v>
      </c>
      <c r="E242" s="23" t="s">
        <v>9</v>
      </c>
      <c r="F242" s="18">
        <v>84</v>
      </c>
      <c r="G242" s="18">
        <v>84</v>
      </c>
      <c r="H242" s="21">
        <f t="shared" si="50"/>
        <v>0</v>
      </c>
      <c r="I242" s="11">
        <f t="shared" si="51"/>
        <v>0</v>
      </c>
      <c r="J242" s="18">
        <v>460</v>
      </c>
      <c r="K242" s="18">
        <f t="shared" si="52"/>
        <v>-376</v>
      </c>
      <c r="L242" s="11">
        <f t="shared" si="53"/>
        <v>-0.81739130434782614</v>
      </c>
      <c r="M242" s="18">
        <v>1929</v>
      </c>
      <c r="N242" s="18">
        <v>1906</v>
      </c>
      <c r="O242" s="21">
        <f t="shared" si="54"/>
        <v>23</v>
      </c>
      <c r="P242" s="11">
        <f t="shared" si="55"/>
        <v>1.2067156348373556E-2</v>
      </c>
      <c r="Q242" s="18">
        <v>14129</v>
      </c>
      <c r="R242" s="18">
        <f t="shared" si="56"/>
        <v>-12200</v>
      </c>
      <c r="S242" s="11">
        <f t="shared" si="57"/>
        <v>-0.8634722910326279</v>
      </c>
      <c r="T242" s="37">
        <f t="shared" si="58"/>
        <v>22.964285714285715</v>
      </c>
      <c r="U242" s="37">
        <f t="shared" si="59"/>
        <v>30.715217391304346</v>
      </c>
      <c r="V242" s="37">
        <f t="shared" si="60"/>
        <v>-7.7509316770186309</v>
      </c>
      <c r="W242" s="39">
        <f t="shared" si="61"/>
        <v>-0.25234826041677194</v>
      </c>
    </row>
    <row r="243" spans="1:23" x14ac:dyDescent="0.3">
      <c r="A243" s="18">
        <f t="shared" si="63"/>
        <v>2021</v>
      </c>
      <c r="B243" s="18" t="str">
        <f t="shared" si="48"/>
        <v>May_2021</v>
      </c>
      <c r="C243" s="18" t="str">
        <f t="shared" si="49"/>
        <v>WK 21_May_2021</v>
      </c>
      <c r="D243" s="19">
        <v>44333</v>
      </c>
      <c r="E243" s="23" t="s">
        <v>21</v>
      </c>
      <c r="F243" s="18">
        <v>12</v>
      </c>
      <c r="G243" s="18">
        <v>12</v>
      </c>
      <c r="H243" s="21">
        <f t="shared" si="50"/>
        <v>0</v>
      </c>
      <c r="I243" s="11">
        <f t="shared" si="51"/>
        <v>0</v>
      </c>
      <c r="J243" s="18">
        <v>61</v>
      </c>
      <c r="K243" s="18">
        <f t="shared" si="52"/>
        <v>-49</v>
      </c>
      <c r="L243" s="11">
        <f t="shared" si="53"/>
        <v>-0.80327868852459017</v>
      </c>
      <c r="M243" s="18">
        <v>399</v>
      </c>
      <c r="N243" s="18">
        <v>386</v>
      </c>
      <c r="O243" s="21">
        <f t="shared" si="54"/>
        <v>13</v>
      </c>
      <c r="P243" s="11">
        <f t="shared" si="55"/>
        <v>3.367875647668394E-2</v>
      </c>
      <c r="Q243" s="18">
        <v>1843</v>
      </c>
      <c r="R243" s="18">
        <f t="shared" si="56"/>
        <v>-1444</v>
      </c>
      <c r="S243" s="11">
        <f t="shared" si="57"/>
        <v>-0.78350515463917525</v>
      </c>
      <c r="T243" s="37">
        <f t="shared" si="58"/>
        <v>33.25</v>
      </c>
      <c r="U243" s="37">
        <f t="shared" si="59"/>
        <v>30.21311475409836</v>
      </c>
      <c r="V243" s="37">
        <f t="shared" si="60"/>
        <v>3.0368852459016402</v>
      </c>
      <c r="W243" s="39">
        <f t="shared" si="61"/>
        <v>0.1005154639175258</v>
      </c>
    </row>
    <row r="244" spans="1:23" x14ac:dyDescent="0.3">
      <c r="A244" s="18">
        <f t="shared" si="63"/>
        <v>2021</v>
      </c>
      <c r="B244" s="18" t="str">
        <f t="shared" si="48"/>
        <v>May_2021</v>
      </c>
      <c r="C244" s="18" t="str">
        <f t="shared" si="49"/>
        <v>WK 21_May_2021</v>
      </c>
      <c r="D244" s="19">
        <v>44333</v>
      </c>
      <c r="E244" s="23" t="s">
        <v>10</v>
      </c>
      <c r="F244" s="18">
        <v>24</v>
      </c>
      <c r="G244" s="18">
        <v>20</v>
      </c>
      <c r="H244" s="21">
        <f t="shared" si="50"/>
        <v>4</v>
      </c>
      <c r="I244" s="11">
        <f t="shared" si="51"/>
        <v>0.2</v>
      </c>
      <c r="J244" s="18">
        <v>44</v>
      </c>
      <c r="K244" s="18">
        <f t="shared" si="52"/>
        <v>-20</v>
      </c>
      <c r="L244" s="11">
        <f t="shared" si="53"/>
        <v>-0.45454545454545453</v>
      </c>
      <c r="M244" s="18">
        <v>740</v>
      </c>
      <c r="N244" s="18">
        <v>632</v>
      </c>
      <c r="O244" s="21">
        <f t="shared" si="54"/>
        <v>108</v>
      </c>
      <c r="P244" s="11">
        <f t="shared" si="55"/>
        <v>0.17088607594936708</v>
      </c>
      <c r="Q244" s="18">
        <v>1048</v>
      </c>
      <c r="R244" s="18">
        <f t="shared" si="56"/>
        <v>-308</v>
      </c>
      <c r="S244" s="11">
        <f t="shared" si="57"/>
        <v>-0.29389312977099236</v>
      </c>
      <c r="T244" s="37">
        <f t="shared" si="58"/>
        <v>30.833333333333332</v>
      </c>
      <c r="U244" s="37">
        <f t="shared" si="59"/>
        <v>23.818181818181817</v>
      </c>
      <c r="V244" s="37">
        <f t="shared" si="60"/>
        <v>7.0151515151515156</v>
      </c>
      <c r="W244" s="39">
        <f t="shared" si="61"/>
        <v>0.29452926208651403</v>
      </c>
    </row>
    <row r="245" spans="1:23" x14ac:dyDescent="0.3">
      <c r="A245" s="18">
        <f t="shared" si="63"/>
        <v>2021</v>
      </c>
      <c r="B245" s="18" t="str">
        <f t="shared" si="48"/>
        <v>May_2021</v>
      </c>
      <c r="C245" s="18" t="str">
        <f t="shared" si="49"/>
        <v>WK 21_May_2021</v>
      </c>
      <c r="D245" s="19">
        <v>44333</v>
      </c>
      <c r="E245" s="23" t="s">
        <v>12</v>
      </c>
      <c r="F245" s="18">
        <v>88</v>
      </c>
      <c r="G245" s="18">
        <v>85</v>
      </c>
      <c r="H245" s="21">
        <f t="shared" si="50"/>
        <v>3</v>
      </c>
      <c r="I245" s="11">
        <f t="shared" si="51"/>
        <v>3.5294117647058823E-2</v>
      </c>
      <c r="J245" s="18">
        <v>295</v>
      </c>
      <c r="K245" s="18">
        <f t="shared" si="52"/>
        <v>-207</v>
      </c>
      <c r="L245" s="11">
        <f t="shared" si="53"/>
        <v>-0.70169491525423733</v>
      </c>
      <c r="M245" s="18">
        <v>1322</v>
      </c>
      <c r="N245" s="18">
        <v>1369</v>
      </c>
      <c r="O245" s="21">
        <f t="shared" si="54"/>
        <v>-47</v>
      </c>
      <c r="P245" s="11">
        <f t="shared" si="55"/>
        <v>-3.4331628926223517E-2</v>
      </c>
      <c r="Q245" s="18">
        <v>5504</v>
      </c>
      <c r="R245" s="18">
        <f t="shared" si="56"/>
        <v>-4182</v>
      </c>
      <c r="S245" s="11">
        <f t="shared" si="57"/>
        <v>-0.7598110465116279</v>
      </c>
      <c r="T245" s="37">
        <f t="shared" si="58"/>
        <v>15.022727272727273</v>
      </c>
      <c r="U245" s="37">
        <f t="shared" si="59"/>
        <v>18.657627118644069</v>
      </c>
      <c r="V245" s="37">
        <f t="shared" si="60"/>
        <v>-3.6348998459167952</v>
      </c>
      <c r="W245" s="39">
        <f t="shared" si="61"/>
        <v>-0.19482112182875264</v>
      </c>
    </row>
    <row r="246" spans="1:23" x14ac:dyDescent="0.3">
      <c r="A246" s="18">
        <f t="shared" si="63"/>
        <v>2021</v>
      </c>
      <c r="B246" s="18" t="str">
        <f t="shared" si="48"/>
        <v>May_2021</v>
      </c>
      <c r="C246" s="18" t="str">
        <f t="shared" si="49"/>
        <v>WK 22_May_2021</v>
      </c>
      <c r="D246" s="19">
        <v>44340</v>
      </c>
      <c r="E246" s="29" t="s">
        <v>18</v>
      </c>
      <c r="F246" s="18">
        <v>36</v>
      </c>
      <c r="G246" s="18">
        <v>36</v>
      </c>
      <c r="H246" s="21">
        <f t="shared" si="50"/>
        <v>0</v>
      </c>
      <c r="I246" s="11">
        <f t="shared" si="51"/>
        <v>0</v>
      </c>
      <c r="J246" s="18">
        <v>113</v>
      </c>
      <c r="K246" s="18">
        <f t="shared" si="52"/>
        <v>-77</v>
      </c>
      <c r="L246" s="11">
        <f t="shared" si="53"/>
        <v>-0.68141592920353977</v>
      </c>
      <c r="M246" s="22">
        <v>699</v>
      </c>
      <c r="N246" s="22">
        <v>699</v>
      </c>
      <c r="O246" s="21">
        <f t="shared" si="54"/>
        <v>0</v>
      </c>
      <c r="P246" s="11">
        <f t="shared" si="55"/>
        <v>0</v>
      </c>
      <c r="Q246" s="18">
        <v>4152</v>
      </c>
      <c r="R246" s="18">
        <f t="shared" si="56"/>
        <v>-3453</v>
      </c>
      <c r="S246" s="11">
        <f t="shared" si="57"/>
        <v>-0.83164739884393069</v>
      </c>
      <c r="T246" s="37">
        <f t="shared" si="58"/>
        <v>19.416666666666668</v>
      </c>
      <c r="U246" s="37">
        <f t="shared" si="59"/>
        <v>36.743362831858406</v>
      </c>
      <c r="V246" s="37">
        <f t="shared" si="60"/>
        <v>-17.326696165191738</v>
      </c>
      <c r="W246" s="39">
        <f t="shared" si="61"/>
        <v>-0.47155989081567112</v>
      </c>
    </row>
    <row r="247" spans="1:23" x14ac:dyDescent="0.3">
      <c r="A247" s="18">
        <f t="shared" si="63"/>
        <v>2021</v>
      </c>
      <c r="B247" s="18" t="str">
        <f t="shared" si="48"/>
        <v>May_2021</v>
      </c>
      <c r="C247" s="18" t="str">
        <f t="shared" si="49"/>
        <v>WK 22_May_2021</v>
      </c>
      <c r="D247" s="19">
        <v>44340</v>
      </c>
      <c r="E247" s="29" t="s">
        <v>19</v>
      </c>
      <c r="F247" s="18">
        <v>51</v>
      </c>
      <c r="G247" s="18">
        <v>43</v>
      </c>
      <c r="H247" s="21">
        <f t="shared" si="50"/>
        <v>8</v>
      </c>
      <c r="I247" s="11">
        <f t="shared" si="51"/>
        <v>0.18604651162790697</v>
      </c>
      <c r="J247" s="18">
        <v>118</v>
      </c>
      <c r="K247" s="18">
        <f t="shared" si="52"/>
        <v>-67</v>
      </c>
      <c r="L247" s="11">
        <f t="shared" si="53"/>
        <v>-0.56779661016949157</v>
      </c>
      <c r="M247" s="18">
        <v>1492</v>
      </c>
      <c r="N247" s="18">
        <v>1277</v>
      </c>
      <c r="O247" s="21">
        <f t="shared" si="54"/>
        <v>215</v>
      </c>
      <c r="P247" s="11">
        <f t="shared" si="55"/>
        <v>0.16836335160532498</v>
      </c>
      <c r="Q247" s="18">
        <v>3262</v>
      </c>
      <c r="R247" s="18">
        <f t="shared" si="56"/>
        <v>-1770</v>
      </c>
      <c r="S247" s="11">
        <f t="shared" si="57"/>
        <v>-0.542611894543225</v>
      </c>
      <c r="T247" s="37">
        <f t="shared" si="58"/>
        <v>29.254901960784313</v>
      </c>
      <c r="U247" s="37">
        <f t="shared" si="59"/>
        <v>27.64406779661017</v>
      </c>
      <c r="V247" s="37">
        <f t="shared" si="60"/>
        <v>1.6108341641741433</v>
      </c>
      <c r="W247" s="39">
        <f t="shared" si="61"/>
        <v>5.8270518507832283E-2</v>
      </c>
    </row>
    <row r="248" spans="1:23" x14ac:dyDescent="0.3">
      <c r="A248" s="18">
        <f t="shared" si="63"/>
        <v>2021</v>
      </c>
      <c r="B248" s="18" t="str">
        <f t="shared" si="48"/>
        <v>May_2021</v>
      </c>
      <c r="C248" s="18" t="str">
        <f t="shared" si="49"/>
        <v>WK 22_May_2021</v>
      </c>
      <c r="D248" s="19">
        <v>44340</v>
      </c>
      <c r="E248" s="23" t="s">
        <v>6</v>
      </c>
      <c r="F248" s="18">
        <v>15</v>
      </c>
      <c r="G248" s="18">
        <v>14</v>
      </c>
      <c r="H248" s="21">
        <f t="shared" si="50"/>
        <v>1</v>
      </c>
      <c r="I248" s="11">
        <f t="shared" si="51"/>
        <v>7.1428571428571425E-2</v>
      </c>
      <c r="J248" s="18">
        <v>47</v>
      </c>
      <c r="K248" s="18">
        <f t="shared" si="52"/>
        <v>-32</v>
      </c>
      <c r="L248" s="11">
        <f t="shared" si="53"/>
        <v>-0.68085106382978722</v>
      </c>
      <c r="M248" s="18">
        <v>570</v>
      </c>
      <c r="N248" s="18">
        <v>541</v>
      </c>
      <c r="O248" s="21">
        <f t="shared" si="54"/>
        <v>29</v>
      </c>
      <c r="P248" s="11">
        <f t="shared" si="55"/>
        <v>5.3604436229205174E-2</v>
      </c>
      <c r="Q248" s="18">
        <v>1771</v>
      </c>
      <c r="R248" s="18">
        <f t="shared" si="56"/>
        <v>-1201</v>
      </c>
      <c r="S248" s="11">
        <f t="shared" si="57"/>
        <v>-0.67814793901750425</v>
      </c>
      <c r="T248" s="37">
        <f t="shared" si="58"/>
        <v>38</v>
      </c>
      <c r="U248" s="37">
        <f t="shared" si="59"/>
        <v>37.680851063829785</v>
      </c>
      <c r="V248" s="37">
        <f t="shared" si="60"/>
        <v>0.31914893617021534</v>
      </c>
      <c r="W248" s="39">
        <f t="shared" si="61"/>
        <v>8.4697910784867995E-3</v>
      </c>
    </row>
    <row r="249" spans="1:23" x14ac:dyDescent="0.3">
      <c r="A249" s="18">
        <f t="shared" si="63"/>
        <v>2021</v>
      </c>
      <c r="B249" s="18" t="str">
        <f t="shared" si="48"/>
        <v>May_2021</v>
      </c>
      <c r="C249" s="18" t="str">
        <f t="shared" si="49"/>
        <v>WK 22_May_2021</v>
      </c>
      <c r="D249" s="19">
        <v>44340</v>
      </c>
      <c r="E249" s="23" t="s">
        <v>7</v>
      </c>
      <c r="F249" s="18">
        <v>2245</v>
      </c>
      <c r="G249" s="18">
        <v>2118</v>
      </c>
      <c r="H249" s="21">
        <f t="shared" si="50"/>
        <v>127</v>
      </c>
      <c r="I249" s="11">
        <f t="shared" si="51"/>
        <v>5.996222851746931E-2</v>
      </c>
      <c r="J249" s="18">
        <v>2500</v>
      </c>
      <c r="K249" s="18">
        <f t="shared" si="52"/>
        <v>-255</v>
      </c>
      <c r="L249" s="11">
        <f t="shared" si="53"/>
        <v>-0.10199999999999999</v>
      </c>
      <c r="M249" s="28">
        <v>34615</v>
      </c>
      <c r="N249" s="28">
        <v>33781</v>
      </c>
      <c r="O249" s="21">
        <f t="shared" si="54"/>
        <v>834</v>
      </c>
      <c r="P249" s="11">
        <f t="shared" si="55"/>
        <v>2.4688434326988543E-2</v>
      </c>
      <c r="Q249" s="18">
        <v>86541</v>
      </c>
      <c r="R249" s="18">
        <f t="shared" si="56"/>
        <v>-51926</v>
      </c>
      <c r="S249" s="11">
        <f t="shared" si="57"/>
        <v>-0.60001617730324353</v>
      </c>
      <c r="T249" s="37">
        <f t="shared" si="58"/>
        <v>15.418708240534521</v>
      </c>
      <c r="U249" s="37">
        <f t="shared" si="59"/>
        <v>34.616399999999999</v>
      </c>
      <c r="V249" s="37">
        <f t="shared" si="60"/>
        <v>-19.197691759465478</v>
      </c>
      <c r="W249" s="39">
        <f t="shared" si="61"/>
        <v>-0.55458371637332238</v>
      </c>
    </row>
    <row r="250" spans="1:23" x14ac:dyDescent="0.3">
      <c r="A250" s="18">
        <f t="shared" si="63"/>
        <v>2021</v>
      </c>
      <c r="B250" s="18" t="str">
        <f t="shared" si="48"/>
        <v>May_2021</v>
      </c>
      <c r="C250" s="18" t="str">
        <f t="shared" si="49"/>
        <v>WK 22_May_2021</v>
      </c>
      <c r="D250" s="19">
        <v>44340</v>
      </c>
      <c r="E250" s="23" t="s">
        <v>20</v>
      </c>
      <c r="F250" s="27">
        <v>14</v>
      </c>
      <c r="G250" s="27">
        <v>14</v>
      </c>
      <c r="H250" s="21">
        <f t="shared" si="50"/>
        <v>0</v>
      </c>
      <c r="I250" s="11">
        <f t="shared" si="51"/>
        <v>0</v>
      </c>
      <c r="J250" s="18">
        <v>75</v>
      </c>
      <c r="K250" s="18">
        <f t="shared" si="52"/>
        <v>-61</v>
      </c>
      <c r="L250" s="11">
        <f t="shared" si="53"/>
        <v>-0.81333333333333335</v>
      </c>
      <c r="M250" s="18">
        <v>395</v>
      </c>
      <c r="N250" s="18">
        <v>374</v>
      </c>
      <c r="O250" s="21">
        <f t="shared" si="54"/>
        <v>21</v>
      </c>
      <c r="P250" s="11">
        <f t="shared" si="55"/>
        <v>5.6149732620320858E-2</v>
      </c>
      <c r="Q250" s="18">
        <v>2819</v>
      </c>
      <c r="R250" s="18">
        <f t="shared" si="56"/>
        <v>-2424</v>
      </c>
      <c r="S250" s="11">
        <f t="shared" si="57"/>
        <v>-0.85987938985455836</v>
      </c>
      <c r="T250" s="37">
        <f t="shared" si="58"/>
        <v>28.214285714285715</v>
      </c>
      <c r="U250" s="37">
        <f t="shared" si="59"/>
        <v>37.586666666666666</v>
      </c>
      <c r="V250" s="37">
        <f t="shared" si="60"/>
        <v>-9.3723809523809507</v>
      </c>
      <c r="W250" s="39">
        <f t="shared" si="61"/>
        <v>-0.24935387422084829</v>
      </c>
    </row>
    <row r="251" spans="1:23" x14ac:dyDescent="0.3">
      <c r="A251" s="18">
        <f t="shared" si="63"/>
        <v>2021</v>
      </c>
      <c r="B251" s="18" t="str">
        <f t="shared" si="48"/>
        <v>May_2021</v>
      </c>
      <c r="C251" s="18" t="str">
        <f t="shared" si="49"/>
        <v>WK 22_May_2021</v>
      </c>
      <c r="D251" s="19">
        <v>44340</v>
      </c>
      <c r="E251" s="23" t="s">
        <v>8</v>
      </c>
      <c r="F251" s="18">
        <v>15</v>
      </c>
      <c r="G251" s="18">
        <v>13</v>
      </c>
      <c r="H251" s="21">
        <f t="shared" si="50"/>
        <v>2</v>
      </c>
      <c r="I251" s="11">
        <f t="shared" si="51"/>
        <v>0.15384615384615385</v>
      </c>
      <c r="J251" s="18">
        <v>35</v>
      </c>
      <c r="K251" s="18">
        <f t="shared" si="52"/>
        <v>-20</v>
      </c>
      <c r="L251" s="11">
        <f t="shared" si="53"/>
        <v>-0.5714285714285714</v>
      </c>
      <c r="M251" s="18">
        <v>409</v>
      </c>
      <c r="N251" s="18">
        <v>405</v>
      </c>
      <c r="O251" s="21">
        <f t="shared" si="54"/>
        <v>4</v>
      </c>
      <c r="P251" s="11">
        <f t="shared" si="55"/>
        <v>9.876543209876543E-3</v>
      </c>
      <c r="Q251" s="18">
        <v>752</v>
      </c>
      <c r="R251" s="18">
        <f t="shared" si="56"/>
        <v>-343</v>
      </c>
      <c r="S251" s="11">
        <f t="shared" si="57"/>
        <v>-0.45611702127659576</v>
      </c>
      <c r="T251" s="37">
        <f t="shared" si="58"/>
        <v>27.266666666666666</v>
      </c>
      <c r="U251" s="37">
        <f t="shared" si="59"/>
        <v>21.485714285714284</v>
      </c>
      <c r="V251" s="37">
        <f t="shared" si="60"/>
        <v>5.7809523809523817</v>
      </c>
      <c r="W251" s="39">
        <f t="shared" si="61"/>
        <v>0.26906028368794332</v>
      </c>
    </row>
    <row r="252" spans="1:23" x14ac:dyDescent="0.3">
      <c r="A252" s="18">
        <f t="shared" si="63"/>
        <v>2021</v>
      </c>
      <c r="B252" s="18" t="str">
        <f t="shared" si="48"/>
        <v>May_2021</v>
      </c>
      <c r="C252" s="18" t="str">
        <f t="shared" si="49"/>
        <v>WK 22_May_2021</v>
      </c>
      <c r="D252" s="19">
        <v>44340</v>
      </c>
      <c r="E252" s="23" t="s">
        <v>9</v>
      </c>
      <c r="F252" s="18">
        <v>86</v>
      </c>
      <c r="G252" s="18">
        <v>84</v>
      </c>
      <c r="H252" s="21">
        <f t="shared" si="50"/>
        <v>2</v>
      </c>
      <c r="I252" s="11">
        <f t="shared" si="51"/>
        <v>2.3809523809523808E-2</v>
      </c>
      <c r="J252" s="18">
        <v>460</v>
      </c>
      <c r="K252" s="18">
        <f t="shared" si="52"/>
        <v>-374</v>
      </c>
      <c r="L252" s="11">
        <f t="shared" si="53"/>
        <v>-0.81304347826086953</v>
      </c>
      <c r="M252" s="18">
        <v>2003</v>
      </c>
      <c r="N252" s="18">
        <v>1929</v>
      </c>
      <c r="O252" s="21">
        <f t="shared" si="54"/>
        <v>74</v>
      </c>
      <c r="P252" s="11">
        <f t="shared" si="55"/>
        <v>3.8361845515811302E-2</v>
      </c>
      <c r="Q252" s="18">
        <v>14129</v>
      </c>
      <c r="R252" s="18">
        <f t="shared" si="56"/>
        <v>-12126</v>
      </c>
      <c r="S252" s="11">
        <f t="shared" si="57"/>
        <v>-0.85823483615259399</v>
      </c>
      <c r="T252" s="37">
        <f t="shared" si="58"/>
        <v>23.290697674418606</v>
      </c>
      <c r="U252" s="37">
        <f t="shared" si="59"/>
        <v>30.715217391304346</v>
      </c>
      <c r="V252" s="37">
        <f t="shared" si="60"/>
        <v>-7.4245197168857402</v>
      </c>
      <c r="W252" s="39">
        <f t="shared" si="61"/>
        <v>-0.24172121663015364</v>
      </c>
    </row>
    <row r="253" spans="1:23" x14ac:dyDescent="0.3">
      <c r="A253" s="18">
        <f t="shared" si="63"/>
        <v>2021</v>
      </c>
      <c r="B253" s="18" t="str">
        <f t="shared" si="48"/>
        <v>May_2021</v>
      </c>
      <c r="C253" s="18" t="str">
        <f t="shared" si="49"/>
        <v>WK 22_May_2021</v>
      </c>
      <c r="D253" s="19">
        <v>44340</v>
      </c>
      <c r="E253" s="23" t="s">
        <v>21</v>
      </c>
      <c r="F253" s="18">
        <v>12</v>
      </c>
      <c r="G253" s="18">
        <v>12</v>
      </c>
      <c r="H253" s="21">
        <f t="shared" si="50"/>
        <v>0</v>
      </c>
      <c r="I253" s="11">
        <f t="shared" si="51"/>
        <v>0</v>
      </c>
      <c r="J253" s="18">
        <v>61</v>
      </c>
      <c r="K253" s="18">
        <f t="shared" si="52"/>
        <v>-49</v>
      </c>
      <c r="L253" s="11">
        <f t="shared" si="53"/>
        <v>-0.80327868852459017</v>
      </c>
      <c r="M253" s="18">
        <v>426</v>
      </c>
      <c r="N253" s="18">
        <v>399</v>
      </c>
      <c r="O253" s="21">
        <f t="shared" si="54"/>
        <v>27</v>
      </c>
      <c r="P253" s="11">
        <f t="shared" si="55"/>
        <v>6.7669172932330823E-2</v>
      </c>
      <c r="Q253" s="18">
        <v>1843</v>
      </c>
      <c r="R253" s="18">
        <f t="shared" si="56"/>
        <v>-1417</v>
      </c>
      <c r="S253" s="11">
        <f t="shared" si="57"/>
        <v>-0.76885512750949536</v>
      </c>
      <c r="T253" s="37">
        <f t="shared" si="58"/>
        <v>35.5</v>
      </c>
      <c r="U253" s="37">
        <f t="shared" si="59"/>
        <v>30.21311475409836</v>
      </c>
      <c r="V253" s="37">
        <f t="shared" si="60"/>
        <v>5.2868852459016402</v>
      </c>
      <c r="W253" s="39">
        <f t="shared" si="61"/>
        <v>0.17498643516006515</v>
      </c>
    </row>
    <row r="254" spans="1:23" x14ac:dyDescent="0.3">
      <c r="A254" s="18">
        <f t="shared" si="63"/>
        <v>2021</v>
      </c>
      <c r="B254" s="18" t="str">
        <f t="shared" si="48"/>
        <v>May_2021</v>
      </c>
      <c r="C254" s="18" t="str">
        <f t="shared" si="49"/>
        <v>WK 22_May_2021</v>
      </c>
      <c r="D254" s="19">
        <v>44340</v>
      </c>
      <c r="E254" s="23" t="s">
        <v>10</v>
      </c>
      <c r="F254" s="18">
        <v>21</v>
      </c>
      <c r="G254" s="18">
        <v>24</v>
      </c>
      <c r="H254" s="21">
        <f t="shared" si="50"/>
        <v>-3</v>
      </c>
      <c r="I254" s="11">
        <f t="shared" si="51"/>
        <v>-0.125</v>
      </c>
      <c r="J254" s="18">
        <v>44</v>
      </c>
      <c r="K254" s="18">
        <f t="shared" si="52"/>
        <v>-23</v>
      </c>
      <c r="L254" s="11">
        <f t="shared" si="53"/>
        <v>-0.52272727272727271</v>
      </c>
      <c r="M254" s="18">
        <v>619</v>
      </c>
      <c r="N254" s="18">
        <v>740</v>
      </c>
      <c r="O254" s="21">
        <f t="shared" si="54"/>
        <v>-121</v>
      </c>
      <c r="P254" s="11">
        <f t="shared" si="55"/>
        <v>-0.16351351351351351</v>
      </c>
      <c r="Q254" s="18">
        <v>1048</v>
      </c>
      <c r="R254" s="18">
        <f t="shared" si="56"/>
        <v>-429</v>
      </c>
      <c r="S254" s="11">
        <f t="shared" si="57"/>
        <v>-0.40935114503816794</v>
      </c>
      <c r="T254" s="37">
        <f t="shared" si="58"/>
        <v>29.476190476190474</v>
      </c>
      <c r="U254" s="37">
        <f t="shared" si="59"/>
        <v>23.818181818181817</v>
      </c>
      <c r="V254" s="37">
        <f t="shared" si="60"/>
        <v>5.6580086580086579</v>
      </c>
      <c r="W254" s="39">
        <f t="shared" si="61"/>
        <v>0.23754998182479101</v>
      </c>
    </row>
    <row r="255" spans="1:23" x14ac:dyDescent="0.3">
      <c r="A255" s="18">
        <f t="shared" si="63"/>
        <v>2021</v>
      </c>
      <c r="B255" s="18" t="str">
        <f t="shared" si="48"/>
        <v>May_2021</v>
      </c>
      <c r="C255" s="18" t="str">
        <f t="shared" si="49"/>
        <v>WK 22_May_2021</v>
      </c>
      <c r="D255" s="19">
        <v>44340</v>
      </c>
      <c r="E255" s="23" t="s">
        <v>12</v>
      </c>
      <c r="F255" s="18">
        <v>88</v>
      </c>
      <c r="G255" s="18">
        <v>88</v>
      </c>
      <c r="H255" s="21">
        <f t="shared" si="50"/>
        <v>0</v>
      </c>
      <c r="I255" s="11">
        <f t="shared" si="51"/>
        <v>0</v>
      </c>
      <c r="J255" s="18">
        <v>295</v>
      </c>
      <c r="K255" s="18">
        <f t="shared" si="52"/>
        <v>-207</v>
      </c>
      <c r="L255" s="11">
        <f t="shared" si="53"/>
        <v>-0.70169491525423733</v>
      </c>
      <c r="M255" s="18">
        <v>1322</v>
      </c>
      <c r="N255" s="18">
        <v>1322</v>
      </c>
      <c r="O255" s="21">
        <f t="shared" si="54"/>
        <v>0</v>
      </c>
      <c r="P255" s="11">
        <f t="shared" si="55"/>
        <v>0</v>
      </c>
      <c r="Q255" s="18">
        <v>5504</v>
      </c>
      <c r="R255" s="18">
        <f t="shared" si="56"/>
        <v>-4182</v>
      </c>
      <c r="S255" s="11">
        <f t="shared" si="57"/>
        <v>-0.7598110465116279</v>
      </c>
      <c r="T255" s="37">
        <f t="shared" si="58"/>
        <v>15.022727272727273</v>
      </c>
      <c r="U255" s="37">
        <f t="shared" si="59"/>
        <v>18.657627118644069</v>
      </c>
      <c r="V255" s="37">
        <f t="shared" si="60"/>
        <v>-3.6348998459167952</v>
      </c>
      <c r="W255" s="39">
        <f t="shared" si="61"/>
        <v>-0.19482112182875264</v>
      </c>
    </row>
    <row r="256" spans="1:23" x14ac:dyDescent="0.3">
      <c r="A256" s="18">
        <f t="shared" si="63"/>
        <v>2021</v>
      </c>
      <c r="B256" s="18" t="str">
        <f t="shared" si="48"/>
        <v>May_2021</v>
      </c>
      <c r="C256" s="18" t="str">
        <f t="shared" si="49"/>
        <v>WK 23_May_2021</v>
      </c>
      <c r="D256" s="19">
        <v>44347</v>
      </c>
      <c r="E256" s="29" t="s">
        <v>18</v>
      </c>
      <c r="F256" s="18">
        <v>36</v>
      </c>
      <c r="G256" s="18">
        <v>36</v>
      </c>
      <c r="H256" s="21">
        <f t="shared" si="50"/>
        <v>0</v>
      </c>
      <c r="I256" s="11">
        <f t="shared" si="51"/>
        <v>0</v>
      </c>
      <c r="J256" s="18">
        <v>113</v>
      </c>
      <c r="K256" s="18">
        <f t="shared" si="52"/>
        <v>-77</v>
      </c>
      <c r="L256" s="11">
        <f t="shared" si="53"/>
        <v>-0.68141592920353977</v>
      </c>
      <c r="M256" s="22">
        <v>763</v>
      </c>
      <c r="N256" s="22">
        <v>749</v>
      </c>
      <c r="O256" s="21">
        <f t="shared" si="54"/>
        <v>14</v>
      </c>
      <c r="P256" s="11">
        <f t="shared" si="55"/>
        <v>1.8691588785046728E-2</v>
      </c>
      <c r="Q256" s="18">
        <v>4152</v>
      </c>
      <c r="R256" s="18">
        <f t="shared" si="56"/>
        <v>-3389</v>
      </c>
      <c r="S256" s="11">
        <f t="shared" si="57"/>
        <v>-0.81623314065510599</v>
      </c>
      <c r="T256" s="37">
        <f t="shared" si="58"/>
        <v>21.194444444444443</v>
      </c>
      <c r="U256" s="37">
        <f t="shared" si="59"/>
        <v>36.743362831858406</v>
      </c>
      <c r="V256" s="37">
        <f t="shared" si="60"/>
        <v>-15.548918387413963</v>
      </c>
      <c r="W256" s="39">
        <f t="shared" si="61"/>
        <v>-0.42317624705630486</v>
      </c>
    </row>
    <row r="257" spans="1:23" x14ac:dyDescent="0.3">
      <c r="A257" s="18">
        <f t="shared" si="63"/>
        <v>2021</v>
      </c>
      <c r="B257" s="18" t="str">
        <f t="shared" si="48"/>
        <v>May_2021</v>
      </c>
      <c r="C257" s="18" t="str">
        <f t="shared" si="49"/>
        <v>WK 23_May_2021</v>
      </c>
      <c r="D257" s="19">
        <v>44347</v>
      </c>
      <c r="E257" s="29" t="s">
        <v>19</v>
      </c>
      <c r="F257" s="18">
        <v>54</v>
      </c>
      <c r="G257" s="18">
        <v>51</v>
      </c>
      <c r="H257" s="21">
        <f t="shared" si="50"/>
        <v>3</v>
      </c>
      <c r="I257" s="11">
        <f t="shared" si="51"/>
        <v>5.8823529411764705E-2</v>
      </c>
      <c r="J257" s="18">
        <v>118</v>
      </c>
      <c r="K257" s="18">
        <f t="shared" si="52"/>
        <v>-64</v>
      </c>
      <c r="L257" s="11">
        <f t="shared" si="53"/>
        <v>-0.5423728813559322</v>
      </c>
      <c r="M257" s="18">
        <v>1494</v>
      </c>
      <c r="N257" s="18">
        <v>1492</v>
      </c>
      <c r="O257" s="21">
        <f t="shared" si="54"/>
        <v>2</v>
      </c>
      <c r="P257" s="11">
        <f t="shared" si="55"/>
        <v>1.3404825737265416E-3</v>
      </c>
      <c r="Q257" s="18">
        <v>3262</v>
      </c>
      <c r="R257" s="18">
        <f t="shared" si="56"/>
        <v>-1768</v>
      </c>
      <c r="S257" s="11">
        <f t="shared" si="57"/>
        <v>-0.54199877375843042</v>
      </c>
      <c r="T257" s="37">
        <f t="shared" si="58"/>
        <v>27.666666666666668</v>
      </c>
      <c r="U257" s="37">
        <f t="shared" si="59"/>
        <v>27.64406779661017</v>
      </c>
      <c r="V257" s="37">
        <f t="shared" si="60"/>
        <v>2.2598870056498299E-2</v>
      </c>
      <c r="W257" s="39">
        <f t="shared" si="61"/>
        <v>8.1749437972618007E-4</v>
      </c>
    </row>
    <row r="258" spans="1:23" x14ac:dyDescent="0.3">
      <c r="A258" s="18">
        <f t="shared" si="63"/>
        <v>2021</v>
      </c>
      <c r="B258" s="18" t="str">
        <f t="shared" si="48"/>
        <v>May_2021</v>
      </c>
      <c r="C258" s="18" t="str">
        <f t="shared" si="49"/>
        <v>WK 23_May_2021</v>
      </c>
      <c r="D258" s="19">
        <v>44347</v>
      </c>
      <c r="E258" s="23" t="s">
        <v>6</v>
      </c>
      <c r="F258" s="18">
        <v>15</v>
      </c>
      <c r="G258" s="18">
        <v>15</v>
      </c>
      <c r="H258" s="21">
        <f t="shared" si="50"/>
        <v>0</v>
      </c>
      <c r="I258" s="11">
        <f t="shared" si="51"/>
        <v>0</v>
      </c>
      <c r="J258" s="18">
        <v>47</v>
      </c>
      <c r="K258" s="18">
        <f t="shared" si="52"/>
        <v>-32</v>
      </c>
      <c r="L258" s="11">
        <f t="shared" si="53"/>
        <v>-0.68085106382978722</v>
      </c>
      <c r="M258" s="18">
        <v>573</v>
      </c>
      <c r="N258" s="18">
        <v>570</v>
      </c>
      <c r="O258" s="21">
        <f t="shared" si="54"/>
        <v>3</v>
      </c>
      <c r="P258" s="11">
        <f t="shared" si="55"/>
        <v>5.263157894736842E-3</v>
      </c>
      <c r="Q258" s="18">
        <v>1771</v>
      </c>
      <c r="R258" s="18">
        <f t="shared" si="56"/>
        <v>-1198</v>
      </c>
      <c r="S258" s="11">
        <f t="shared" si="57"/>
        <v>-0.67645398080180685</v>
      </c>
      <c r="T258" s="37">
        <f t="shared" si="58"/>
        <v>38.200000000000003</v>
      </c>
      <c r="U258" s="37">
        <f t="shared" si="59"/>
        <v>37.680851063829785</v>
      </c>
      <c r="V258" s="37">
        <f t="shared" si="60"/>
        <v>0.51914893617021818</v>
      </c>
      <c r="W258" s="39">
        <f t="shared" si="61"/>
        <v>1.3777526821005226E-2</v>
      </c>
    </row>
    <row r="259" spans="1:23" x14ac:dyDescent="0.3">
      <c r="A259" s="18">
        <f t="shared" si="63"/>
        <v>2021</v>
      </c>
      <c r="B259" s="18" t="str">
        <f t="shared" ref="B259:B322" si="64">IF(ISBLANK(D259),"",TEXT(D259,"mmm"))&amp;"_"&amp;A259</f>
        <v>May_2021</v>
      </c>
      <c r="C259" s="18" t="str">
        <f t="shared" ref="C259:C322" si="65">IF(ISBLANK(D259),"","WK "&amp;WEEKNUM(D259))&amp;"_"&amp;B259</f>
        <v>WK 23_May_2021</v>
      </c>
      <c r="D259" s="19">
        <v>44347</v>
      </c>
      <c r="E259" s="23" t="s">
        <v>7</v>
      </c>
      <c r="F259" s="18">
        <v>2238</v>
      </c>
      <c r="G259" s="18">
        <v>2245</v>
      </c>
      <c r="H259" s="21">
        <f t="shared" ref="H259:H322" si="66">IFERROR(SUM(F259-G259),"NA")</f>
        <v>-7</v>
      </c>
      <c r="I259" s="11">
        <f t="shared" ref="I259:I322" si="67">IFERROR(SUM(H259/G259),"NA")</f>
        <v>-3.1180400890868597E-3</v>
      </c>
      <c r="J259" s="18">
        <v>2500</v>
      </c>
      <c r="K259" s="18">
        <f t="shared" ref="K259:K322" si="68">IFERROR(F259-J259,"NA")</f>
        <v>-262</v>
      </c>
      <c r="L259" s="11">
        <f t="shared" ref="L259:L322" si="69">IFERROR(SUM(K259/J259),"NA")</f>
        <v>-0.1048</v>
      </c>
      <c r="M259" s="28">
        <v>35698</v>
      </c>
      <c r="N259" s="28">
        <v>34615</v>
      </c>
      <c r="O259" s="21">
        <f t="shared" ref="O259:O322" si="70">IFERROR(SUM(M259-N259),"NA")</f>
        <v>1083</v>
      </c>
      <c r="P259" s="11">
        <f t="shared" ref="P259:P322" si="71">IFERROR(SUM(O259/N259),"NA")</f>
        <v>3.1287014300158893E-2</v>
      </c>
      <c r="Q259" s="18">
        <v>86541</v>
      </c>
      <c r="R259" s="18">
        <f t="shared" ref="R259:R322" si="72">IFERROR(M259-Q259,"NA")</f>
        <v>-50843</v>
      </c>
      <c r="S259" s="11">
        <f t="shared" ref="S259:S322" si="73">IFERROR(SUM(R259/Q259),"NA")</f>
        <v>-0.58750187772269791</v>
      </c>
      <c r="T259" s="37">
        <f t="shared" ref="T259:T322" si="74">IFERROR(SUM(M259/F259),"NA")</f>
        <v>15.950848972296694</v>
      </c>
      <c r="U259" s="37">
        <f t="shared" ref="U259:U322" si="75">IFERROR(SUM(Q259/J259),"NA")</f>
        <v>34.616399999999999</v>
      </c>
      <c r="V259" s="37">
        <f t="shared" ref="V259:V322" si="76">IFERROR(T259-U259,"NA")</f>
        <v>-18.665551027703305</v>
      </c>
      <c r="W259" s="39">
        <f t="shared" ref="W259:W322" si="77">IFERROR(V259/U259,"NA")</f>
        <v>-0.53921121282696372</v>
      </c>
    </row>
    <row r="260" spans="1:23" x14ac:dyDescent="0.3">
      <c r="A260" s="18">
        <f t="shared" si="63"/>
        <v>2021</v>
      </c>
      <c r="B260" s="18" t="str">
        <f t="shared" si="64"/>
        <v>May_2021</v>
      </c>
      <c r="C260" s="18" t="str">
        <f t="shared" si="65"/>
        <v>WK 23_May_2021</v>
      </c>
      <c r="D260" s="19">
        <v>44347</v>
      </c>
      <c r="E260" s="23" t="s">
        <v>20</v>
      </c>
      <c r="F260" s="27">
        <v>14</v>
      </c>
      <c r="G260" s="27">
        <v>14</v>
      </c>
      <c r="H260" s="21">
        <f t="shared" si="66"/>
        <v>0</v>
      </c>
      <c r="I260" s="11">
        <f t="shared" si="67"/>
        <v>0</v>
      </c>
      <c r="J260" s="18">
        <v>75</v>
      </c>
      <c r="K260" s="18">
        <f t="shared" si="68"/>
        <v>-61</v>
      </c>
      <c r="L260" s="11">
        <f t="shared" si="69"/>
        <v>-0.81333333333333335</v>
      </c>
      <c r="M260" s="18">
        <v>403</v>
      </c>
      <c r="N260" s="18">
        <v>395</v>
      </c>
      <c r="O260" s="21">
        <f t="shared" si="70"/>
        <v>8</v>
      </c>
      <c r="P260" s="11">
        <f t="shared" si="71"/>
        <v>2.0253164556962026E-2</v>
      </c>
      <c r="Q260" s="18">
        <v>2819</v>
      </c>
      <c r="R260" s="18">
        <f t="shared" si="72"/>
        <v>-2416</v>
      </c>
      <c r="S260" s="11">
        <f t="shared" si="73"/>
        <v>-0.85704150407946078</v>
      </c>
      <c r="T260" s="37">
        <f t="shared" si="74"/>
        <v>28.785714285714285</v>
      </c>
      <c r="U260" s="37">
        <f t="shared" si="75"/>
        <v>37.586666666666666</v>
      </c>
      <c r="V260" s="37">
        <f t="shared" si="76"/>
        <v>-8.8009523809523813</v>
      </c>
      <c r="W260" s="39">
        <f t="shared" si="77"/>
        <v>-0.23415091471139718</v>
      </c>
    </row>
    <row r="261" spans="1:23" x14ac:dyDescent="0.3">
      <c r="A261" s="18">
        <f t="shared" ref="A261:A293" si="78">IF(ISBLANK(D261),"",YEAR(D261))</f>
        <v>2021</v>
      </c>
      <c r="B261" s="18" t="str">
        <f t="shared" si="64"/>
        <v>May_2021</v>
      </c>
      <c r="C261" s="18" t="str">
        <f t="shared" si="65"/>
        <v>WK 23_May_2021</v>
      </c>
      <c r="D261" s="19">
        <v>44347</v>
      </c>
      <c r="E261" s="23" t="s">
        <v>8</v>
      </c>
      <c r="F261" s="18">
        <v>16</v>
      </c>
      <c r="G261" s="18">
        <v>15</v>
      </c>
      <c r="H261" s="21">
        <f t="shared" si="66"/>
        <v>1</v>
      </c>
      <c r="I261" s="11">
        <f t="shared" si="67"/>
        <v>6.6666666666666666E-2</v>
      </c>
      <c r="J261" s="18">
        <v>35</v>
      </c>
      <c r="K261" s="18">
        <f t="shared" si="68"/>
        <v>-19</v>
      </c>
      <c r="L261" s="11">
        <f t="shared" si="69"/>
        <v>-0.54285714285714282</v>
      </c>
      <c r="M261" s="18">
        <v>398</v>
      </c>
      <c r="N261" s="18">
        <v>409</v>
      </c>
      <c r="O261" s="21">
        <f t="shared" si="70"/>
        <v>-11</v>
      </c>
      <c r="P261" s="11">
        <f t="shared" si="71"/>
        <v>-2.6894865525672371E-2</v>
      </c>
      <c r="Q261" s="18">
        <v>752</v>
      </c>
      <c r="R261" s="18">
        <f t="shared" si="72"/>
        <v>-354</v>
      </c>
      <c r="S261" s="11">
        <f t="shared" si="73"/>
        <v>-0.47074468085106386</v>
      </c>
      <c r="T261" s="37">
        <f t="shared" si="74"/>
        <v>24.875</v>
      </c>
      <c r="U261" s="37">
        <f t="shared" si="75"/>
        <v>21.485714285714284</v>
      </c>
      <c r="V261" s="37">
        <f t="shared" si="76"/>
        <v>3.389285714285716</v>
      </c>
      <c r="W261" s="39">
        <f t="shared" si="77"/>
        <v>0.15774601063829796</v>
      </c>
    </row>
    <row r="262" spans="1:23" x14ac:dyDescent="0.3">
      <c r="A262" s="18">
        <f t="shared" si="78"/>
        <v>2021</v>
      </c>
      <c r="B262" s="18" t="str">
        <f t="shared" si="64"/>
        <v>May_2021</v>
      </c>
      <c r="C262" s="18" t="str">
        <f t="shared" si="65"/>
        <v>WK 23_May_2021</v>
      </c>
      <c r="D262" s="19">
        <v>44347</v>
      </c>
      <c r="E262" s="23" t="s">
        <v>9</v>
      </c>
      <c r="F262" s="18">
        <v>87</v>
      </c>
      <c r="G262" s="18">
        <v>86</v>
      </c>
      <c r="H262" s="21">
        <f t="shared" si="66"/>
        <v>1</v>
      </c>
      <c r="I262" s="11">
        <f t="shared" si="67"/>
        <v>1.1627906976744186E-2</v>
      </c>
      <c r="J262" s="18">
        <v>460</v>
      </c>
      <c r="K262" s="18">
        <f t="shared" si="68"/>
        <v>-373</v>
      </c>
      <c r="L262" s="11">
        <f t="shared" si="69"/>
        <v>-0.81086956521739129</v>
      </c>
      <c r="M262" s="18">
        <v>2076</v>
      </c>
      <c r="N262" s="18">
        <v>2003</v>
      </c>
      <c r="O262" s="21">
        <f t="shared" si="70"/>
        <v>73</v>
      </c>
      <c r="P262" s="11">
        <f t="shared" si="71"/>
        <v>3.6445332001997004E-2</v>
      </c>
      <c r="Q262" s="18">
        <v>14129</v>
      </c>
      <c r="R262" s="18">
        <f t="shared" si="72"/>
        <v>-12053</v>
      </c>
      <c r="S262" s="11">
        <f t="shared" si="73"/>
        <v>-0.85306815768985778</v>
      </c>
      <c r="T262" s="37">
        <f t="shared" si="74"/>
        <v>23.862068965517242</v>
      </c>
      <c r="U262" s="37">
        <f t="shared" si="75"/>
        <v>30.715217391304346</v>
      </c>
      <c r="V262" s="37">
        <f t="shared" si="76"/>
        <v>-6.8531484257871043</v>
      </c>
      <c r="W262" s="39">
        <f t="shared" si="77"/>
        <v>-0.22311899468200638</v>
      </c>
    </row>
    <row r="263" spans="1:23" x14ac:dyDescent="0.3">
      <c r="A263" s="18">
        <f t="shared" si="78"/>
        <v>2021</v>
      </c>
      <c r="B263" s="18" t="str">
        <f t="shared" si="64"/>
        <v>May_2021</v>
      </c>
      <c r="C263" s="18" t="str">
        <f t="shared" si="65"/>
        <v>WK 23_May_2021</v>
      </c>
      <c r="D263" s="19">
        <v>44347</v>
      </c>
      <c r="E263" s="23" t="s">
        <v>21</v>
      </c>
      <c r="F263" s="18">
        <v>12</v>
      </c>
      <c r="G263" s="18">
        <v>12</v>
      </c>
      <c r="H263" s="21">
        <f t="shared" si="66"/>
        <v>0</v>
      </c>
      <c r="I263" s="11">
        <f t="shared" si="67"/>
        <v>0</v>
      </c>
      <c r="J263" s="18">
        <v>61</v>
      </c>
      <c r="K263" s="18">
        <f t="shared" si="68"/>
        <v>-49</v>
      </c>
      <c r="L263" s="11">
        <f t="shared" si="69"/>
        <v>-0.80327868852459017</v>
      </c>
      <c r="M263" s="18">
        <v>421</v>
      </c>
      <c r="N263" s="18">
        <v>426</v>
      </c>
      <c r="O263" s="21">
        <f t="shared" si="70"/>
        <v>-5</v>
      </c>
      <c r="P263" s="11">
        <f t="shared" si="71"/>
        <v>-1.1737089201877934E-2</v>
      </c>
      <c r="Q263" s="18">
        <v>1843</v>
      </c>
      <c r="R263" s="18">
        <f t="shared" si="72"/>
        <v>-1422</v>
      </c>
      <c r="S263" s="11">
        <f t="shared" si="73"/>
        <v>-0.77156809549647309</v>
      </c>
      <c r="T263" s="37">
        <f t="shared" si="74"/>
        <v>35.083333333333336</v>
      </c>
      <c r="U263" s="37">
        <f t="shared" si="75"/>
        <v>30.21311475409836</v>
      </c>
      <c r="V263" s="37">
        <f t="shared" si="76"/>
        <v>4.8702185792349759</v>
      </c>
      <c r="W263" s="39">
        <f t="shared" si="77"/>
        <v>0.16119551455959497</v>
      </c>
    </row>
    <row r="264" spans="1:23" x14ac:dyDescent="0.3">
      <c r="A264" s="18">
        <f t="shared" si="78"/>
        <v>2021</v>
      </c>
      <c r="B264" s="18" t="str">
        <f t="shared" si="64"/>
        <v>May_2021</v>
      </c>
      <c r="C264" s="18" t="str">
        <f t="shared" si="65"/>
        <v>WK 23_May_2021</v>
      </c>
      <c r="D264" s="19">
        <v>44347</v>
      </c>
      <c r="E264" s="23" t="s">
        <v>10</v>
      </c>
      <c r="F264" s="21">
        <v>27.4</v>
      </c>
      <c r="G264" s="18">
        <v>21</v>
      </c>
      <c r="H264" s="21">
        <f t="shared" si="66"/>
        <v>6.3999999999999986</v>
      </c>
      <c r="I264" s="11">
        <f t="shared" si="67"/>
        <v>0.30476190476190468</v>
      </c>
      <c r="J264" s="18">
        <v>44</v>
      </c>
      <c r="K264" s="18">
        <f t="shared" si="68"/>
        <v>-16.600000000000001</v>
      </c>
      <c r="L264" s="11">
        <f t="shared" si="69"/>
        <v>-0.37727272727272732</v>
      </c>
      <c r="M264" s="18">
        <v>785</v>
      </c>
      <c r="N264" s="18">
        <v>619</v>
      </c>
      <c r="O264" s="21">
        <f t="shared" si="70"/>
        <v>166</v>
      </c>
      <c r="P264" s="11">
        <f t="shared" si="71"/>
        <v>0.26817447495961227</v>
      </c>
      <c r="Q264" s="18">
        <v>1048</v>
      </c>
      <c r="R264" s="18">
        <f t="shared" si="72"/>
        <v>-263</v>
      </c>
      <c r="S264" s="11">
        <f t="shared" si="73"/>
        <v>-0.25095419847328243</v>
      </c>
      <c r="T264" s="37">
        <f t="shared" si="74"/>
        <v>28.649635036496353</v>
      </c>
      <c r="U264" s="37">
        <f t="shared" si="75"/>
        <v>23.818181818181817</v>
      </c>
      <c r="V264" s="37">
        <f t="shared" si="76"/>
        <v>4.831453218314536</v>
      </c>
      <c r="W264" s="39">
        <f t="shared" si="77"/>
        <v>0.20284727252465612</v>
      </c>
    </row>
    <row r="265" spans="1:23" x14ac:dyDescent="0.3">
      <c r="A265" s="18">
        <f t="shared" si="78"/>
        <v>2021</v>
      </c>
      <c r="B265" s="18" t="str">
        <f t="shared" si="64"/>
        <v>May_2021</v>
      </c>
      <c r="C265" s="18" t="str">
        <f t="shared" si="65"/>
        <v>WK 23_May_2021</v>
      </c>
      <c r="D265" s="19">
        <v>44347</v>
      </c>
      <c r="E265" s="23" t="s">
        <v>12</v>
      </c>
      <c r="F265" s="18">
        <v>88</v>
      </c>
      <c r="G265" s="18">
        <v>88</v>
      </c>
      <c r="H265" s="21">
        <f t="shared" si="66"/>
        <v>0</v>
      </c>
      <c r="I265" s="11">
        <f t="shared" si="67"/>
        <v>0</v>
      </c>
      <c r="J265" s="18">
        <v>295</v>
      </c>
      <c r="K265" s="18">
        <f t="shared" si="68"/>
        <v>-207</v>
      </c>
      <c r="L265" s="11">
        <f t="shared" si="69"/>
        <v>-0.70169491525423733</v>
      </c>
      <c r="M265" s="18">
        <v>1322</v>
      </c>
      <c r="N265" s="18">
        <v>1322</v>
      </c>
      <c r="O265" s="21">
        <f t="shared" si="70"/>
        <v>0</v>
      </c>
      <c r="P265" s="11">
        <f t="shared" si="71"/>
        <v>0</v>
      </c>
      <c r="Q265" s="18">
        <v>5504</v>
      </c>
      <c r="R265" s="18">
        <f t="shared" si="72"/>
        <v>-4182</v>
      </c>
      <c r="S265" s="11">
        <f t="shared" si="73"/>
        <v>-0.7598110465116279</v>
      </c>
      <c r="T265" s="37">
        <f t="shared" si="74"/>
        <v>15.022727272727273</v>
      </c>
      <c r="U265" s="37">
        <f t="shared" si="75"/>
        <v>18.657627118644069</v>
      </c>
      <c r="V265" s="37">
        <f t="shared" si="76"/>
        <v>-3.6348998459167952</v>
      </c>
      <c r="W265" s="39">
        <f t="shared" si="77"/>
        <v>-0.19482112182875264</v>
      </c>
    </row>
    <row r="266" spans="1:23" x14ac:dyDescent="0.3">
      <c r="A266" s="18">
        <f t="shared" si="78"/>
        <v>2021</v>
      </c>
      <c r="B266" s="18" t="str">
        <f t="shared" si="64"/>
        <v>Jun_2021</v>
      </c>
      <c r="C266" s="18" t="str">
        <f t="shared" si="65"/>
        <v>WK 24_Jun_2021</v>
      </c>
      <c r="D266" s="19">
        <v>44354</v>
      </c>
      <c r="E266" s="29" t="s">
        <v>18</v>
      </c>
      <c r="F266" s="18">
        <v>36</v>
      </c>
      <c r="G266" s="18">
        <v>36</v>
      </c>
      <c r="H266" s="21">
        <f t="shared" si="66"/>
        <v>0</v>
      </c>
      <c r="I266" s="11">
        <f t="shared" si="67"/>
        <v>0</v>
      </c>
      <c r="J266" s="18">
        <v>113</v>
      </c>
      <c r="K266" s="18">
        <f t="shared" si="68"/>
        <v>-77</v>
      </c>
      <c r="L266" s="11">
        <f t="shared" si="69"/>
        <v>-0.68141592920353977</v>
      </c>
      <c r="M266" s="22">
        <v>763</v>
      </c>
      <c r="N266" s="22">
        <v>763</v>
      </c>
      <c r="O266" s="21">
        <f t="shared" si="70"/>
        <v>0</v>
      </c>
      <c r="P266" s="11">
        <f t="shared" si="71"/>
        <v>0</v>
      </c>
      <c r="Q266" s="18">
        <v>4152</v>
      </c>
      <c r="R266" s="18">
        <f t="shared" si="72"/>
        <v>-3389</v>
      </c>
      <c r="S266" s="11">
        <f t="shared" si="73"/>
        <v>-0.81623314065510599</v>
      </c>
      <c r="T266" s="37">
        <f t="shared" si="74"/>
        <v>21.194444444444443</v>
      </c>
      <c r="U266" s="37">
        <f t="shared" si="75"/>
        <v>36.743362831858406</v>
      </c>
      <c r="V266" s="37">
        <f t="shared" si="76"/>
        <v>-15.548918387413963</v>
      </c>
      <c r="W266" s="39">
        <f t="shared" si="77"/>
        <v>-0.42317624705630486</v>
      </c>
    </row>
    <row r="267" spans="1:23" x14ac:dyDescent="0.3">
      <c r="A267" s="18">
        <f t="shared" si="78"/>
        <v>2021</v>
      </c>
      <c r="B267" s="18" t="str">
        <f t="shared" si="64"/>
        <v>Jun_2021</v>
      </c>
      <c r="C267" s="18" t="str">
        <f t="shared" si="65"/>
        <v>WK 24_Jun_2021</v>
      </c>
      <c r="D267" s="19">
        <v>44354</v>
      </c>
      <c r="E267" s="29" t="s">
        <v>19</v>
      </c>
      <c r="F267" s="18">
        <v>51</v>
      </c>
      <c r="G267" s="18">
        <v>54</v>
      </c>
      <c r="H267" s="21">
        <f t="shared" si="66"/>
        <v>-3</v>
      </c>
      <c r="I267" s="11">
        <f t="shared" si="67"/>
        <v>-5.5555555555555552E-2</v>
      </c>
      <c r="J267" s="18">
        <v>118</v>
      </c>
      <c r="K267" s="18">
        <f t="shared" si="68"/>
        <v>-67</v>
      </c>
      <c r="L267" s="11">
        <f t="shared" si="69"/>
        <v>-0.56779661016949157</v>
      </c>
      <c r="M267" s="18">
        <v>1384</v>
      </c>
      <c r="N267" s="18">
        <v>1494</v>
      </c>
      <c r="O267" s="21">
        <f t="shared" si="70"/>
        <v>-110</v>
      </c>
      <c r="P267" s="11">
        <f t="shared" si="71"/>
        <v>-7.3627844712182061E-2</v>
      </c>
      <c r="Q267" s="18">
        <v>3262</v>
      </c>
      <c r="R267" s="18">
        <f t="shared" si="72"/>
        <v>-1878</v>
      </c>
      <c r="S267" s="11">
        <f t="shared" si="73"/>
        <v>-0.57572041692213372</v>
      </c>
      <c r="T267" s="37">
        <f t="shared" si="74"/>
        <v>27.137254901960784</v>
      </c>
      <c r="U267" s="37">
        <f t="shared" si="75"/>
        <v>27.64406779661017</v>
      </c>
      <c r="V267" s="37">
        <f t="shared" si="76"/>
        <v>-0.50681289464938573</v>
      </c>
      <c r="W267" s="39">
        <f t="shared" si="77"/>
        <v>-1.8333513662975941E-2</v>
      </c>
    </row>
    <row r="268" spans="1:23" x14ac:dyDescent="0.3">
      <c r="A268" s="18">
        <f t="shared" si="78"/>
        <v>2021</v>
      </c>
      <c r="B268" s="18" t="str">
        <f t="shared" si="64"/>
        <v>Jun_2021</v>
      </c>
      <c r="C268" s="18" t="str">
        <f t="shared" si="65"/>
        <v>WK 24_Jun_2021</v>
      </c>
      <c r="D268" s="19">
        <v>44354</v>
      </c>
      <c r="E268" s="23" t="s">
        <v>6</v>
      </c>
      <c r="F268" s="18">
        <v>15</v>
      </c>
      <c r="G268" s="18">
        <v>15</v>
      </c>
      <c r="H268" s="21">
        <f t="shared" si="66"/>
        <v>0</v>
      </c>
      <c r="I268" s="11">
        <f t="shared" si="67"/>
        <v>0</v>
      </c>
      <c r="J268" s="18">
        <v>47</v>
      </c>
      <c r="K268" s="18">
        <f t="shared" si="68"/>
        <v>-32</v>
      </c>
      <c r="L268" s="11">
        <f t="shared" si="69"/>
        <v>-0.68085106382978722</v>
      </c>
      <c r="M268" s="18">
        <v>610</v>
      </c>
      <c r="N268" s="18">
        <v>573</v>
      </c>
      <c r="O268" s="21">
        <f t="shared" si="70"/>
        <v>37</v>
      </c>
      <c r="P268" s="11">
        <f t="shared" si="71"/>
        <v>6.4572425828970326E-2</v>
      </c>
      <c r="Q268" s="18">
        <v>1771</v>
      </c>
      <c r="R268" s="18">
        <f t="shared" si="72"/>
        <v>-1161</v>
      </c>
      <c r="S268" s="11">
        <f t="shared" si="73"/>
        <v>-0.65556182947487296</v>
      </c>
      <c r="T268" s="37">
        <f t="shared" si="74"/>
        <v>40.666666666666664</v>
      </c>
      <c r="U268" s="37">
        <f t="shared" si="75"/>
        <v>37.680851063829785</v>
      </c>
      <c r="V268" s="37">
        <f t="shared" si="76"/>
        <v>2.9858156028368796</v>
      </c>
      <c r="W268" s="39">
        <f t="shared" si="77"/>
        <v>7.9239600978731423E-2</v>
      </c>
    </row>
    <row r="269" spans="1:23" x14ac:dyDescent="0.3">
      <c r="A269" s="18">
        <f t="shared" si="78"/>
        <v>2021</v>
      </c>
      <c r="B269" s="18" t="str">
        <f t="shared" si="64"/>
        <v>Jun_2021</v>
      </c>
      <c r="C269" s="18" t="str">
        <f t="shared" si="65"/>
        <v>WK 24_Jun_2021</v>
      </c>
      <c r="D269" s="19">
        <v>44354</v>
      </c>
      <c r="E269" s="23" t="s">
        <v>7</v>
      </c>
      <c r="F269" s="18">
        <v>2261</v>
      </c>
      <c r="G269" s="18">
        <v>2238</v>
      </c>
      <c r="H269" s="21">
        <f t="shared" si="66"/>
        <v>23</v>
      </c>
      <c r="I269" s="11">
        <f t="shared" si="67"/>
        <v>1.0277033065236819E-2</v>
      </c>
      <c r="J269" s="18">
        <v>2500</v>
      </c>
      <c r="K269" s="18">
        <f t="shared" si="68"/>
        <v>-239</v>
      </c>
      <c r="L269" s="11">
        <f t="shared" si="69"/>
        <v>-9.5600000000000004E-2</v>
      </c>
      <c r="M269" s="28">
        <v>35636</v>
      </c>
      <c r="N269" s="28">
        <v>35698</v>
      </c>
      <c r="O269" s="21">
        <f t="shared" si="70"/>
        <v>-62</v>
      </c>
      <c r="P269" s="11">
        <f t="shared" si="71"/>
        <v>-1.7367919771415765E-3</v>
      </c>
      <c r="Q269" s="18">
        <v>86541</v>
      </c>
      <c r="R269" s="18">
        <f t="shared" si="72"/>
        <v>-50905</v>
      </c>
      <c r="S269" s="11">
        <f t="shared" si="73"/>
        <v>-0.58821830115205509</v>
      </c>
      <c r="T269" s="37">
        <f t="shared" si="74"/>
        <v>15.761167624944715</v>
      </c>
      <c r="U269" s="37">
        <f t="shared" si="75"/>
        <v>34.616399999999999</v>
      </c>
      <c r="V269" s="37">
        <f t="shared" si="76"/>
        <v>-18.855232375055284</v>
      </c>
      <c r="W269" s="39">
        <f t="shared" si="77"/>
        <v>-0.54469073546224578</v>
      </c>
    </row>
    <row r="270" spans="1:23" x14ac:dyDescent="0.3">
      <c r="A270" s="18">
        <f t="shared" si="78"/>
        <v>2021</v>
      </c>
      <c r="B270" s="18" t="str">
        <f t="shared" si="64"/>
        <v>Jun_2021</v>
      </c>
      <c r="C270" s="18" t="str">
        <f t="shared" si="65"/>
        <v>WK 24_Jun_2021</v>
      </c>
      <c r="D270" s="19">
        <v>44354</v>
      </c>
      <c r="E270" s="23" t="s">
        <v>20</v>
      </c>
      <c r="F270" s="27">
        <v>19</v>
      </c>
      <c r="G270" s="27">
        <v>14</v>
      </c>
      <c r="H270" s="21">
        <f t="shared" si="66"/>
        <v>5</v>
      </c>
      <c r="I270" s="11">
        <f t="shared" si="67"/>
        <v>0.35714285714285715</v>
      </c>
      <c r="J270" s="18">
        <v>75</v>
      </c>
      <c r="K270" s="18">
        <f t="shared" si="68"/>
        <v>-56</v>
      </c>
      <c r="L270" s="11">
        <f t="shared" si="69"/>
        <v>-0.7466666666666667</v>
      </c>
      <c r="M270" s="18">
        <v>445</v>
      </c>
      <c r="N270" s="18">
        <v>403</v>
      </c>
      <c r="O270" s="21">
        <f t="shared" si="70"/>
        <v>42</v>
      </c>
      <c r="P270" s="11">
        <f t="shared" si="71"/>
        <v>0.10421836228287841</v>
      </c>
      <c r="Q270" s="18">
        <v>2819</v>
      </c>
      <c r="R270" s="18">
        <f t="shared" si="72"/>
        <v>-2374</v>
      </c>
      <c r="S270" s="11">
        <f t="shared" si="73"/>
        <v>-0.84214260376019867</v>
      </c>
      <c r="T270" s="37">
        <f t="shared" si="74"/>
        <v>23.421052631578949</v>
      </c>
      <c r="U270" s="37">
        <f t="shared" si="75"/>
        <v>37.586666666666666</v>
      </c>
      <c r="V270" s="37">
        <f t="shared" si="76"/>
        <v>-14.165614035087717</v>
      </c>
      <c r="W270" s="39">
        <f t="shared" si="77"/>
        <v>-0.3768786990534157</v>
      </c>
    </row>
    <row r="271" spans="1:23" x14ac:dyDescent="0.3">
      <c r="A271" s="18">
        <f t="shared" si="78"/>
        <v>2021</v>
      </c>
      <c r="B271" s="18" t="str">
        <f t="shared" si="64"/>
        <v>Jun_2021</v>
      </c>
      <c r="C271" s="18" t="str">
        <f t="shared" si="65"/>
        <v>WK 24_Jun_2021</v>
      </c>
      <c r="D271" s="19">
        <v>44354</v>
      </c>
      <c r="E271" s="23" t="s">
        <v>8</v>
      </c>
      <c r="F271" s="18">
        <v>15</v>
      </c>
      <c r="G271" s="18">
        <v>16</v>
      </c>
      <c r="H271" s="21">
        <f t="shared" si="66"/>
        <v>-1</v>
      </c>
      <c r="I271" s="11">
        <f t="shared" si="67"/>
        <v>-6.25E-2</v>
      </c>
      <c r="J271" s="18">
        <v>35</v>
      </c>
      <c r="K271" s="18">
        <f t="shared" si="68"/>
        <v>-20</v>
      </c>
      <c r="L271" s="11">
        <f t="shared" si="69"/>
        <v>-0.5714285714285714</v>
      </c>
      <c r="M271" s="18">
        <v>363</v>
      </c>
      <c r="N271" s="18">
        <v>398</v>
      </c>
      <c r="O271" s="21">
        <f t="shared" si="70"/>
        <v>-35</v>
      </c>
      <c r="P271" s="11">
        <f t="shared" si="71"/>
        <v>-8.7939698492462318E-2</v>
      </c>
      <c r="Q271" s="18">
        <v>752</v>
      </c>
      <c r="R271" s="18">
        <f t="shared" si="72"/>
        <v>-389</v>
      </c>
      <c r="S271" s="11">
        <f t="shared" si="73"/>
        <v>-0.51728723404255317</v>
      </c>
      <c r="T271" s="37">
        <f t="shared" si="74"/>
        <v>24.2</v>
      </c>
      <c r="U271" s="37">
        <f t="shared" si="75"/>
        <v>21.485714285714284</v>
      </c>
      <c r="V271" s="37">
        <f t="shared" si="76"/>
        <v>2.7142857142857153</v>
      </c>
      <c r="W271" s="39">
        <f t="shared" si="77"/>
        <v>0.12632978723404262</v>
      </c>
    </row>
    <row r="272" spans="1:23" x14ac:dyDescent="0.3">
      <c r="A272" s="18">
        <f t="shared" si="78"/>
        <v>2021</v>
      </c>
      <c r="B272" s="18" t="str">
        <f t="shared" si="64"/>
        <v>Jun_2021</v>
      </c>
      <c r="C272" s="18" t="str">
        <f t="shared" si="65"/>
        <v>WK 24_Jun_2021</v>
      </c>
      <c r="D272" s="19">
        <v>44354</v>
      </c>
      <c r="E272" s="23" t="s">
        <v>9</v>
      </c>
      <c r="F272" s="18">
        <v>90</v>
      </c>
      <c r="G272" s="18">
        <v>87</v>
      </c>
      <c r="H272" s="21">
        <f t="shared" si="66"/>
        <v>3</v>
      </c>
      <c r="I272" s="11">
        <f t="shared" si="67"/>
        <v>3.4482758620689655E-2</v>
      </c>
      <c r="J272" s="18">
        <v>460</v>
      </c>
      <c r="K272" s="18">
        <f t="shared" si="68"/>
        <v>-370</v>
      </c>
      <c r="L272" s="11">
        <f t="shared" si="69"/>
        <v>-0.80434782608695654</v>
      </c>
      <c r="M272" s="18">
        <v>2172</v>
      </c>
      <c r="N272" s="18">
        <v>2076</v>
      </c>
      <c r="O272" s="21">
        <f t="shared" si="70"/>
        <v>96</v>
      </c>
      <c r="P272" s="11">
        <f t="shared" si="71"/>
        <v>4.6242774566473986E-2</v>
      </c>
      <c r="Q272" s="18">
        <v>14129</v>
      </c>
      <c r="R272" s="18">
        <f t="shared" si="72"/>
        <v>-11957</v>
      </c>
      <c r="S272" s="11">
        <f t="shared" si="73"/>
        <v>-0.84627362162927311</v>
      </c>
      <c r="T272" s="37">
        <f t="shared" si="74"/>
        <v>24.133333333333333</v>
      </c>
      <c r="U272" s="37">
        <f t="shared" si="75"/>
        <v>30.715217391304346</v>
      </c>
      <c r="V272" s="37">
        <f t="shared" si="76"/>
        <v>-6.5818840579710134</v>
      </c>
      <c r="W272" s="39">
        <f t="shared" si="77"/>
        <v>-0.21428739943850705</v>
      </c>
    </row>
    <row r="273" spans="1:23" x14ac:dyDescent="0.3">
      <c r="A273" s="18">
        <f t="shared" si="78"/>
        <v>2021</v>
      </c>
      <c r="B273" s="18" t="str">
        <f t="shared" si="64"/>
        <v>Jun_2021</v>
      </c>
      <c r="C273" s="18" t="str">
        <f t="shared" si="65"/>
        <v>WK 24_Jun_2021</v>
      </c>
      <c r="D273" s="19">
        <v>44354</v>
      </c>
      <c r="E273" s="23" t="s">
        <v>21</v>
      </c>
      <c r="F273" s="18">
        <v>13</v>
      </c>
      <c r="G273" s="18">
        <v>12</v>
      </c>
      <c r="H273" s="21">
        <f t="shared" si="66"/>
        <v>1</v>
      </c>
      <c r="I273" s="11">
        <f t="shared" si="67"/>
        <v>8.3333333333333329E-2</v>
      </c>
      <c r="J273" s="18">
        <v>61</v>
      </c>
      <c r="K273" s="18">
        <f t="shared" si="68"/>
        <v>-48</v>
      </c>
      <c r="L273" s="11">
        <f t="shared" si="69"/>
        <v>-0.78688524590163933</v>
      </c>
      <c r="M273" s="18">
        <v>409</v>
      </c>
      <c r="N273" s="18">
        <v>421</v>
      </c>
      <c r="O273" s="21">
        <f t="shared" si="70"/>
        <v>-12</v>
      </c>
      <c r="P273" s="11">
        <f t="shared" si="71"/>
        <v>-2.8503562945368172E-2</v>
      </c>
      <c r="Q273" s="18">
        <v>1843</v>
      </c>
      <c r="R273" s="18">
        <f t="shared" si="72"/>
        <v>-1434</v>
      </c>
      <c r="S273" s="11">
        <f t="shared" si="73"/>
        <v>-0.77807921866521979</v>
      </c>
      <c r="T273" s="37">
        <f t="shared" si="74"/>
        <v>31.46153846153846</v>
      </c>
      <c r="U273" s="37">
        <f t="shared" si="75"/>
        <v>30.21311475409836</v>
      </c>
      <c r="V273" s="37">
        <f t="shared" si="76"/>
        <v>1.2484237074401001</v>
      </c>
      <c r="W273" s="39">
        <f t="shared" si="77"/>
        <v>4.1320589340122685E-2</v>
      </c>
    </row>
    <row r="274" spans="1:23" x14ac:dyDescent="0.3">
      <c r="A274" s="18">
        <f t="shared" si="78"/>
        <v>2021</v>
      </c>
      <c r="B274" s="18" t="str">
        <f t="shared" si="64"/>
        <v>Jun_2021</v>
      </c>
      <c r="C274" s="18" t="str">
        <f t="shared" si="65"/>
        <v>WK 24_Jun_2021</v>
      </c>
      <c r="D274" s="19">
        <v>44354</v>
      </c>
      <c r="E274" s="23" t="s">
        <v>10</v>
      </c>
      <c r="F274" s="21">
        <v>21</v>
      </c>
      <c r="G274" s="21">
        <v>27.4</v>
      </c>
      <c r="H274" s="21">
        <f t="shared" si="66"/>
        <v>-6.3999999999999986</v>
      </c>
      <c r="I274" s="11">
        <f t="shared" si="67"/>
        <v>-0.23357664233576639</v>
      </c>
      <c r="J274" s="18">
        <v>44</v>
      </c>
      <c r="K274" s="18">
        <f t="shared" si="68"/>
        <v>-23</v>
      </c>
      <c r="L274" s="11">
        <f t="shared" si="69"/>
        <v>-0.52272727272727271</v>
      </c>
      <c r="M274" s="18">
        <v>570</v>
      </c>
      <c r="N274" s="18">
        <v>785</v>
      </c>
      <c r="O274" s="21">
        <f t="shared" si="70"/>
        <v>-215</v>
      </c>
      <c r="P274" s="11">
        <f t="shared" si="71"/>
        <v>-0.27388535031847133</v>
      </c>
      <c r="Q274" s="18">
        <v>1048</v>
      </c>
      <c r="R274" s="18">
        <f t="shared" si="72"/>
        <v>-478</v>
      </c>
      <c r="S274" s="11">
        <f t="shared" si="73"/>
        <v>-0.45610687022900764</v>
      </c>
      <c r="T274" s="37">
        <f t="shared" si="74"/>
        <v>27.142857142857142</v>
      </c>
      <c r="U274" s="37">
        <f t="shared" si="75"/>
        <v>23.818181818181817</v>
      </c>
      <c r="V274" s="37">
        <f t="shared" si="76"/>
        <v>3.3246753246753258</v>
      </c>
      <c r="W274" s="39">
        <f t="shared" si="77"/>
        <v>0.13958560523446026</v>
      </c>
    </row>
    <row r="275" spans="1:23" x14ac:dyDescent="0.3">
      <c r="A275" s="18">
        <f t="shared" si="78"/>
        <v>2021</v>
      </c>
      <c r="B275" s="18" t="str">
        <f t="shared" si="64"/>
        <v>Jun_2021</v>
      </c>
      <c r="C275" s="18" t="str">
        <f t="shared" si="65"/>
        <v>WK 24_Jun_2021</v>
      </c>
      <c r="D275" s="19">
        <v>44354</v>
      </c>
      <c r="E275" s="23" t="s">
        <v>12</v>
      </c>
      <c r="F275" s="18">
        <v>96</v>
      </c>
      <c r="G275" s="18">
        <v>94</v>
      </c>
      <c r="H275" s="21">
        <f t="shared" si="66"/>
        <v>2</v>
      </c>
      <c r="I275" s="11">
        <f t="shared" si="67"/>
        <v>2.1276595744680851E-2</v>
      </c>
      <c r="J275" s="18">
        <v>295</v>
      </c>
      <c r="K275" s="18">
        <f t="shared" si="68"/>
        <v>-199</v>
      </c>
      <c r="L275" s="11">
        <f t="shared" si="69"/>
        <v>-0.6745762711864407</v>
      </c>
      <c r="M275" s="18">
        <v>1446</v>
      </c>
      <c r="N275" s="18">
        <v>1429</v>
      </c>
      <c r="O275" s="21">
        <f t="shared" si="70"/>
        <v>17</v>
      </c>
      <c r="P275" s="11">
        <f t="shared" si="71"/>
        <v>1.1896431070678797E-2</v>
      </c>
      <c r="Q275" s="18">
        <v>5504</v>
      </c>
      <c r="R275" s="18">
        <f t="shared" si="72"/>
        <v>-4058</v>
      </c>
      <c r="S275" s="11">
        <f t="shared" si="73"/>
        <v>-0.73728197674418605</v>
      </c>
      <c r="T275" s="37">
        <f t="shared" si="74"/>
        <v>15.0625</v>
      </c>
      <c r="U275" s="37">
        <f t="shared" si="75"/>
        <v>18.657627118644069</v>
      </c>
      <c r="V275" s="37">
        <f t="shared" si="76"/>
        <v>-3.5951271186440685</v>
      </c>
      <c r="W275" s="39">
        <f t="shared" si="77"/>
        <v>-0.19268940770348841</v>
      </c>
    </row>
    <row r="276" spans="1:23" x14ac:dyDescent="0.3">
      <c r="A276" s="18">
        <f t="shared" si="78"/>
        <v>2021</v>
      </c>
      <c r="B276" s="18" t="str">
        <f t="shared" si="64"/>
        <v>Jun_2021</v>
      </c>
      <c r="C276" s="18" t="str">
        <f t="shared" si="65"/>
        <v>WK 25_Jun_2021</v>
      </c>
      <c r="D276" s="19">
        <v>44361</v>
      </c>
      <c r="E276" s="29" t="s">
        <v>18</v>
      </c>
      <c r="F276" s="18">
        <v>36</v>
      </c>
      <c r="G276" s="18">
        <v>36</v>
      </c>
      <c r="H276" s="21">
        <f t="shared" si="66"/>
        <v>0</v>
      </c>
      <c r="I276" s="11">
        <f t="shared" si="67"/>
        <v>0</v>
      </c>
      <c r="J276" s="18">
        <v>113</v>
      </c>
      <c r="K276" s="18">
        <f t="shared" si="68"/>
        <v>-77</v>
      </c>
      <c r="L276" s="11">
        <f t="shared" si="69"/>
        <v>-0.68141592920353977</v>
      </c>
      <c r="M276" s="22">
        <v>792</v>
      </c>
      <c r="N276" s="22">
        <v>763</v>
      </c>
      <c r="O276" s="21">
        <f t="shared" si="70"/>
        <v>29</v>
      </c>
      <c r="P276" s="11">
        <f t="shared" si="71"/>
        <v>3.8007863695937089E-2</v>
      </c>
      <c r="Q276" s="18">
        <v>4152</v>
      </c>
      <c r="R276" s="18">
        <f t="shared" si="72"/>
        <v>-3360</v>
      </c>
      <c r="S276" s="11">
        <f t="shared" si="73"/>
        <v>-0.80924855491329484</v>
      </c>
      <c r="T276" s="37">
        <f t="shared" si="74"/>
        <v>22</v>
      </c>
      <c r="U276" s="37">
        <f t="shared" si="75"/>
        <v>36.743362831858406</v>
      </c>
      <c r="V276" s="37">
        <f t="shared" si="76"/>
        <v>-14.743362831858406</v>
      </c>
      <c r="W276" s="39">
        <f t="shared" si="77"/>
        <v>-0.40125240847784199</v>
      </c>
    </row>
    <row r="277" spans="1:23" x14ac:dyDescent="0.3">
      <c r="A277" s="18">
        <f t="shared" si="78"/>
        <v>2021</v>
      </c>
      <c r="B277" s="18" t="str">
        <f t="shared" si="64"/>
        <v>Jun_2021</v>
      </c>
      <c r="C277" s="18" t="str">
        <f t="shared" si="65"/>
        <v>WK 25_Jun_2021</v>
      </c>
      <c r="D277" s="19">
        <v>44361</v>
      </c>
      <c r="E277" s="29" t="s">
        <v>19</v>
      </c>
      <c r="F277" s="18">
        <v>52</v>
      </c>
      <c r="G277" s="18">
        <v>51</v>
      </c>
      <c r="H277" s="21">
        <f t="shared" si="66"/>
        <v>1</v>
      </c>
      <c r="I277" s="11">
        <f t="shared" si="67"/>
        <v>1.9607843137254902E-2</v>
      </c>
      <c r="J277" s="18">
        <v>118</v>
      </c>
      <c r="K277" s="18">
        <f t="shared" si="68"/>
        <v>-66</v>
      </c>
      <c r="L277" s="11">
        <f t="shared" si="69"/>
        <v>-0.55932203389830504</v>
      </c>
      <c r="M277" s="18">
        <v>1477</v>
      </c>
      <c r="N277" s="18">
        <v>1384</v>
      </c>
      <c r="O277" s="21">
        <f t="shared" si="70"/>
        <v>93</v>
      </c>
      <c r="P277" s="11">
        <f t="shared" si="71"/>
        <v>6.7196531791907516E-2</v>
      </c>
      <c r="Q277" s="18">
        <v>3262</v>
      </c>
      <c r="R277" s="18">
        <f t="shared" si="72"/>
        <v>-1785</v>
      </c>
      <c r="S277" s="11">
        <f t="shared" si="73"/>
        <v>-0.5472103004291845</v>
      </c>
      <c r="T277" s="37">
        <f t="shared" si="74"/>
        <v>28.403846153846153</v>
      </c>
      <c r="U277" s="37">
        <f t="shared" si="75"/>
        <v>27.64406779661017</v>
      </c>
      <c r="V277" s="37">
        <f t="shared" si="76"/>
        <v>0.75977835723598375</v>
      </c>
      <c r="W277" s="39">
        <f t="shared" si="77"/>
        <v>2.7484318256850424E-2</v>
      </c>
    </row>
    <row r="278" spans="1:23" x14ac:dyDescent="0.3">
      <c r="A278" s="18">
        <f t="shared" si="78"/>
        <v>2021</v>
      </c>
      <c r="B278" s="18" t="str">
        <f t="shared" si="64"/>
        <v>Jun_2021</v>
      </c>
      <c r="C278" s="18" t="str">
        <f t="shared" si="65"/>
        <v>WK 25_Jun_2021</v>
      </c>
      <c r="D278" s="19">
        <v>44361</v>
      </c>
      <c r="E278" s="23" t="s">
        <v>6</v>
      </c>
      <c r="F278" s="18">
        <v>15</v>
      </c>
      <c r="G278" s="18">
        <v>15</v>
      </c>
      <c r="H278" s="21">
        <f t="shared" si="66"/>
        <v>0</v>
      </c>
      <c r="I278" s="11">
        <f t="shared" si="67"/>
        <v>0</v>
      </c>
      <c r="J278" s="18">
        <v>47</v>
      </c>
      <c r="K278" s="18">
        <f t="shared" si="68"/>
        <v>-32</v>
      </c>
      <c r="L278" s="11">
        <f t="shared" si="69"/>
        <v>-0.68085106382978722</v>
      </c>
      <c r="M278" s="18">
        <v>613</v>
      </c>
      <c r="N278" s="18">
        <v>610</v>
      </c>
      <c r="O278" s="21">
        <f t="shared" si="70"/>
        <v>3</v>
      </c>
      <c r="P278" s="11">
        <f t="shared" si="71"/>
        <v>4.9180327868852463E-3</v>
      </c>
      <c r="Q278" s="18">
        <v>1771</v>
      </c>
      <c r="R278" s="18">
        <f t="shared" si="72"/>
        <v>-1158</v>
      </c>
      <c r="S278" s="11">
        <f t="shared" si="73"/>
        <v>-0.65386787125917556</v>
      </c>
      <c r="T278" s="37">
        <f t="shared" si="74"/>
        <v>40.866666666666667</v>
      </c>
      <c r="U278" s="37">
        <f t="shared" si="75"/>
        <v>37.680851063829785</v>
      </c>
      <c r="V278" s="37">
        <f t="shared" si="76"/>
        <v>3.1858156028368825</v>
      </c>
      <c r="W278" s="39">
        <f t="shared" si="77"/>
        <v>8.4547336721249852E-2</v>
      </c>
    </row>
    <row r="279" spans="1:23" x14ac:dyDescent="0.3">
      <c r="A279" s="18">
        <f t="shared" si="78"/>
        <v>2021</v>
      </c>
      <c r="B279" s="18" t="str">
        <f t="shared" si="64"/>
        <v>Jun_2021</v>
      </c>
      <c r="C279" s="18" t="str">
        <f t="shared" si="65"/>
        <v>WK 25_Jun_2021</v>
      </c>
      <c r="D279" s="19">
        <v>44361</v>
      </c>
      <c r="E279" s="23" t="s">
        <v>7</v>
      </c>
      <c r="F279" s="18">
        <v>2188</v>
      </c>
      <c r="G279" s="18">
        <v>2261</v>
      </c>
      <c r="H279" s="21">
        <f t="shared" si="66"/>
        <v>-73</v>
      </c>
      <c r="I279" s="11">
        <f t="shared" si="67"/>
        <v>-3.2286598850066343E-2</v>
      </c>
      <c r="J279" s="18">
        <v>2500</v>
      </c>
      <c r="K279" s="18">
        <f t="shared" si="68"/>
        <v>-312</v>
      </c>
      <c r="L279" s="11">
        <f t="shared" si="69"/>
        <v>-0.12479999999999999</v>
      </c>
      <c r="M279" s="28">
        <v>39437</v>
      </c>
      <c r="N279" s="28">
        <v>35636</v>
      </c>
      <c r="O279" s="21">
        <f t="shared" si="70"/>
        <v>3801</v>
      </c>
      <c r="P279" s="11">
        <f t="shared" si="71"/>
        <v>0.10666180267145584</v>
      </c>
      <c r="Q279" s="18">
        <v>86541</v>
      </c>
      <c r="R279" s="18">
        <f t="shared" si="72"/>
        <v>-47104</v>
      </c>
      <c r="S279" s="11">
        <f t="shared" si="73"/>
        <v>-0.54429692284581876</v>
      </c>
      <c r="T279" s="37">
        <f t="shared" si="74"/>
        <v>18.024223034734916</v>
      </c>
      <c r="U279" s="37">
        <f t="shared" si="75"/>
        <v>34.616399999999999</v>
      </c>
      <c r="V279" s="37">
        <f t="shared" si="76"/>
        <v>-16.592176965265082</v>
      </c>
      <c r="W279" s="39">
        <f t="shared" si="77"/>
        <v>-0.47931549685308361</v>
      </c>
    </row>
    <row r="280" spans="1:23" x14ac:dyDescent="0.3">
      <c r="A280" s="18">
        <f t="shared" si="78"/>
        <v>2021</v>
      </c>
      <c r="B280" s="18" t="str">
        <f t="shared" si="64"/>
        <v>Jun_2021</v>
      </c>
      <c r="C280" s="18" t="str">
        <f t="shared" si="65"/>
        <v>WK 25_Jun_2021</v>
      </c>
      <c r="D280" s="19">
        <v>44361</v>
      </c>
      <c r="E280" s="23" t="s">
        <v>20</v>
      </c>
      <c r="F280" s="27">
        <v>19</v>
      </c>
      <c r="G280" s="27">
        <v>19</v>
      </c>
      <c r="H280" s="21">
        <f t="shared" si="66"/>
        <v>0</v>
      </c>
      <c r="I280" s="11">
        <f t="shared" si="67"/>
        <v>0</v>
      </c>
      <c r="J280" s="18">
        <v>75</v>
      </c>
      <c r="K280" s="18">
        <f t="shared" si="68"/>
        <v>-56</v>
      </c>
      <c r="L280" s="11">
        <f t="shared" si="69"/>
        <v>-0.7466666666666667</v>
      </c>
      <c r="M280" s="18">
        <v>480</v>
      </c>
      <c r="N280" s="18">
        <v>445</v>
      </c>
      <c r="O280" s="21">
        <f t="shared" si="70"/>
        <v>35</v>
      </c>
      <c r="P280" s="11">
        <f t="shared" si="71"/>
        <v>7.8651685393258425E-2</v>
      </c>
      <c r="Q280" s="18">
        <v>2819</v>
      </c>
      <c r="R280" s="18">
        <f t="shared" si="72"/>
        <v>-2339</v>
      </c>
      <c r="S280" s="11">
        <f t="shared" si="73"/>
        <v>-0.82972685349414688</v>
      </c>
      <c r="T280" s="37">
        <f t="shared" si="74"/>
        <v>25.263157894736842</v>
      </c>
      <c r="U280" s="37">
        <f t="shared" si="75"/>
        <v>37.586666666666666</v>
      </c>
      <c r="V280" s="37">
        <f t="shared" si="76"/>
        <v>-12.323508771929824</v>
      </c>
      <c r="W280" s="39">
        <f t="shared" si="77"/>
        <v>-0.32786915852952708</v>
      </c>
    </row>
    <row r="281" spans="1:23" x14ac:dyDescent="0.3">
      <c r="A281" s="18">
        <f t="shared" si="78"/>
        <v>2021</v>
      </c>
      <c r="B281" s="18" t="str">
        <f t="shared" si="64"/>
        <v>Jun_2021</v>
      </c>
      <c r="C281" s="18" t="str">
        <f t="shared" si="65"/>
        <v>WK 25_Jun_2021</v>
      </c>
      <c r="D281" s="19">
        <v>44361</v>
      </c>
      <c r="E281" s="23" t="s">
        <v>8</v>
      </c>
      <c r="F281" s="18">
        <v>17</v>
      </c>
      <c r="G281" s="18">
        <v>15</v>
      </c>
      <c r="H281" s="21">
        <f t="shared" si="66"/>
        <v>2</v>
      </c>
      <c r="I281" s="11">
        <f t="shared" si="67"/>
        <v>0.13333333333333333</v>
      </c>
      <c r="J281" s="18">
        <v>35</v>
      </c>
      <c r="K281" s="18">
        <f t="shared" si="68"/>
        <v>-18</v>
      </c>
      <c r="L281" s="11">
        <f t="shared" si="69"/>
        <v>-0.51428571428571423</v>
      </c>
      <c r="M281" s="18">
        <v>426</v>
      </c>
      <c r="N281" s="18">
        <v>363</v>
      </c>
      <c r="O281" s="21">
        <f t="shared" si="70"/>
        <v>63</v>
      </c>
      <c r="P281" s="11">
        <f t="shared" si="71"/>
        <v>0.17355371900826447</v>
      </c>
      <c r="Q281" s="18">
        <v>752</v>
      </c>
      <c r="R281" s="18">
        <f t="shared" si="72"/>
        <v>-326</v>
      </c>
      <c r="S281" s="11">
        <f t="shared" si="73"/>
        <v>-0.43351063829787234</v>
      </c>
      <c r="T281" s="37">
        <f t="shared" si="74"/>
        <v>25.058823529411764</v>
      </c>
      <c r="U281" s="37">
        <f t="shared" si="75"/>
        <v>21.485714285714284</v>
      </c>
      <c r="V281" s="37">
        <f t="shared" si="76"/>
        <v>3.5731092436974805</v>
      </c>
      <c r="W281" s="39">
        <f t="shared" si="77"/>
        <v>0.16630162703379234</v>
      </c>
    </row>
    <row r="282" spans="1:23" x14ac:dyDescent="0.3">
      <c r="A282" s="18">
        <f t="shared" si="78"/>
        <v>2021</v>
      </c>
      <c r="B282" s="18" t="str">
        <f t="shared" si="64"/>
        <v>Jun_2021</v>
      </c>
      <c r="C282" s="18" t="str">
        <f t="shared" si="65"/>
        <v>WK 25_Jun_2021</v>
      </c>
      <c r="D282" s="19">
        <v>44361</v>
      </c>
      <c r="E282" s="23" t="s">
        <v>9</v>
      </c>
      <c r="F282" s="18">
        <v>91</v>
      </c>
      <c r="G282" s="18">
        <v>90</v>
      </c>
      <c r="H282" s="21">
        <f t="shared" si="66"/>
        <v>1</v>
      </c>
      <c r="I282" s="11">
        <f t="shared" si="67"/>
        <v>1.1111111111111112E-2</v>
      </c>
      <c r="J282" s="18">
        <v>460</v>
      </c>
      <c r="K282" s="18">
        <f t="shared" si="68"/>
        <v>-369</v>
      </c>
      <c r="L282" s="11">
        <f t="shared" si="69"/>
        <v>-0.80217391304347829</v>
      </c>
      <c r="M282" s="18">
        <v>2306</v>
      </c>
      <c r="N282" s="18">
        <v>2172</v>
      </c>
      <c r="O282" s="21">
        <f t="shared" si="70"/>
        <v>134</v>
      </c>
      <c r="P282" s="11">
        <f t="shared" si="71"/>
        <v>6.1694290976058934E-2</v>
      </c>
      <c r="Q282" s="18">
        <v>14129</v>
      </c>
      <c r="R282" s="18">
        <f t="shared" si="72"/>
        <v>-11823</v>
      </c>
      <c r="S282" s="11">
        <f t="shared" si="73"/>
        <v>-0.83678958171137374</v>
      </c>
      <c r="T282" s="37">
        <f t="shared" si="74"/>
        <v>25.340659340659339</v>
      </c>
      <c r="U282" s="37">
        <f t="shared" si="75"/>
        <v>30.715217391304346</v>
      </c>
      <c r="V282" s="37">
        <f t="shared" si="76"/>
        <v>-5.3745580506450068</v>
      </c>
      <c r="W282" s="39">
        <f t="shared" si="77"/>
        <v>-0.17498030315639487</v>
      </c>
    </row>
    <row r="283" spans="1:23" x14ac:dyDescent="0.3">
      <c r="A283" s="18">
        <f t="shared" si="78"/>
        <v>2021</v>
      </c>
      <c r="B283" s="18" t="str">
        <f t="shared" si="64"/>
        <v>Jun_2021</v>
      </c>
      <c r="C283" s="18" t="str">
        <f t="shared" si="65"/>
        <v>WK 25_Jun_2021</v>
      </c>
      <c r="D283" s="19">
        <v>44361</v>
      </c>
      <c r="E283" s="23" t="s">
        <v>21</v>
      </c>
      <c r="F283" s="18">
        <v>13</v>
      </c>
      <c r="G283" s="18">
        <v>13</v>
      </c>
      <c r="H283" s="21">
        <f t="shared" si="66"/>
        <v>0</v>
      </c>
      <c r="I283" s="11">
        <f t="shared" si="67"/>
        <v>0</v>
      </c>
      <c r="J283" s="18">
        <v>61</v>
      </c>
      <c r="K283" s="18">
        <f t="shared" si="68"/>
        <v>-48</v>
      </c>
      <c r="L283" s="11">
        <f t="shared" si="69"/>
        <v>-0.78688524590163933</v>
      </c>
      <c r="M283" s="18">
        <v>440</v>
      </c>
      <c r="N283" s="18">
        <v>409</v>
      </c>
      <c r="O283" s="21">
        <f t="shared" si="70"/>
        <v>31</v>
      </c>
      <c r="P283" s="11">
        <f t="shared" si="71"/>
        <v>7.5794621026894868E-2</v>
      </c>
      <c r="Q283" s="18">
        <v>1843</v>
      </c>
      <c r="R283" s="18">
        <f t="shared" si="72"/>
        <v>-1403</v>
      </c>
      <c r="S283" s="11">
        <f t="shared" si="73"/>
        <v>-0.76125881714595767</v>
      </c>
      <c r="T283" s="37">
        <f t="shared" si="74"/>
        <v>33.846153846153847</v>
      </c>
      <c r="U283" s="37">
        <f t="shared" si="75"/>
        <v>30.21311475409836</v>
      </c>
      <c r="V283" s="37">
        <f t="shared" si="76"/>
        <v>3.6330390920554869</v>
      </c>
      <c r="W283" s="39">
        <f t="shared" si="77"/>
        <v>0.12024708877666018</v>
      </c>
    </row>
    <row r="284" spans="1:23" x14ac:dyDescent="0.3">
      <c r="A284" s="18">
        <f t="shared" si="78"/>
        <v>2021</v>
      </c>
      <c r="B284" s="18" t="str">
        <f t="shared" si="64"/>
        <v>Jun_2021</v>
      </c>
      <c r="C284" s="18" t="str">
        <f t="shared" si="65"/>
        <v>WK 25_Jun_2021</v>
      </c>
      <c r="D284" s="19">
        <v>44361</v>
      </c>
      <c r="E284" s="23" t="s">
        <v>10</v>
      </c>
      <c r="F284" s="21">
        <v>21</v>
      </c>
      <c r="G284" s="18">
        <v>21</v>
      </c>
      <c r="H284" s="21">
        <f t="shared" si="66"/>
        <v>0</v>
      </c>
      <c r="I284" s="11">
        <f t="shared" si="67"/>
        <v>0</v>
      </c>
      <c r="J284" s="18">
        <v>44</v>
      </c>
      <c r="K284" s="18">
        <f t="shared" si="68"/>
        <v>-23</v>
      </c>
      <c r="L284" s="11">
        <f t="shared" si="69"/>
        <v>-0.52272727272727271</v>
      </c>
      <c r="M284" s="18">
        <v>674</v>
      </c>
      <c r="N284" s="18">
        <v>570</v>
      </c>
      <c r="O284" s="21">
        <f t="shared" si="70"/>
        <v>104</v>
      </c>
      <c r="P284" s="11">
        <f t="shared" si="71"/>
        <v>0.18245614035087721</v>
      </c>
      <c r="Q284" s="18">
        <v>1048</v>
      </c>
      <c r="R284" s="18">
        <f t="shared" si="72"/>
        <v>-374</v>
      </c>
      <c r="S284" s="11">
        <f t="shared" si="73"/>
        <v>-0.3568702290076336</v>
      </c>
      <c r="T284" s="37">
        <f t="shared" si="74"/>
        <v>32.095238095238095</v>
      </c>
      <c r="U284" s="37">
        <f t="shared" si="75"/>
        <v>23.818181818181817</v>
      </c>
      <c r="V284" s="37">
        <f t="shared" si="76"/>
        <v>8.2770562770562783</v>
      </c>
      <c r="W284" s="39">
        <f t="shared" si="77"/>
        <v>0.34750999636495827</v>
      </c>
    </row>
    <row r="285" spans="1:23" x14ac:dyDescent="0.3">
      <c r="A285" s="18">
        <f t="shared" si="78"/>
        <v>2021</v>
      </c>
      <c r="B285" s="18" t="str">
        <f t="shared" si="64"/>
        <v>Jun_2021</v>
      </c>
      <c r="C285" s="18" t="str">
        <f t="shared" si="65"/>
        <v>WK 25_Jun_2021</v>
      </c>
      <c r="D285" s="19">
        <v>44361</v>
      </c>
      <c r="E285" s="13" t="s">
        <v>16</v>
      </c>
      <c r="F285" s="21">
        <v>16</v>
      </c>
      <c r="G285" s="18" t="s">
        <v>17</v>
      </c>
      <c r="H285" s="21" t="str">
        <f t="shared" si="66"/>
        <v>NA</v>
      </c>
      <c r="I285" s="11" t="str">
        <f t="shared" si="67"/>
        <v>NA</v>
      </c>
      <c r="J285" s="18">
        <v>111</v>
      </c>
      <c r="K285" s="18">
        <f t="shared" si="68"/>
        <v>-95</v>
      </c>
      <c r="L285" s="11">
        <f t="shared" si="69"/>
        <v>-0.85585585585585588</v>
      </c>
      <c r="M285" s="18">
        <v>87</v>
      </c>
      <c r="N285" s="18" t="s">
        <v>17</v>
      </c>
      <c r="O285" s="21" t="str">
        <f t="shared" si="70"/>
        <v>NA</v>
      </c>
      <c r="P285" s="11" t="str">
        <f t="shared" si="71"/>
        <v>NA</v>
      </c>
      <c r="Q285" s="18">
        <v>3522</v>
      </c>
      <c r="R285" s="18">
        <f t="shared" si="72"/>
        <v>-3435</v>
      </c>
      <c r="S285" s="11">
        <f t="shared" si="73"/>
        <v>-0.97529812606473598</v>
      </c>
      <c r="T285" s="37">
        <f t="shared" si="74"/>
        <v>5.4375</v>
      </c>
      <c r="U285" s="37">
        <f t="shared" si="75"/>
        <v>31.72972972972973</v>
      </c>
      <c r="V285" s="37">
        <f t="shared" si="76"/>
        <v>-26.29222972972973</v>
      </c>
      <c r="W285" s="39">
        <f t="shared" si="77"/>
        <v>-0.82863074957410565</v>
      </c>
    </row>
    <row r="286" spans="1:23" x14ac:dyDescent="0.3">
      <c r="A286" s="18">
        <f t="shared" si="78"/>
        <v>2021</v>
      </c>
      <c r="B286" s="18" t="str">
        <f t="shared" si="64"/>
        <v>Jun_2021</v>
      </c>
      <c r="C286" s="18" t="str">
        <f t="shared" si="65"/>
        <v>WK 25_Jun_2021</v>
      </c>
      <c r="D286" s="19">
        <v>44361</v>
      </c>
      <c r="E286" s="23" t="s">
        <v>12</v>
      </c>
      <c r="F286" s="18">
        <v>95</v>
      </c>
      <c r="G286" s="18">
        <v>96</v>
      </c>
      <c r="H286" s="21">
        <f t="shared" si="66"/>
        <v>-1</v>
      </c>
      <c r="I286" s="11">
        <f t="shared" si="67"/>
        <v>-1.0416666666666666E-2</v>
      </c>
      <c r="J286" s="18">
        <v>295</v>
      </c>
      <c r="K286" s="18">
        <f t="shared" si="68"/>
        <v>-200</v>
      </c>
      <c r="L286" s="11">
        <f t="shared" si="69"/>
        <v>-0.67796610169491522</v>
      </c>
      <c r="M286" s="18">
        <v>1346</v>
      </c>
      <c r="N286" s="18">
        <v>1446</v>
      </c>
      <c r="O286" s="21">
        <f t="shared" si="70"/>
        <v>-100</v>
      </c>
      <c r="P286" s="11">
        <f t="shared" si="71"/>
        <v>-6.9156293222683268E-2</v>
      </c>
      <c r="Q286" s="18">
        <v>5504</v>
      </c>
      <c r="R286" s="18">
        <f t="shared" si="72"/>
        <v>-4158</v>
      </c>
      <c r="S286" s="11">
        <f t="shared" si="73"/>
        <v>-0.75545058139534882</v>
      </c>
      <c r="T286" s="37">
        <f t="shared" si="74"/>
        <v>14.168421052631579</v>
      </c>
      <c r="U286" s="37">
        <f t="shared" si="75"/>
        <v>18.657627118644069</v>
      </c>
      <c r="V286" s="37">
        <f t="shared" si="76"/>
        <v>-4.4892060660124891</v>
      </c>
      <c r="W286" s="39">
        <f t="shared" si="77"/>
        <v>-0.24060970012239902</v>
      </c>
    </row>
    <row r="287" spans="1:23" x14ac:dyDescent="0.3">
      <c r="A287" s="18">
        <f t="shared" si="78"/>
        <v>2021</v>
      </c>
      <c r="B287" s="18" t="str">
        <f t="shared" si="64"/>
        <v>Jun_2021</v>
      </c>
      <c r="C287" s="18" t="str">
        <f t="shared" si="65"/>
        <v>WK 26_Jun_2021</v>
      </c>
      <c r="D287" s="19">
        <v>44368</v>
      </c>
      <c r="E287" s="29" t="s">
        <v>18</v>
      </c>
      <c r="F287" s="18">
        <v>36</v>
      </c>
      <c r="G287" s="18">
        <v>36</v>
      </c>
      <c r="H287" s="21">
        <f t="shared" si="66"/>
        <v>0</v>
      </c>
      <c r="I287" s="11">
        <f t="shared" si="67"/>
        <v>0</v>
      </c>
      <c r="J287" s="18">
        <v>113</v>
      </c>
      <c r="K287" s="18">
        <f t="shared" si="68"/>
        <v>-77</v>
      </c>
      <c r="L287" s="11">
        <f t="shared" si="69"/>
        <v>-0.68141592920353977</v>
      </c>
      <c r="M287" s="22">
        <v>789</v>
      </c>
      <c r="N287" s="22">
        <v>792</v>
      </c>
      <c r="O287" s="21">
        <f t="shared" si="70"/>
        <v>-3</v>
      </c>
      <c r="P287" s="11">
        <f t="shared" si="71"/>
        <v>-3.787878787878788E-3</v>
      </c>
      <c r="Q287" s="18">
        <v>4152</v>
      </c>
      <c r="R287" s="18">
        <f t="shared" si="72"/>
        <v>-3363</v>
      </c>
      <c r="S287" s="11">
        <f t="shared" si="73"/>
        <v>-0.80997109826589597</v>
      </c>
      <c r="T287" s="37">
        <f t="shared" si="74"/>
        <v>21.916666666666668</v>
      </c>
      <c r="U287" s="37">
        <f t="shared" si="75"/>
        <v>36.743362831858406</v>
      </c>
      <c r="V287" s="37">
        <f t="shared" si="76"/>
        <v>-14.826696165191738</v>
      </c>
      <c r="W287" s="39">
        <f t="shared" si="77"/>
        <v>-0.40352039177906224</v>
      </c>
    </row>
    <row r="288" spans="1:23" x14ac:dyDescent="0.3">
      <c r="A288" s="18">
        <f t="shared" si="78"/>
        <v>2021</v>
      </c>
      <c r="B288" s="18" t="str">
        <f t="shared" si="64"/>
        <v>Jun_2021</v>
      </c>
      <c r="C288" s="18" t="str">
        <f t="shared" si="65"/>
        <v>WK 26_Jun_2021</v>
      </c>
      <c r="D288" s="19">
        <v>44368</v>
      </c>
      <c r="E288" s="29" t="s">
        <v>19</v>
      </c>
      <c r="F288" s="18">
        <v>55</v>
      </c>
      <c r="G288" s="18">
        <v>52</v>
      </c>
      <c r="H288" s="21">
        <f t="shared" si="66"/>
        <v>3</v>
      </c>
      <c r="I288" s="11">
        <f t="shared" si="67"/>
        <v>5.7692307692307696E-2</v>
      </c>
      <c r="J288" s="18">
        <v>118</v>
      </c>
      <c r="K288" s="18">
        <f t="shared" si="68"/>
        <v>-63</v>
      </c>
      <c r="L288" s="11">
        <f t="shared" si="69"/>
        <v>-0.53389830508474578</v>
      </c>
      <c r="M288" s="18">
        <v>1535</v>
      </c>
      <c r="N288" s="18">
        <v>1477</v>
      </c>
      <c r="O288" s="21">
        <f t="shared" si="70"/>
        <v>58</v>
      </c>
      <c r="P288" s="11">
        <f t="shared" si="71"/>
        <v>3.9268788083953961E-2</v>
      </c>
      <c r="Q288" s="18">
        <v>3262</v>
      </c>
      <c r="R288" s="18">
        <f t="shared" si="72"/>
        <v>-1727</v>
      </c>
      <c r="S288" s="11">
        <f t="shared" si="73"/>
        <v>-0.52942979767014098</v>
      </c>
      <c r="T288" s="37">
        <f t="shared" si="74"/>
        <v>27.90909090909091</v>
      </c>
      <c r="U288" s="37">
        <f t="shared" si="75"/>
        <v>27.64406779661017</v>
      </c>
      <c r="V288" s="37">
        <f t="shared" si="76"/>
        <v>0.26502311248074051</v>
      </c>
      <c r="W288" s="39">
        <f t="shared" si="77"/>
        <v>9.5869795440611215E-3</v>
      </c>
    </row>
    <row r="289" spans="1:23" x14ac:dyDescent="0.3">
      <c r="A289" s="18">
        <f t="shared" si="78"/>
        <v>2021</v>
      </c>
      <c r="B289" s="18" t="str">
        <f t="shared" si="64"/>
        <v>Jun_2021</v>
      </c>
      <c r="C289" s="18" t="str">
        <f t="shared" si="65"/>
        <v>WK 26_Jun_2021</v>
      </c>
      <c r="D289" s="19">
        <v>44368</v>
      </c>
      <c r="E289" s="23" t="s">
        <v>6</v>
      </c>
      <c r="F289" s="18">
        <v>16</v>
      </c>
      <c r="G289" s="18">
        <v>15</v>
      </c>
      <c r="H289" s="21">
        <f t="shared" si="66"/>
        <v>1</v>
      </c>
      <c r="I289" s="11">
        <f t="shared" si="67"/>
        <v>6.6666666666666666E-2</v>
      </c>
      <c r="J289" s="18">
        <v>47</v>
      </c>
      <c r="K289" s="18">
        <f t="shared" si="68"/>
        <v>-31</v>
      </c>
      <c r="L289" s="11">
        <f t="shared" si="69"/>
        <v>-0.65957446808510634</v>
      </c>
      <c r="M289" s="18">
        <v>635</v>
      </c>
      <c r="N289" s="18">
        <v>613</v>
      </c>
      <c r="O289" s="21">
        <f t="shared" si="70"/>
        <v>22</v>
      </c>
      <c r="P289" s="11">
        <f t="shared" si="71"/>
        <v>3.588907014681892E-2</v>
      </c>
      <c r="Q289" s="18">
        <v>1771</v>
      </c>
      <c r="R289" s="18">
        <f t="shared" si="72"/>
        <v>-1136</v>
      </c>
      <c r="S289" s="11">
        <f t="shared" si="73"/>
        <v>-0.64144551101072844</v>
      </c>
      <c r="T289" s="37">
        <f t="shared" si="74"/>
        <v>39.6875</v>
      </c>
      <c r="U289" s="37">
        <f t="shared" si="75"/>
        <v>37.680851063829785</v>
      </c>
      <c r="V289" s="37">
        <f t="shared" si="76"/>
        <v>2.0066489361702153</v>
      </c>
      <c r="W289" s="39">
        <f t="shared" si="77"/>
        <v>5.3253811405985389E-2</v>
      </c>
    </row>
    <row r="290" spans="1:23" x14ac:dyDescent="0.3">
      <c r="A290" s="18">
        <f t="shared" si="78"/>
        <v>2021</v>
      </c>
      <c r="B290" s="18" t="str">
        <f t="shared" si="64"/>
        <v>Jun_2021</v>
      </c>
      <c r="C290" s="18" t="str">
        <f t="shared" si="65"/>
        <v>WK 26_Jun_2021</v>
      </c>
      <c r="D290" s="19">
        <v>44368</v>
      </c>
      <c r="E290" s="23" t="s">
        <v>7</v>
      </c>
      <c r="F290" s="18">
        <v>2215</v>
      </c>
      <c r="G290" s="18">
        <v>2188</v>
      </c>
      <c r="H290" s="21">
        <f t="shared" si="66"/>
        <v>27</v>
      </c>
      <c r="I290" s="11">
        <f t="shared" si="67"/>
        <v>1.2340036563071298E-2</v>
      </c>
      <c r="J290" s="18">
        <v>2500</v>
      </c>
      <c r="K290" s="18">
        <f t="shared" si="68"/>
        <v>-285</v>
      </c>
      <c r="L290" s="11">
        <f t="shared" si="69"/>
        <v>-0.114</v>
      </c>
      <c r="M290" s="28">
        <v>39951</v>
      </c>
      <c r="N290" s="28">
        <v>39437</v>
      </c>
      <c r="O290" s="21">
        <f t="shared" si="70"/>
        <v>514</v>
      </c>
      <c r="P290" s="11">
        <f t="shared" si="71"/>
        <v>1.3033445748915993E-2</v>
      </c>
      <c r="Q290" s="18">
        <v>86541</v>
      </c>
      <c r="R290" s="18">
        <f t="shared" si="72"/>
        <v>-46590</v>
      </c>
      <c r="S290" s="11">
        <f t="shared" si="73"/>
        <v>-0.53835754151211568</v>
      </c>
      <c r="T290" s="37">
        <f t="shared" si="74"/>
        <v>18.036568848758463</v>
      </c>
      <c r="U290" s="37">
        <f t="shared" si="75"/>
        <v>34.616399999999999</v>
      </c>
      <c r="V290" s="37">
        <f t="shared" si="76"/>
        <v>-16.579831151241535</v>
      </c>
      <c r="W290" s="39">
        <f t="shared" si="77"/>
        <v>-0.47895885046514186</v>
      </c>
    </row>
    <row r="291" spans="1:23" x14ac:dyDescent="0.3">
      <c r="A291" s="18">
        <f t="shared" si="78"/>
        <v>2021</v>
      </c>
      <c r="B291" s="18" t="str">
        <f t="shared" si="64"/>
        <v>Jun_2021</v>
      </c>
      <c r="C291" s="18" t="str">
        <f t="shared" si="65"/>
        <v>WK 26_Jun_2021</v>
      </c>
      <c r="D291" s="19">
        <v>44368</v>
      </c>
      <c r="E291" s="23" t="s">
        <v>20</v>
      </c>
      <c r="F291" s="27">
        <v>19</v>
      </c>
      <c r="G291" s="27">
        <v>19</v>
      </c>
      <c r="H291" s="21">
        <f t="shared" si="66"/>
        <v>0</v>
      </c>
      <c r="I291" s="11">
        <f t="shared" si="67"/>
        <v>0</v>
      </c>
      <c r="J291" s="18">
        <v>75</v>
      </c>
      <c r="K291" s="18">
        <f t="shared" si="68"/>
        <v>-56</v>
      </c>
      <c r="L291" s="11">
        <f t="shared" si="69"/>
        <v>-0.7466666666666667</v>
      </c>
      <c r="M291" s="18">
        <v>505</v>
      </c>
      <c r="N291" s="18">
        <v>480</v>
      </c>
      <c r="O291" s="21">
        <f t="shared" si="70"/>
        <v>25</v>
      </c>
      <c r="P291" s="11">
        <f t="shared" si="71"/>
        <v>5.2083333333333336E-2</v>
      </c>
      <c r="Q291" s="18">
        <v>2819</v>
      </c>
      <c r="R291" s="18">
        <f t="shared" si="72"/>
        <v>-2314</v>
      </c>
      <c r="S291" s="11">
        <f t="shared" si="73"/>
        <v>-0.82085846044696698</v>
      </c>
      <c r="T291" s="37">
        <f t="shared" si="74"/>
        <v>26.578947368421051</v>
      </c>
      <c r="U291" s="37">
        <f t="shared" si="75"/>
        <v>37.586666666666666</v>
      </c>
      <c r="V291" s="37">
        <f t="shared" si="76"/>
        <v>-11.007719298245615</v>
      </c>
      <c r="W291" s="39">
        <f t="shared" si="77"/>
        <v>-0.29286234386960663</v>
      </c>
    </row>
    <row r="292" spans="1:23" x14ac:dyDescent="0.3">
      <c r="A292" s="18">
        <f t="shared" si="78"/>
        <v>2021</v>
      </c>
      <c r="B292" s="18" t="str">
        <f t="shared" si="64"/>
        <v>Jun_2021</v>
      </c>
      <c r="C292" s="18" t="str">
        <f t="shared" si="65"/>
        <v>WK 26_Jun_2021</v>
      </c>
      <c r="D292" s="19">
        <v>44368</v>
      </c>
      <c r="E292" s="23" t="s">
        <v>8</v>
      </c>
      <c r="F292" s="18">
        <v>17</v>
      </c>
      <c r="G292" s="18">
        <v>17</v>
      </c>
      <c r="H292" s="21">
        <f t="shared" si="66"/>
        <v>0</v>
      </c>
      <c r="I292" s="11">
        <f t="shared" si="67"/>
        <v>0</v>
      </c>
      <c r="J292" s="18">
        <v>35</v>
      </c>
      <c r="K292" s="18">
        <f t="shared" si="68"/>
        <v>-18</v>
      </c>
      <c r="L292" s="11">
        <f t="shared" si="69"/>
        <v>-0.51428571428571423</v>
      </c>
      <c r="M292" s="18">
        <v>428</v>
      </c>
      <c r="N292" s="18">
        <v>426</v>
      </c>
      <c r="O292" s="21">
        <f t="shared" si="70"/>
        <v>2</v>
      </c>
      <c r="P292" s="11">
        <f t="shared" si="71"/>
        <v>4.6948356807511738E-3</v>
      </c>
      <c r="Q292" s="18">
        <v>752</v>
      </c>
      <c r="R292" s="18">
        <f t="shared" si="72"/>
        <v>-324</v>
      </c>
      <c r="S292" s="11">
        <f t="shared" si="73"/>
        <v>-0.43085106382978722</v>
      </c>
      <c r="T292" s="37">
        <f t="shared" si="74"/>
        <v>25.176470588235293</v>
      </c>
      <c r="U292" s="37">
        <f t="shared" si="75"/>
        <v>21.485714285714284</v>
      </c>
      <c r="V292" s="37">
        <f t="shared" si="76"/>
        <v>3.6907563025210095</v>
      </c>
      <c r="W292" s="39">
        <f t="shared" si="77"/>
        <v>0.17177722152690869</v>
      </c>
    </row>
    <row r="293" spans="1:23" x14ac:dyDescent="0.3">
      <c r="A293" s="18">
        <f t="shared" si="78"/>
        <v>2021</v>
      </c>
      <c r="B293" s="18" t="str">
        <f t="shared" si="64"/>
        <v>Jun_2021</v>
      </c>
      <c r="C293" s="18" t="str">
        <f t="shared" si="65"/>
        <v>WK 26_Jun_2021</v>
      </c>
      <c r="D293" s="19">
        <v>44368</v>
      </c>
      <c r="E293" s="23" t="s">
        <v>9</v>
      </c>
      <c r="F293" s="18">
        <v>91</v>
      </c>
      <c r="G293" s="18">
        <v>91</v>
      </c>
      <c r="H293" s="21">
        <f t="shared" si="66"/>
        <v>0</v>
      </c>
      <c r="I293" s="11">
        <f t="shared" si="67"/>
        <v>0</v>
      </c>
      <c r="J293" s="18">
        <v>460</v>
      </c>
      <c r="K293" s="18">
        <f t="shared" si="68"/>
        <v>-369</v>
      </c>
      <c r="L293" s="11">
        <f t="shared" si="69"/>
        <v>-0.80217391304347829</v>
      </c>
      <c r="M293" s="18">
        <v>2347</v>
      </c>
      <c r="N293" s="18">
        <v>2306</v>
      </c>
      <c r="O293" s="21">
        <f t="shared" si="70"/>
        <v>41</v>
      </c>
      <c r="P293" s="11">
        <f t="shared" si="71"/>
        <v>1.7779705117085862E-2</v>
      </c>
      <c r="Q293" s="18">
        <v>14129</v>
      </c>
      <c r="R293" s="18">
        <f t="shared" si="72"/>
        <v>-11782</v>
      </c>
      <c r="S293" s="11">
        <f t="shared" si="73"/>
        <v>-0.83388774860216575</v>
      </c>
      <c r="T293" s="37">
        <f t="shared" si="74"/>
        <v>25.791208791208792</v>
      </c>
      <c r="U293" s="37">
        <f t="shared" si="75"/>
        <v>30.715217391304346</v>
      </c>
      <c r="V293" s="37">
        <f t="shared" si="76"/>
        <v>-4.9240086000955543</v>
      </c>
      <c r="W293" s="39">
        <f t="shared" si="77"/>
        <v>-0.16031169623072794</v>
      </c>
    </row>
    <row r="294" spans="1:23" x14ac:dyDescent="0.3">
      <c r="A294" s="18">
        <f t="shared" ref="A294:A324" si="79">IF(ISBLANK(D294),"",YEAR(D294))</f>
        <v>2021</v>
      </c>
      <c r="B294" s="18" t="str">
        <f t="shared" si="64"/>
        <v>Jun_2021</v>
      </c>
      <c r="C294" s="18" t="str">
        <f t="shared" si="65"/>
        <v>WK 26_Jun_2021</v>
      </c>
      <c r="D294" s="19">
        <v>44368</v>
      </c>
      <c r="E294" s="23" t="s">
        <v>21</v>
      </c>
      <c r="F294" s="18">
        <v>14</v>
      </c>
      <c r="G294" s="18">
        <v>13</v>
      </c>
      <c r="H294" s="21">
        <f t="shared" si="66"/>
        <v>1</v>
      </c>
      <c r="I294" s="11">
        <f t="shared" si="67"/>
        <v>7.6923076923076927E-2</v>
      </c>
      <c r="J294" s="18">
        <v>61</v>
      </c>
      <c r="K294" s="18">
        <f t="shared" si="68"/>
        <v>-47</v>
      </c>
      <c r="L294" s="11">
        <f t="shared" si="69"/>
        <v>-0.77049180327868849</v>
      </c>
      <c r="M294" s="18">
        <v>465</v>
      </c>
      <c r="N294" s="18">
        <v>440</v>
      </c>
      <c r="O294" s="21">
        <f t="shared" si="70"/>
        <v>25</v>
      </c>
      <c r="P294" s="11">
        <f t="shared" si="71"/>
        <v>5.6818181818181816E-2</v>
      </c>
      <c r="Q294" s="18">
        <v>1843</v>
      </c>
      <c r="R294" s="18">
        <f t="shared" si="72"/>
        <v>-1378</v>
      </c>
      <c r="S294" s="11">
        <f t="shared" si="73"/>
        <v>-0.74769397721106889</v>
      </c>
      <c r="T294" s="37">
        <f t="shared" si="74"/>
        <v>33.214285714285715</v>
      </c>
      <c r="U294" s="37">
        <f t="shared" si="75"/>
        <v>30.21311475409836</v>
      </c>
      <c r="V294" s="37">
        <f t="shared" si="76"/>
        <v>3.0011709601873555</v>
      </c>
      <c r="W294" s="39">
        <f t="shared" si="77"/>
        <v>9.9333385008914102E-2</v>
      </c>
    </row>
    <row r="295" spans="1:23" x14ac:dyDescent="0.3">
      <c r="A295" s="18">
        <f t="shared" si="79"/>
        <v>2021</v>
      </c>
      <c r="B295" s="18" t="str">
        <f t="shared" si="64"/>
        <v>Jun_2021</v>
      </c>
      <c r="C295" s="18" t="str">
        <f t="shared" si="65"/>
        <v>WK 26_Jun_2021</v>
      </c>
      <c r="D295" s="19">
        <v>44368</v>
      </c>
      <c r="E295" s="23" t="s">
        <v>10</v>
      </c>
      <c r="F295" s="21">
        <v>30</v>
      </c>
      <c r="G295" s="21">
        <v>21</v>
      </c>
      <c r="H295" s="21">
        <f t="shared" si="66"/>
        <v>9</v>
      </c>
      <c r="I295" s="11">
        <f t="shared" si="67"/>
        <v>0.42857142857142855</v>
      </c>
      <c r="J295" s="18">
        <v>44</v>
      </c>
      <c r="K295" s="18">
        <f t="shared" si="68"/>
        <v>-14</v>
      </c>
      <c r="L295" s="11">
        <f t="shared" si="69"/>
        <v>-0.31818181818181818</v>
      </c>
      <c r="M295" s="18">
        <v>855</v>
      </c>
      <c r="N295" s="18">
        <v>674</v>
      </c>
      <c r="O295" s="21">
        <f t="shared" si="70"/>
        <v>181</v>
      </c>
      <c r="P295" s="11">
        <f t="shared" si="71"/>
        <v>0.2685459940652819</v>
      </c>
      <c r="Q295" s="18">
        <v>1048</v>
      </c>
      <c r="R295" s="18">
        <f t="shared" si="72"/>
        <v>-193</v>
      </c>
      <c r="S295" s="11">
        <f t="shared" si="73"/>
        <v>-0.18416030534351144</v>
      </c>
      <c r="T295" s="37">
        <f t="shared" si="74"/>
        <v>28.5</v>
      </c>
      <c r="U295" s="37">
        <f t="shared" si="75"/>
        <v>23.818181818181817</v>
      </c>
      <c r="V295" s="37">
        <f t="shared" si="76"/>
        <v>4.6818181818181834</v>
      </c>
      <c r="W295" s="39">
        <f t="shared" si="77"/>
        <v>0.19656488549618328</v>
      </c>
    </row>
    <row r="296" spans="1:23" x14ac:dyDescent="0.3">
      <c r="A296" s="18">
        <f t="shared" si="79"/>
        <v>2021</v>
      </c>
      <c r="B296" s="18" t="str">
        <f t="shared" si="64"/>
        <v>Jun_2021</v>
      </c>
      <c r="C296" s="18" t="str">
        <f t="shared" si="65"/>
        <v>WK 26_Jun_2021</v>
      </c>
      <c r="D296" s="19">
        <v>44368</v>
      </c>
      <c r="E296" s="23" t="s">
        <v>16</v>
      </c>
      <c r="F296" s="21">
        <v>16</v>
      </c>
      <c r="G296" s="21">
        <v>16</v>
      </c>
      <c r="H296" s="21">
        <f t="shared" si="66"/>
        <v>0</v>
      </c>
      <c r="I296" s="11">
        <f t="shared" si="67"/>
        <v>0</v>
      </c>
      <c r="J296" s="18">
        <v>111</v>
      </c>
      <c r="K296" s="18">
        <f t="shared" si="68"/>
        <v>-95</v>
      </c>
      <c r="L296" s="11">
        <f t="shared" si="69"/>
        <v>-0.85585585585585588</v>
      </c>
      <c r="M296" s="18">
        <v>118</v>
      </c>
      <c r="N296" s="18">
        <v>87</v>
      </c>
      <c r="O296" s="21">
        <f t="shared" si="70"/>
        <v>31</v>
      </c>
      <c r="P296" s="11">
        <f t="shared" si="71"/>
        <v>0.35632183908045978</v>
      </c>
      <c r="Q296" s="18">
        <v>3522</v>
      </c>
      <c r="R296" s="18">
        <f t="shared" si="72"/>
        <v>-3404</v>
      </c>
      <c r="S296" s="11">
        <f t="shared" si="73"/>
        <v>-0.96649630891538896</v>
      </c>
      <c r="T296" s="37">
        <f t="shared" si="74"/>
        <v>7.375</v>
      </c>
      <c r="U296" s="37">
        <f t="shared" si="75"/>
        <v>31.72972972972973</v>
      </c>
      <c r="V296" s="37">
        <f t="shared" si="76"/>
        <v>-24.35472972972973</v>
      </c>
      <c r="W296" s="39">
        <f t="shared" si="77"/>
        <v>-0.76756814310051102</v>
      </c>
    </row>
    <row r="297" spans="1:23" x14ac:dyDescent="0.3">
      <c r="A297" s="18">
        <f t="shared" si="79"/>
        <v>2021</v>
      </c>
      <c r="B297" s="18" t="str">
        <f t="shared" si="64"/>
        <v>Jun_2021</v>
      </c>
      <c r="C297" s="18" t="str">
        <f t="shared" si="65"/>
        <v>WK 26_Jun_2021</v>
      </c>
      <c r="D297" s="19">
        <v>44368</v>
      </c>
      <c r="E297" s="23" t="s">
        <v>12</v>
      </c>
      <c r="F297" s="18">
        <v>94</v>
      </c>
      <c r="G297" s="18">
        <v>95</v>
      </c>
      <c r="H297" s="21">
        <f t="shared" si="66"/>
        <v>-1</v>
      </c>
      <c r="I297" s="11">
        <f t="shared" si="67"/>
        <v>-1.0526315789473684E-2</v>
      </c>
      <c r="J297" s="18">
        <v>295</v>
      </c>
      <c r="K297" s="18">
        <f t="shared" si="68"/>
        <v>-201</v>
      </c>
      <c r="L297" s="11">
        <f t="shared" si="69"/>
        <v>-0.68135593220338986</v>
      </c>
      <c r="M297" s="18">
        <v>1448</v>
      </c>
      <c r="N297" s="18">
        <v>1346</v>
      </c>
      <c r="O297" s="21">
        <f t="shared" si="70"/>
        <v>102</v>
      </c>
      <c r="P297" s="11">
        <f t="shared" si="71"/>
        <v>7.5780089153046057E-2</v>
      </c>
      <c r="Q297" s="18">
        <v>5504</v>
      </c>
      <c r="R297" s="18">
        <f t="shared" si="72"/>
        <v>-4056</v>
      </c>
      <c r="S297" s="11">
        <f t="shared" si="73"/>
        <v>-0.73691860465116277</v>
      </c>
      <c r="T297" s="37">
        <f t="shared" si="74"/>
        <v>15.404255319148936</v>
      </c>
      <c r="U297" s="37">
        <f t="shared" si="75"/>
        <v>18.657627118644069</v>
      </c>
      <c r="V297" s="37">
        <f t="shared" si="76"/>
        <v>-3.2533717994951328</v>
      </c>
      <c r="W297" s="39">
        <f t="shared" si="77"/>
        <v>-0.17437221672439393</v>
      </c>
    </row>
    <row r="298" spans="1:23" x14ac:dyDescent="0.3">
      <c r="A298" s="18">
        <f t="shared" si="79"/>
        <v>2021</v>
      </c>
      <c r="B298" s="18" t="str">
        <f t="shared" si="64"/>
        <v>Jun_2021</v>
      </c>
      <c r="C298" s="18" t="str">
        <f t="shared" si="65"/>
        <v>WK 27_Jun_2021</v>
      </c>
      <c r="D298" s="19">
        <v>44375</v>
      </c>
      <c r="E298" s="29" t="s">
        <v>18</v>
      </c>
      <c r="F298" s="18">
        <v>36</v>
      </c>
      <c r="G298" s="18">
        <v>36</v>
      </c>
      <c r="H298" s="21">
        <f t="shared" si="66"/>
        <v>0</v>
      </c>
      <c r="I298" s="11">
        <f t="shared" si="67"/>
        <v>0</v>
      </c>
      <c r="J298" s="18">
        <v>113</v>
      </c>
      <c r="K298" s="18">
        <f t="shared" si="68"/>
        <v>-77</v>
      </c>
      <c r="L298" s="11">
        <f t="shared" si="69"/>
        <v>-0.68141592920353977</v>
      </c>
      <c r="M298" s="22">
        <v>923</v>
      </c>
      <c r="N298" s="22">
        <v>789</v>
      </c>
      <c r="O298" s="21">
        <f t="shared" si="70"/>
        <v>134</v>
      </c>
      <c r="P298" s="11">
        <f t="shared" si="71"/>
        <v>0.16983523447401774</v>
      </c>
      <c r="Q298" s="18">
        <v>4152</v>
      </c>
      <c r="R298" s="18">
        <f t="shared" si="72"/>
        <v>-3229</v>
      </c>
      <c r="S298" s="11">
        <f t="shared" si="73"/>
        <v>-0.77769749518304432</v>
      </c>
      <c r="T298" s="37">
        <f t="shared" si="74"/>
        <v>25.638888888888889</v>
      </c>
      <c r="U298" s="37">
        <f t="shared" si="75"/>
        <v>36.743362831858406</v>
      </c>
      <c r="V298" s="37">
        <f t="shared" si="76"/>
        <v>-11.104473942969516</v>
      </c>
      <c r="W298" s="39">
        <f t="shared" si="77"/>
        <v>-0.30221713765788905</v>
      </c>
    </row>
    <row r="299" spans="1:23" x14ac:dyDescent="0.3">
      <c r="A299" s="18">
        <f t="shared" si="79"/>
        <v>2021</v>
      </c>
      <c r="B299" s="18" t="str">
        <f t="shared" si="64"/>
        <v>Jun_2021</v>
      </c>
      <c r="C299" s="18" t="str">
        <f t="shared" si="65"/>
        <v>WK 27_Jun_2021</v>
      </c>
      <c r="D299" s="19">
        <v>44375</v>
      </c>
      <c r="E299" s="29" t="s">
        <v>19</v>
      </c>
      <c r="F299" s="18">
        <v>60</v>
      </c>
      <c r="G299" s="18">
        <v>55</v>
      </c>
      <c r="H299" s="21">
        <f t="shared" si="66"/>
        <v>5</v>
      </c>
      <c r="I299" s="11">
        <f t="shared" si="67"/>
        <v>9.0909090909090912E-2</v>
      </c>
      <c r="J299" s="18">
        <v>118</v>
      </c>
      <c r="K299" s="18">
        <f t="shared" si="68"/>
        <v>-58</v>
      </c>
      <c r="L299" s="11">
        <f t="shared" si="69"/>
        <v>-0.49152542372881358</v>
      </c>
      <c r="M299" s="18">
        <v>1819</v>
      </c>
      <c r="N299" s="18">
        <v>1535</v>
      </c>
      <c r="O299" s="21">
        <f t="shared" si="70"/>
        <v>284</v>
      </c>
      <c r="P299" s="11">
        <f t="shared" si="71"/>
        <v>0.18501628664495115</v>
      </c>
      <c r="Q299" s="18">
        <v>3262</v>
      </c>
      <c r="R299" s="18">
        <f t="shared" si="72"/>
        <v>-1443</v>
      </c>
      <c r="S299" s="11">
        <f t="shared" si="73"/>
        <v>-0.44236664622930716</v>
      </c>
      <c r="T299" s="37">
        <f t="shared" si="74"/>
        <v>30.316666666666666</v>
      </c>
      <c r="U299" s="37">
        <f t="shared" si="75"/>
        <v>27.64406779661017</v>
      </c>
      <c r="V299" s="37">
        <f t="shared" si="76"/>
        <v>2.6725988700564969</v>
      </c>
      <c r="W299" s="39">
        <f t="shared" si="77"/>
        <v>9.6678929082362544E-2</v>
      </c>
    </row>
    <row r="300" spans="1:23" x14ac:dyDescent="0.3">
      <c r="A300" s="18">
        <f t="shared" si="79"/>
        <v>2021</v>
      </c>
      <c r="B300" s="18" t="str">
        <f t="shared" si="64"/>
        <v>Jun_2021</v>
      </c>
      <c r="C300" s="18" t="str">
        <f t="shared" si="65"/>
        <v>WK 27_Jun_2021</v>
      </c>
      <c r="D300" s="19">
        <v>44375</v>
      </c>
      <c r="E300" s="23" t="s">
        <v>6</v>
      </c>
      <c r="F300" s="18">
        <v>17</v>
      </c>
      <c r="G300" s="18">
        <v>16</v>
      </c>
      <c r="H300" s="21">
        <f t="shared" si="66"/>
        <v>1</v>
      </c>
      <c r="I300" s="11">
        <f t="shared" si="67"/>
        <v>6.25E-2</v>
      </c>
      <c r="J300" s="18">
        <v>47</v>
      </c>
      <c r="K300" s="18">
        <f t="shared" si="68"/>
        <v>-30</v>
      </c>
      <c r="L300" s="11">
        <f t="shared" si="69"/>
        <v>-0.63829787234042556</v>
      </c>
      <c r="M300" s="18">
        <v>669</v>
      </c>
      <c r="N300" s="18">
        <v>635</v>
      </c>
      <c r="O300" s="21">
        <f t="shared" si="70"/>
        <v>34</v>
      </c>
      <c r="P300" s="11">
        <f t="shared" si="71"/>
        <v>5.3543307086614172E-2</v>
      </c>
      <c r="Q300" s="18">
        <v>1771</v>
      </c>
      <c r="R300" s="18">
        <f t="shared" si="72"/>
        <v>-1102</v>
      </c>
      <c r="S300" s="11">
        <f t="shared" si="73"/>
        <v>-0.62224731789949184</v>
      </c>
      <c r="T300" s="37">
        <f t="shared" si="74"/>
        <v>39.352941176470587</v>
      </c>
      <c r="U300" s="37">
        <f t="shared" si="75"/>
        <v>37.680851063829785</v>
      </c>
      <c r="V300" s="37">
        <f t="shared" si="76"/>
        <v>1.6720901126408023</v>
      </c>
      <c r="W300" s="39">
        <f t="shared" si="77"/>
        <v>4.4375062277875618E-2</v>
      </c>
    </row>
    <row r="301" spans="1:23" x14ac:dyDescent="0.3">
      <c r="A301" s="18">
        <f t="shared" si="79"/>
        <v>2021</v>
      </c>
      <c r="B301" s="18" t="str">
        <f t="shared" si="64"/>
        <v>Jun_2021</v>
      </c>
      <c r="C301" s="18" t="str">
        <f t="shared" si="65"/>
        <v>WK 27_Jun_2021</v>
      </c>
      <c r="D301" s="19">
        <v>44375</v>
      </c>
      <c r="E301" s="23" t="s">
        <v>7</v>
      </c>
      <c r="F301" s="18">
        <v>2126</v>
      </c>
      <c r="G301" s="18">
        <v>2215</v>
      </c>
      <c r="H301" s="21">
        <f t="shared" si="66"/>
        <v>-89</v>
      </c>
      <c r="I301" s="11">
        <f t="shared" si="67"/>
        <v>-4.018058690744921E-2</v>
      </c>
      <c r="J301" s="18">
        <v>2500</v>
      </c>
      <c r="K301" s="18">
        <f t="shared" si="68"/>
        <v>-374</v>
      </c>
      <c r="L301" s="11">
        <f t="shared" si="69"/>
        <v>-0.14960000000000001</v>
      </c>
      <c r="M301" s="28">
        <v>39282</v>
      </c>
      <c r="N301" s="28">
        <v>39951</v>
      </c>
      <c r="O301" s="21">
        <f t="shared" si="70"/>
        <v>-669</v>
      </c>
      <c r="P301" s="11">
        <f t="shared" si="71"/>
        <v>-1.6745513253735828E-2</v>
      </c>
      <c r="Q301" s="18">
        <v>86541</v>
      </c>
      <c r="R301" s="18">
        <f t="shared" si="72"/>
        <v>-47259</v>
      </c>
      <c r="S301" s="11">
        <f t="shared" si="73"/>
        <v>-0.54608798141921167</v>
      </c>
      <c r="T301" s="37">
        <f t="shared" si="74"/>
        <v>18.47695202257761</v>
      </c>
      <c r="U301" s="37">
        <f t="shared" si="75"/>
        <v>34.616399999999999</v>
      </c>
      <c r="V301" s="37">
        <f t="shared" si="76"/>
        <v>-16.139447977422389</v>
      </c>
      <c r="W301" s="39">
        <f t="shared" si="77"/>
        <v>-0.46623704306116148</v>
      </c>
    </row>
    <row r="302" spans="1:23" x14ac:dyDescent="0.3">
      <c r="A302" s="18">
        <f t="shared" si="79"/>
        <v>2021</v>
      </c>
      <c r="B302" s="18" t="str">
        <f t="shared" si="64"/>
        <v>Jun_2021</v>
      </c>
      <c r="C302" s="18" t="str">
        <f t="shared" si="65"/>
        <v>WK 27_Jun_2021</v>
      </c>
      <c r="D302" s="19">
        <v>44375</v>
      </c>
      <c r="E302" s="23" t="s">
        <v>20</v>
      </c>
      <c r="F302" s="27">
        <v>20</v>
      </c>
      <c r="G302" s="27">
        <v>19</v>
      </c>
      <c r="H302" s="21">
        <f t="shared" si="66"/>
        <v>1</v>
      </c>
      <c r="I302" s="11">
        <f t="shared" si="67"/>
        <v>5.2631578947368418E-2</v>
      </c>
      <c r="J302" s="18">
        <v>75</v>
      </c>
      <c r="K302" s="18">
        <f t="shared" si="68"/>
        <v>-55</v>
      </c>
      <c r="L302" s="11">
        <f t="shared" si="69"/>
        <v>-0.73333333333333328</v>
      </c>
      <c r="M302" s="18">
        <v>512</v>
      </c>
      <c r="N302" s="18">
        <v>505</v>
      </c>
      <c r="O302" s="21">
        <f t="shared" si="70"/>
        <v>7</v>
      </c>
      <c r="P302" s="11">
        <f t="shared" si="71"/>
        <v>1.3861386138613862E-2</v>
      </c>
      <c r="Q302" s="18">
        <v>2819</v>
      </c>
      <c r="R302" s="18">
        <f t="shared" si="72"/>
        <v>-2307</v>
      </c>
      <c r="S302" s="11">
        <f t="shared" si="73"/>
        <v>-0.81837531039375666</v>
      </c>
      <c r="T302" s="37">
        <f t="shared" si="74"/>
        <v>25.6</v>
      </c>
      <c r="U302" s="37">
        <f t="shared" si="75"/>
        <v>37.586666666666666</v>
      </c>
      <c r="V302" s="37">
        <f t="shared" si="76"/>
        <v>-11.986666666666665</v>
      </c>
      <c r="W302" s="39">
        <f t="shared" si="77"/>
        <v>-0.31890741397658739</v>
      </c>
    </row>
    <row r="303" spans="1:23" x14ac:dyDescent="0.3">
      <c r="A303" s="18">
        <f t="shared" si="79"/>
        <v>2021</v>
      </c>
      <c r="B303" s="18" t="str">
        <f t="shared" si="64"/>
        <v>Jun_2021</v>
      </c>
      <c r="C303" s="18" t="str">
        <f t="shared" si="65"/>
        <v>WK 27_Jun_2021</v>
      </c>
      <c r="D303" s="19">
        <v>44375</v>
      </c>
      <c r="E303" s="23" t="s">
        <v>8</v>
      </c>
      <c r="F303" s="18">
        <v>17</v>
      </c>
      <c r="G303" s="18">
        <v>17</v>
      </c>
      <c r="H303" s="21">
        <f t="shared" si="66"/>
        <v>0</v>
      </c>
      <c r="I303" s="11">
        <f t="shared" si="67"/>
        <v>0</v>
      </c>
      <c r="J303" s="18">
        <v>35</v>
      </c>
      <c r="K303" s="18">
        <f t="shared" si="68"/>
        <v>-18</v>
      </c>
      <c r="L303" s="11">
        <f t="shared" si="69"/>
        <v>-0.51428571428571423</v>
      </c>
      <c r="M303" s="18">
        <v>479</v>
      </c>
      <c r="N303" s="18">
        <v>428</v>
      </c>
      <c r="O303" s="21">
        <f t="shared" si="70"/>
        <v>51</v>
      </c>
      <c r="P303" s="11">
        <f t="shared" si="71"/>
        <v>0.1191588785046729</v>
      </c>
      <c r="Q303" s="18">
        <v>752</v>
      </c>
      <c r="R303" s="18">
        <f t="shared" si="72"/>
        <v>-273</v>
      </c>
      <c r="S303" s="11">
        <f t="shared" si="73"/>
        <v>-0.36303191489361702</v>
      </c>
      <c r="T303" s="37">
        <f t="shared" si="74"/>
        <v>28.176470588235293</v>
      </c>
      <c r="U303" s="37">
        <f t="shared" si="75"/>
        <v>21.485714285714284</v>
      </c>
      <c r="V303" s="37">
        <f t="shared" si="76"/>
        <v>6.6907563025210095</v>
      </c>
      <c r="W303" s="39">
        <f t="shared" si="77"/>
        <v>0.31140488110137682</v>
      </c>
    </row>
    <row r="304" spans="1:23" x14ac:dyDescent="0.3">
      <c r="A304" s="18">
        <f t="shared" si="79"/>
        <v>2021</v>
      </c>
      <c r="B304" s="18" t="str">
        <f t="shared" si="64"/>
        <v>Jun_2021</v>
      </c>
      <c r="C304" s="18" t="str">
        <f t="shared" si="65"/>
        <v>WK 27_Jun_2021</v>
      </c>
      <c r="D304" s="19">
        <v>44375</v>
      </c>
      <c r="E304" s="23" t="s">
        <v>9</v>
      </c>
      <c r="F304" s="18">
        <v>92</v>
      </c>
      <c r="G304" s="18">
        <v>91</v>
      </c>
      <c r="H304" s="21">
        <f t="shared" si="66"/>
        <v>1</v>
      </c>
      <c r="I304" s="11">
        <f t="shared" si="67"/>
        <v>1.098901098901099E-2</v>
      </c>
      <c r="J304" s="18">
        <v>460</v>
      </c>
      <c r="K304" s="18">
        <f t="shared" si="68"/>
        <v>-368</v>
      </c>
      <c r="L304" s="11">
        <f t="shared" si="69"/>
        <v>-0.8</v>
      </c>
      <c r="M304" s="18">
        <v>2363</v>
      </c>
      <c r="N304" s="18">
        <v>2347</v>
      </c>
      <c r="O304" s="21">
        <f t="shared" si="70"/>
        <v>16</v>
      </c>
      <c r="P304" s="11">
        <f t="shared" si="71"/>
        <v>6.8172134639965911E-3</v>
      </c>
      <c r="Q304" s="18">
        <v>14129</v>
      </c>
      <c r="R304" s="18">
        <f t="shared" si="72"/>
        <v>-11766</v>
      </c>
      <c r="S304" s="11">
        <f t="shared" si="73"/>
        <v>-0.83275532592540169</v>
      </c>
      <c r="T304" s="37">
        <f t="shared" si="74"/>
        <v>25.684782608695652</v>
      </c>
      <c r="U304" s="37">
        <f t="shared" si="75"/>
        <v>30.715217391304346</v>
      </c>
      <c r="V304" s="37">
        <f t="shared" si="76"/>
        <v>-5.0304347826086939</v>
      </c>
      <c r="W304" s="39">
        <f t="shared" si="77"/>
        <v>-0.16377662962700823</v>
      </c>
    </row>
    <row r="305" spans="1:23" x14ac:dyDescent="0.3">
      <c r="A305" s="18">
        <f t="shared" si="79"/>
        <v>2021</v>
      </c>
      <c r="B305" s="18" t="str">
        <f t="shared" si="64"/>
        <v>Jun_2021</v>
      </c>
      <c r="C305" s="18" t="str">
        <f t="shared" si="65"/>
        <v>WK 27_Jun_2021</v>
      </c>
      <c r="D305" s="19">
        <v>44375</v>
      </c>
      <c r="E305" s="23" t="s">
        <v>21</v>
      </c>
      <c r="F305" s="18">
        <v>14</v>
      </c>
      <c r="G305" s="18">
        <v>14</v>
      </c>
      <c r="H305" s="21">
        <f t="shared" si="66"/>
        <v>0</v>
      </c>
      <c r="I305" s="11">
        <f t="shared" si="67"/>
        <v>0</v>
      </c>
      <c r="J305" s="18">
        <v>61</v>
      </c>
      <c r="K305" s="18">
        <f t="shared" si="68"/>
        <v>-47</v>
      </c>
      <c r="L305" s="11">
        <f t="shared" si="69"/>
        <v>-0.77049180327868849</v>
      </c>
      <c r="M305" s="18">
        <v>454</v>
      </c>
      <c r="N305" s="18">
        <v>465</v>
      </c>
      <c r="O305" s="21">
        <f t="shared" si="70"/>
        <v>-11</v>
      </c>
      <c r="P305" s="11">
        <f t="shared" si="71"/>
        <v>-2.3655913978494623E-2</v>
      </c>
      <c r="Q305" s="18">
        <v>1843</v>
      </c>
      <c r="R305" s="18">
        <f t="shared" si="72"/>
        <v>-1389</v>
      </c>
      <c r="S305" s="11">
        <f t="shared" si="73"/>
        <v>-0.75366250678241997</v>
      </c>
      <c r="T305" s="37">
        <f t="shared" si="74"/>
        <v>32.428571428571431</v>
      </c>
      <c r="U305" s="37">
        <f t="shared" si="75"/>
        <v>30.21311475409836</v>
      </c>
      <c r="V305" s="37">
        <f t="shared" si="76"/>
        <v>2.2154566744730708</v>
      </c>
      <c r="W305" s="39">
        <f t="shared" si="77"/>
        <v>7.3327649019455959E-2</v>
      </c>
    </row>
    <row r="306" spans="1:23" x14ac:dyDescent="0.3">
      <c r="A306" s="18">
        <f t="shared" si="79"/>
        <v>2021</v>
      </c>
      <c r="B306" s="18" t="str">
        <f t="shared" si="64"/>
        <v>Jun_2021</v>
      </c>
      <c r="C306" s="18" t="str">
        <f t="shared" si="65"/>
        <v>WK 27_Jun_2021</v>
      </c>
      <c r="D306" s="19">
        <v>44375</v>
      </c>
      <c r="E306" s="23" t="s">
        <v>10</v>
      </c>
      <c r="F306" s="21">
        <v>31</v>
      </c>
      <c r="G306" s="21">
        <v>30</v>
      </c>
      <c r="H306" s="21">
        <f t="shared" si="66"/>
        <v>1</v>
      </c>
      <c r="I306" s="11">
        <f t="shared" si="67"/>
        <v>3.3333333333333333E-2</v>
      </c>
      <c r="J306" s="18">
        <v>44</v>
      </c>
      <c r="K306" s="18">
        <f t="shared" si="68"/>
        <v>-13</v>
      </c>
      <c r="L306" s="11">
        <f t="shared" si="69"/>
        <v>-0.29545454545454547</v>
      </c>
      <c r="M306" s="18">
        <v>1102</v>
      </c>
      <c r="N306" s="18">
        <v>855</v>
      </c>
      <c r="O306" s="21">
        <f t="shared" si="70"/>
        <v>247</v>
      </c>
      <c r="P306" s="11">
        <f t="shared" si="71"/>
        <v>0.28888888888888886</v>
      </c>
      <c r="Q306" s="18">
        <v>1048</v>
      </c>
      <c r="R306" s="18">
        <f t="shared" si="72"/>
        <v>54</v>
      </c>
      <c r="S306" s="11">
        <f t="shared" si="73"/>
        <v>5.1526717557251911E-2</v>
      </c>
      <c r="T306" s="37">
        <f t="shared" si="74"/>
        <v>35.548387096774192</v>
      </c>
      <c r="U306" s="37">
        <f t="shared" si="75"/>
        <v>23.818181818181817</v>
      </c>
      <c r="V306" s="37">
        <f t="shared" si="76"/>
        <v>11.730205278592376</v>
      </c>
      <c r="W306" s="39">
        <f t="shared" si="77"/>
        <v>0.49248953459738987</v>
      </c>
    </row>
    <row r="307" spans="1:23" x14ac:dyDescent="0.3">
      <c r="A307" s="18">
        <f t="shared" si="79"/>
        <v>2021</v>
      </c>
      <c r="B307" s="18" t="str">
        <f t="shared" si="64"/>
        <v>Jun_2021</v>
      </c>
      <c r="C307" s="18" t="str">
        <f t="shared" si="65"/>
        <v>WK 27_Jun_2021</v>
      </c>
      <c r="D307" s="19">
        <v>44375</v>
      </c>
      <c r="E307" s="23" t="s">
        <v>16</v>
      </c>
      <c r="F307" s="21">
        <v>16</v>
      </c>
      <c r="G307" s="21">
        <v>16</v>
      </c>
      <c r="H307" s="21">
        <f t="shared" si="66"/>
        <v>0</v>
      </c>
      <c r="I307" s="11">
        <f t="shared" si="67"/>
        <v>0</v>
      </c>
      <c r="J307" s="18">
        <v>111</v>
      </c>
      <c r="K307" s="18">
        <f t="shared" si="68"/>
        <v>-95</v>
      </c>
      <c r="L307" s="11">
        <f t="shared" si="69"/>
        <v>-0.85585585585585588</v>
      </c>
      <c r="M307" s="18">
        <v>132</v>
      </c>
      <c r="N307" s="18">
        <v>118</v>
      </c>
      <c r="O307" s="21">
        <f t="shared" si="70"/>
        <v>14</v>
      </c>
      <c r="P307" s="11">
        <f t="shared" si="71"/>
        <v>0.11864406779661017</v>
      </c>
      <c r="Q307" s="18">
        <v>3522</v>
      </c>
      <c r="R307" s="18">
        <f t="shared" si="72"/>
        <v>-3390</v>
      </c>
      <c r="S307" s="11">
        <f t="shared" si="73"/>
        <v>-0.96252129471890968</v>
      </c>
      <c r="T307" s="37">
        <f t="shared" si="74"/>
        <v>8.25</v>
      </c>
      <c r="U307" s="37">
        <f t="shared" si="75"/>
        <v>31.72972972972973</v>
      </c>
      <c r="V307" s="37">
        <f t="shared" si="76"/>
        <v>-23.47972972972973</v>
      </c>
      <c r="W307" s="39">
        <f t="shared" si="77"/>
        <v>-0.73999148211243615</v>
      </c>
    </row>
    <row r="308" spans="1:23" x14ac:dyDescent="0.3">
      <c r="A308" s="18">
        <f t="shared" si="79"/>
        <v>2021</v>
      </c>
      <c r="B308" s="18" t="str">
        <f t="shared" si="64"/>
        <v>Jun_2021</v>
      </c>
      <c r="C308" s="18" t="str">
        <f t="shared" si="65"/>
        <v>WK 27_Jun_2021</v>
      </c>
      <c r="D308" s="19">
        <v>44375</v>
      </c>
      <c r="E308" s="23" t="s">
        <v>12</v>
      </c>
      <c r="F308" s="18">
        <v>94</v>
      </c>
      <c r="G308" s="18">
        <v>94</v>
      </c>
      <c r="H308" s="21">
        <f t="shared" si="66"/>
        <v>0</v>
      </c>
      <c r="I308" s="11">
        <f t="shared" si="67"/>
        <v>0</v>
      </c>
      <c r="J308" s="18">
        <v>295</v>
      </c>
      <c r="K308" s="18">
        <f t="shared" si="68"/>
        <v>-201</v>
      </c>
      <c r="L308" s="11">
        <f t="shared" si="69"/>
        <v>-0.68135593220338986</v>
      </c>
      <c r="M308" s="18">
        <v>1448</v>
      </c>
      <c r="N308" s="18">
        <v>1448</v>
      </c>
      <c r="O308" s="21">
        <f t="shared" si="70"/>
        <v>0</v>
      </c>
      <c r="P308" s="11">
        <f t="shared" si="71"/>
        <v>0</v>
      </c>
      <c r="Q308" s="18">
        <v>5504</v>
      </c>
      <c r="R308" s="18">
        <f t="shared" si="72"/>
        <v>-4056</v>
      </c>
      <c r="S308" s="11">
        <f t="shared" si="73"/>
        <v>-0.73691860465116277</v>
      </c>
      <c r="T308" s="37">
        <f t="shared" si="74"/>
        <v>15.404255319148936</v>
      </c>
      <c r="U308" s="37">
        <f t="shared" si="75"/>
        <v>18.657627118644069</v>
      </c>
      <c r="V308" s="37">
        <f t="shared" si="76"/>
        <v>-3.2533717994951328</v>
      </c>
      <c r="W308" s="39">
        <f t="shared" si="77"/>
        <v>-0.17437221672439393</v>
      </c>
    </row>
    <row r="309" spans="1:23" x14ac:dyDescent="0.3">
      <c r="A309" s="18">
        <f t="shared" si="79"/>
        <v>2021</v>
      </c>
      <c r="B309" s="18" t="str">
        <f t="shared" si="64"/>
        <v>Jul_2021</v>
      </c>
      <c r="C309" s="18" t="str">
        <f t="shared" si="65"/>
        <v>WK 28_Jul_2021</v>
      </c>
      <c r="D309" s="19">
        <v>44382</v>
      </c>
      <c r="E309" s="29" t="s">
        <v>18</v>
      </c>
      <c r="F309" s="30">
        <v>35</v>
      </c>
      <c r="G309" s="18">
        <v>36</v>
      </c>
      <c r="H309" s="21">
        <f t="shared" si="66"/>
        <v>-1</v>
      </c>
      <c r="I309" s="11">
        <f t="shared" si="67"/>
        <v>-2.7777777777777776E-2</v>
      </c>
      <c r="J309" s="18">
        <v>113</v>
      </c>
      <c r="K309" s="18">
        <f t="shared" si="68"/>
        <v>-78</v>
      </c>
      <c r="L309" s="11">
        <f t="shared" si="69"/>
        <v>-0.69026548672566368</v>
      </c>
      <c r="M309" s="31">
        <v>778</v>
      </c>
      <c r="N309" s="22">
        <v>923</v>
      </c>
      <c r="O309" s="21">
        <f t="shared" si="70"/>
        <v>-145</v>
      </c>
      <c r="P309" s="11">
        <f t="shared" si="71"/>
        <v>-0.15709642470205851</v>
      </c>
      <c r="Q309" s="18">
        <v>4152</v>
      </c>
      <c r="R309" s="18">
        <f t="shared" si="72"/>
        <v>-3374</v>
      </c>
      <c r="S309" s="11">
        <f t="shared" si="73"/>
        <v>-0.81262042389210021</v>
      </c>
      <c r="T309" s="37">
        <f t="shared" si="74"/>
        <v>22.228571428571428</v>
      </c>
      <c r="U309" s="37">
        <f t="shared" si="75"/>
        <v>36.743362831858406</v>
      </c>
      <c r="V309" s="37">
        <f t="shared" si="76"/>
        <v>-14.514791403286978</v>
      </c>
      <c r="W309" s="39">
        <f t="shared" si="77"/>
        <v>-0.3950316542802092</v>
      </c>
    </row>
    <row r="310" spans="1:23" x14ac:dyDescent="0.3">
      <c r="A310" s="18">
        <f t="shared" si="79"/>
        <v>2021</v>
      </c>
      <c r="B310" s="18" t="str">
        <f t="shared" si="64"/>
        <v>Jul_2021</v>
      </c>
      <c r="C310" s="18" t="str">
        <f t="shared" si="65"/>
        <v>WK 28_Jul_2021</v>
      </c>
      <c r="D310" s="19">
        <v>44382</v>
      </c>
      <c r="E310" s="29" t="s">
        <v>19</v>
      </c>
      <c r="F310" s="30">
        <v>61</v>
      </c>
      <c r="G310" s="18">
        <v>60</v>
      </c>
      <c r="H310" s="21">
        <f t="shared" si="66"/>
        <v>1</v>
      </c>
      <c r="I310" s="11">
        <f t="shared" si="67"/>
        <v>1.6666666666666666E-2</v>
      </c>
      <c r="J310" s="18">
        <v>118</v>
      </c>
      <c r="K310" s="18">
        <f t="shared" si="68"/>
        <v>-57</v>
      </c>
      <c r="L310" s="11">
        <f t="shared" si="69"/>
        <v>-0.48305084745762711</v>
      </c>
      <c r="M310" s="30">
        <v>1850</v>
      </c>
      <c r="N310" s="18">
        <v>1819</v>
      </c>
      <c r="O310" s="21">
        <f t="shared" si="70"/>
        <v>31</v>
      </c>
      <c r="P310" s="11">
        <f t="shared" si="71"/>
        <v>1.7042330951072018E-2</v>
      </c>
      <c r="Q310" s="18">
        <v>3262</v>
      </c>
      <c r="R310" s="18">
        <f t="shared" si="72"/>
        <v>-1412</v>
      </c>
      <c r="S310" s="11">
        <f t="shared" si="73"/>
        <v>-0.43286327406499081</v>
      </c>
      <c r="T310" s="37">
        <f t="shared" si="74"/>
        <v>30.327868852459016</v>
      </c>
      <c r="U310" s="37">
        <f t="shared" si="75"/>
        <v>27.64406779661017</v>
      </c>
      <c r="V310" s="37">
        <f t="shared" si="76"/>
        <v>2.6838010558488463</v>
      </c>
      <c r="W310" s="39">
        <f t="shared" si="77"/>
        <v>9.7084158366083348E-2</v>
      </c>
    </row>
    <row r="311" spans="1:23" x14ac:dyDescent="0.3">
      <c r="A311" s="18">
        <f t="shared" si="79"/>
        <v>2021</v>
      </c>
      <c r="B311" s="18" t="str">
        <f t="shared" si="64"/>
        <v>Jul_2021</v>
      </c>
      <c r="C311" s="18" t="str">
        <f t="shared" si="65"/>
        <v>WK 28_Jul_2021</v>
      </c>
      <c r="D311" s="19">
        <v>44382</v>
      </c>
      <c r="E311" s="23" t="s">
        <v>6</v>
      </c>
      <c r="F311" s="30">
        <v>18</v>
      </c>
      <c r="G311" s="18">
        <v>17</v>
      </c>
      <c r="H311" s="21">
        <f t="shared" si="66"/>
        <v>1</v>
      </c>
      <c r="I311" s="11">
        <f t="shared" si="67"/>
        <v>5.8823529411764705E-2</v>
      </c>
      <c r="J311" s="18">
        <v>47</v>
      </c>
      <c r="K311" s="18">
        <f t="shared" si="68"/>
        <v>-29</v>
      </c>
      <c r="L311" s="11">
        <f t="shared" si="69"/>
        <v>-0.61702127659574468</v>
      </c>
      <c r="M311" s="30">
        <v>686</v>
      </c>
      <c r="N311" s="18">
        <v>669</v>
      </c>
      <c r="O311" s="21">
        <f t="shared" si="70"/>
        <v>17</v>
      </c>
      <c r="P311" s="11">
        <f t="shared" si="71"/>
        <v>2.5411061285500747E-2</v>
      </c>
      <c r="Q311" s="18">
        <v>1771</v>
      </c>
      <c r="R311" s="18">
        <f t="shared" si="72"/>
        <v>-1085</v>
      </c>
      <c r="S311" s="11">
        <f t="shared" si="73"/>
        <v>-0.61264822134387353</v>
      </c>
      <c r="T311" s="37">
        <f t="shared" si="74"/>
        <v>38.111111111111114</v>
      </c>
      <c r="U311" s="37">
        <f t="shared" si="75"/>
        <v>37.680851063829785</v>
      </c>
      <c r="V311" s="37">
        <f t="shared" si="76"/>
        <v>0.43026004728132961</v>
      </c>
      <c r="W311" s="39">
        <f t="shared" si="77"/>
        <v>1.1418533157663745E-2</v>
      </c>
    </row>
    <row r="312" spans="1:23" x14ac:dyDescent="0.3">
      <c r="A312" s="18">
        <f t="shared" si="79"/>
        <v>2021</v>
      </c>
      <c r="B312" s="18" t="str">
        <f t="shared" si="64"/>
        <v>Jul_2021</v>
      </c>
      <c r="C312" s="18" t="str">
        <f t="shared" si="65"/>
        <v>WK 28_Jul_2021</v>
      </c>
      <c r="D312" s="19">
        <v>44382</v>
      </c>
      <c r="E312" s="23" t="s">
        <v>7</v>
      </c>
      <c r="F312" s="30">
        <v>2126</v>
      </c>
      <c r="G312" s="18">
        <v>2126</v>
      </c>
      <c r="H312" s="21">
        <f t="shared" si="66"/>
        <v>0</v>
      </c>
      <c r="I312" s="11">
        <f t="shared" si="67"/>
        <v>0</v>
      </c>
      <c r="J312" s="18">
        <v>2500</v>
      </c>
      <c r="K312" s="18">
        <f t="shared" si="68"/>
        <v>-374</v>
      </c>
      <c r="L312" s="11">
        <f t="shared" si="69"/>
        <v>-0.14960000000000001</v>
      </c>
      <c r="M312" s="30">
        <v>39100</v>
      </c>
      <c r="N312" s="28">
        <v>39282</v>
      </c>
      <c r="O312" s="21">
        <f t="shared" si="70"/>
        <v>-182</v>
      </c>
      <c r="P312" s="11">
        <f t="shared" si="71"/>
        <v>-4.6331653174481952E-3</v>
      </c>
      <c r="Q312" s="18">
        <v>86541</v>
      </c>
      <c r="R312" s="18">
        <f t="shared" si="72"/>
        <v>-47441</v>
      </c>
      <c r="S312" s="11">
        <f t="shared" si="73"/>
        <v>-0.54819103084087306</v>
      </c>
      <c r="T312" s="37">
        <f t="shared" si="74"/>
        <v>18.391345249294449</v>
      </c>
      <c r="U312" s="37">
        <f t="shared" si="75"/>
        <v>34.616399999999999</v>
      </c>
      <c r="V312" s="37">
        <f t="shared" si="76"/>
        <v>-16.225054750705549</v>
      </c>
      <c r="W312" s="39">
        <f t="shared" si="77"/>
        <v>-0.46871005508098906</v>
      </c>
    </row>
    <row r="313" spans="1:23" x14ac:dyDescent="0.3">
      <c r="A313" s="18">
        <f t="shared" si="79"/>
        <v>2021</v>
      </c>
      <c r="B313" s="18" t="str">
        <f t="shared" si="64"/>
        <v>Jul_2021</v>
      </c>
      <c r="C313" s="18" t="str">
        <f t="shared" si="65"/>
        <v>WK 28_Jul_2021</v>
      </c>
      <c r="D313" s="19">
        <v>44382</v>
      </c>
      <c r="E313" s="23" t="s">
        <v>20</v>
      </c>
      <c r="F313" s="32">
        <v>20</v>
      </c>
      <c r="G313" s="27">
        <v>20</v>
      </c>
      <c r="H313" s="21">
        <f t="shared" si="66"/>
        <v>0</v>
      </c>
      <c r="I313" s="11">
        <f t="shared" si="67"/>
        <v>0</v>
      </c>
      <c r="J313" s="18">
        <v>75</v>
      </c>
      <c r="K313" s="18">
        <f t="shared" si="68"/>
        <v>-55</v>
      </c>
      <c r="L313" s="11">
        <f t="shared" si="69"/>
        <v>-0.73333333333333328</v>
      </c>
      <c r="M313" s="30">
        <v>543</v>
      </c>
      <c r="N313" s="18">
        <v>512</v>
      </c>
      <c r="O313" s="21">
        <f t="shared" si="70"/>
        <v>31</v>
      </c>
      <c r="P313" s="11">
        <f t="shared" si="71"/>
        <v>6.0546875E-2</v>
      </c>
      <c r="Q313" s="18">
        <v>2819</v>
      </c>
      <c r="R313" s="18">
        <f t="shared" si="72"/>
        <v>-2276</v>
      </c>
      <c r="S313" s="11">
        <f t="shared" si="73"/>
        <v>-0.8073785030152536</v>
      </c>
      <c r="T313" s="37">
        <f t="shared" si="74"/>
        <v>27.15</v>
      </c>
      <c r="U313" s="37">
        <f t="shared" si="75"/>
        <v>37.586666666666666</v>
      </c>
      <c r="V313" s="37">
        <f t="shared" si="76"/>
        <v>-10.436666666666667</v>
      </c>
      <c r="W313" s="39">
        <f t="shared" si="77"/>
        <v>-0.27766938630720117</v>
      </c>
    </row>
    <row r="314" spans="1:23" x14ac:dyDescent="0.3">
      <c r="A314" s="18">
        <f t="shared" si="79"/>
        <v>2021</v>
      </c>
      <c r="B314" s="18" t="str">
        <f t="shared" si="64"/>
        <v>Jul_2021</v>
      </c>
      <c r="C314" s="18" t="str">
        <f t="shared" si="65"/>
        <v>WK 28_Jul_2021</v>
      </c>
      <c r="D314" s="19">
        <v>44382</v>
      </c>
      <c r="E314" s="23" t="s">
        <v>8</v>
      </c>
      <c r="F314" s="30">
        <v>19</v>
      </c>
      <c r="G314" s="18">
        <v>17</v>
      </c>
      <c r="H314" s="21">
        <f t="shared" si="66"/>
        <v>2</v>
      </c>
      <c r="I314" s="11">
        <f t="shared" si="67"/>
        <v>0.11764705882352941</v>
      </c>
      <c r="J314" s="18">
        <v>35</v>
      </c>
      <c r="K314" s="18">
        <f t="shared" si="68"/>
        <v>-16</v>
      </c>
      <c r="L314" s="11">
        <f t="shared" si="69"/>
        <v>-0.45714285714285713</v>
      </c>
      <c r="M314" s="30">
        <v>492</v>
      </c>
      <c r="N314" s="18">
        <v>479</v>
      </c>
      <c r="O314" s="21">
        <f t="shared" si="70"/>
        <v>13</v>
      </c>
      <c r="P314" s="11">
        <f t="shared" si="71"/>
        <v>2.7139874739039668E-2</v>
      </c>
      <c r="Q314" s="18">
        <v>752</v>
      </c>
      <c r="R314" s="18">
        <f t="shared" si="72"/>
        <v>-260</v>
      </c>
      <c r="S314" s="11">
        <f t="shared" si="73"/>
        <v>-0.34574468085106386</v>
      </c>
      <c r="T314" s="37">
        <f t="shared" si="74"/>
        <v>25.894736842105264</v>
      </c>
      <c r="U314" s="37">
        <f t="shared" si="75"/>
        <v>21.485714285714284</v>
      </c>
      <c r="V314" s="37">
        <f t="shared" si="76"/>
        <v>4.4090225563909797</v>
      </c>
      <c r="W314" s="39">
        <f t="shared" si="77"/>
        <v>0.20520716685330359</v>
      </c>
    </row>
    <row r="315" spans="1:23" x14ac:dyDescent="0.3">
      <c r="A315" s="18">
        <f t="shared" si="79"/>
        <v>2021</v>
      </c>
      <c r="B315" s="18" t="str">
        <f t="shared" si="64"/>
        <v>Jul_2021</v>
      </c>
      <c r="C315" s="18" t="str">
        <f t="shared" si="65"/>
        <v>WK 28_Jul_2021</v>
      </c>
      <c r="D315" s="19">
        <v>44382</v>
      </c>
      <c r="E315" s="23" t="s">
        <v>9</v>
      </c>
      <c r="F315" s="30">
        <v>94</v>
      </c>
      <c r="G315" s="18">
        <v>92</v>
      </c>
      <c r="H315" s="21">
        <f t="shared" si="66"/>
        <v>2</v>
      </c>
      <c r="I315" s="11">
        <f t="shared" si="67"/>
        <v>2.1739130434782608E-2</v>
      </c>
      <c r="J315" s="18">
        <v>460</v>
      </c>
      <c r="K315" s="18">
        <f t="shared" si="68"/>
        <v>-366</v>
      </c>
      <c r="L315" s="11">
        <f t="shared" si="69"/>
        <v>-0.79565217391304344</v>
      </c>
      <c r="M315" s="30">
        <v>2459</v>
      </c>
      <c r="N315" s="18">
        <v>2363</v>
      </c>
      <c r="O315" s="21">
        <f t="shared" si="70"/>
        <v>96</v>
      </c>
      <c r="P315" s="11">
        <f t="shared" si="71"/>
        <v>4.062632247143462E-2</v>
      </c>
      <c r="Q315" s="18">
        <v>14129</v>
      </c>
      <c r="R315" s="18">
        <f t="shared" si="72"/>
        <v>-11670</v>
      </c>
      <c r="S315" s="11">
        <f t="shared" si="73"/>
        <v>-0.82596078986481702</v>
      </c>
      <c r="T315" s="37">
        <f t="shared" si="74"/>
        <v>26.159574468085108</v>
      </c>
      <c r="U315" s="37">
        <f t="shared" si="75"/>
        <v>30.715217391304346</v>
      </c>
      <c r="V315" s="37">
        <f t="shared" si="76"/>
        <v>-4.5556429232192386</v>
      </c>
      <c r="W315" s="39">
        <f t="shared" si="77"/>
        <v>-0.14831875891293439</v>
      </c>
    </row>
    <row r="316" spans="1:23" x14ac:dyDescent="0.3">
      <c r="A316" s="18">
        <f t="shared" si="79"/>
        <v>2021</v>
      </c>
      <c r="B316" s="18" t="str">
        <f t="shared" si="64"/>
        <v>Jul_2021</v>
      </c>
      <c r="C316" s="18" t="str">
        <f t="shared" si="65"/>
        <v>WK 28_Jul_2021</v>
      </c>
      <c r="D316" s="19">
        <v>44382</v>
      </c>
      <c r="E316" s="23" t="s">
        <v>21</v>
      </c>
      <c r="F316" s="30">
        <v>14</v>
      </c>
      <c r="G316" s="18">
        <v>14</v>
      </c>
      <c r="H316" s="21">
        <f t="shared" si="66"/>
        <v>0</v>
      </c>
      <c r="I316" s="11">
        <f t="shared" si="67"/>
        <v>0</v>
      </c>
      <c r="J316" s="18">
        <v>61</v>
      </c>
      <c r="K316" s="18">
        <f t="shared" si="68"/>
        <v>-47</v>
      </c>
      <c r="L316" s="11">
        <f t="shared" si="69"/>
        <v>-0.77049180327868849</v>
      </c>
      <c r="M316" s="30">
        <v>480</v>
      </c>
      <c r="N316" s="18">
        <v>454</v>
      </c>
      <c r="O316" s="21">
        <f t="shared" si="70"/>
        <v>26</v>
      </c>
      <c r="P316" s="11">
        <f t="shared" si="71"/>
        <v>5.7268722466960353E-2</v>
      </c>
      <c r="Q316" s="18">
        <v>1843</v>
      </c>
      <c r="R316" s="18">
        <f t="shared" si="72"/>
        <v>-1363</v>
      </c>
      <c r="S316" s="11">
        <f t="shared" si="73"/>
        <v>-0.7395550732501357</v>
      </c>
      <c r="T316" s="37">
        <f t="shared" si="74"/>
        <v>34.285714285714285</v>
      </c>
      <c r="U316" s="37">
        <f t="shared" si="75"/>
        <v>30.21311475409836</v>
      </c>
      <c r="V316" s="37">
        <f t="shared" si="76"/>
        <v>4.0725995316159249</v>
      </c>
      <c r="W316" s="39">
        <f t="shared" si="77"/>
        <v>0.13479575226726609</v>
      </c>
    </row>
    <row r="317" spans="1:23" x14ac:dyDescent="0.3">
      <c r="A317" s="18">
        <f t="shared" si="79"/>
        <v>2021</v>
      </c>
      <c r="B317" s="18" t="str">
        <f t="shared" si="64"/>
        <v>Jul_2021</v>
      </c>
      <c r="C317" s="18" t="str">
        <f t="shared" si="65"/>
        <v>WK 28_Jul_2021</v>
      </c>
      <c r="D317" s="19">
        <v>44382</v>
      </c>
      <c r="E317" s="23" t="s">
        <v>10</v>
      </c>
      <c r="F317" s="33">
        <v>34</v>
      </c>
      <c r="G317" s="21">
        <v>31</v>
      </c>
      <c r="H317" s="21">
        <f t="shared" si="66"/>
        <v>3</v>
      </c>
      <c r="I317" s="11">
        <f t="shared" si="67"/>
        <v>9.6774193548387094E-2</v>
      </c>
      <c r="J317" s="18">
        <v>44</v>
      </c>
      <c r="K317" s="18">
        <f t="shared" si="68"/>
        <v>-10</v>
      </c>
      <c r="L317" s="11">
        <f t="shared" si="69"/>
        <v>-0.22727272727272727</v>
      </c>
      <c r="M317" s="30">
        <v>1262</v>
      </c>
      <c r="N317" s="18">
        <v>1102</v>
      </c>
      <c r="O317" s="21">
        <f t="shared" si="70"/>
        <v>160</v>
      </c>
      <c r="P317" s="11">
        <f t="shared" si="71"/>
        <v>0.14519056261343014</v>
      </c>
      <c r="Q317" s="18">
        <v>1048</v>
      </c>
      <c r="R317" s="18">
        <f t="shared" si="72"/>
        <v>214</v>
      </c>
      <c r="S317" s="11">
        <f t="shared" si="73"/>
        <v>0.20419847328244276</v>
      </c>
      <c r="T317" s="37">
        <f t="shared" si="74"/>
        <v>37.117647058823529</v>
      </c>
      <c r="U317" s="37">
        <f t="shared" si="75"/>
        <v>23.818181818181817</v>
      </c>
      <c r="V317" s="37">
        <f t="shared" si="76"/>
        <v>13.299465240641712</v>
      </c>
      <c r="W317" s="39">
        <f t="shared" si="77"/>
        <v>0.55837449483610246</v>
      </c>
    </row>
    <row r="318" spans="1:23" x14ac:dyDescent="0.3">
      <c r="A318" s="18">
        <f t="shared" si="79"/>
        <v>2021</v>
      </c>
      <c r="B318" s="18" t="str">
        <f t="shared" si="64"/>
        <v>Jul_2021</v>
      </c>
      <c r="C318" s="18" t="str">
        <f t="shared" si="65"/>
        <v>WK 28_Jul_2021</v>
      </c>
      <c r="D318" s="19">
        <v>44382</v>
      </c>
      <c r="E318" s="23" t="s">
        <v>16</v>
      </c>
      <c r="F318" s="33">
        <v>16</v>
      </c>
      <c r="G318" s="21">
        <v>16</v>
      </c>
      <c r="H318" s="21">
        <f t="shared" si="66"/>
        <v>0</v>
      </c>
      <c r="I318" s="11">
        <f t="shared" si="67"/>
        <v>0</v>
      </c>
      <c r="J318" s="18">
        <v>111</v>
      </c>
      <c r="K318" s="18">
        <f t="shared" si="68"/>
        <v>-95</v>
      </c>
      <c r="L318" s="11">
        <f t="shared" si="69"/>
        <v>-0.85585585585585588</v>
      </c>
      <c r="M318" s="30">
        <v>155</v>
      </c>
      <c r="N318" s="18">
        <v>132</v>
      </c>
      <c r="O318" s="21">
        <f t="shared" si="70"/>
        <v>23</v>
      </c>
      <c r="P318" s="11">
        <f t="shared" si="71"/>
        <v>0.17424242424242425</v>
      </c>
      <c r="Q318" s="18">
        <v>3522</v>
      </c>
      <c r="R318" s="18">
        <f t="shared" si="72"/>
        <v>-3367</v>
      </c>
      <c r="S318" s="11">
        <f t="shared" si="73"/>
        <v>-0.95599091425326521</v>
      </c>
      <c r="T318" s="37">
        <f t="shared" si="74"/>
        <v>9.6875</v>
      </c>
      <c r="U318" s="37">
        <f t="shared" si="75"/>
        <v>31.72972972972973</v>
      </c>
      <c r="V318" s="37">
        <f t="shared" si="76"/>
        <v>-22.04222972972973</v>
      </c>
      <c r="W318" s="39">
        <f t="shared" si="77"/>
        <v>-0.69468696763202731</v>
      </c>
    </row>
    <row r="319" spans="1:23" x14ac:dyDescent="0.3">
      <c r="A319" s="18">
        <f t="shared" si="79"/>
        <v>2021</v>
      </c>
      <c r="B319" s="18" t="str">
        <f t="shared" si="64"/>
        <v>Jul_2021</v>
      </c>
      <c r="C319" s="18" t="str">
        <f t="shared" si="65"/>
        <v>WK 28_Jul_2021</v>
      </c>
      <c r="D319" s="19">
        <v>44382</v>
      </c>
      <c r="E319" s="23" t="s">
        <v>12</v>
      </c>
      <c r="F319" s="30">
        <v>93</v>
      </c>
      <c r="G319" s="18">
        <v>94</v>
      </c>
      <c r="H319" s="21">
        <f t="shared" si="66"/>
        <v>-1</v>
      </c>
      <c r="I319" s="11">
        <f t="shared" si="67"/>
        <v>-1.0638297872340425E-2</v>
      </c>
      <c r="J319" s="18">
        <v>295</v>
      </c>
      <c r="K319" s="18">
        <f t="shared" si="68"/>
        <v>-202</v>
      </c>
      <c r="L319" s="11">
        <f t="shared" si="69"/>
        <v>-0.68474576271186438</v>
      </c>
      <c r="M319" s="30">
        <v>1437</v>
      </c>
      <c r="N319" s="18">
        <v>1448</v>
      </c>
      <c r="O319" s="21">
        <f t="shared" si="70"/>
        <v>-11</v>
      </c>
      <c r="P319" s="11">
        <f t="shared" si="71"/>
        <v>-7.5966850828729279E-3</v>
      </c>
      <c r="Q319" s="18">
        <v>5504</v>
      </c>
      <c r="R319" s="18">
        <f t="shared" si="72"/>
        <v>-4067</v>
      </c>
      <c r="S319" s="11">
        <f t="shared" si="73"/>
        <v>-0.73891715116279066</v>
      </c>
      <c r="T319" s="37">
        <f t="shared" si="74"/>
        <v>15.451612903225806</v>
      </c>
      <c r="U319" s="37">
        <f t="shared" si="75"/>
        <v>18.657627118644069</v>
      </c>
      <c r="V319" s="37">
        <f t="shared" si="76"/>
        <v>-3.2060142154182625</v>
      </c>
      <c r="W319" s="39">
        <f t="shared" si="77"/>
        <v>-0.17183397411852969</v>
      </c>
    </row>
    <row r="320" spans="1:23" x14ac:dyDescent="0.3">
      <c r="A320" s="18">
        <f t="shared" si="79"/>
        <v>2021</v>
      </c>
      <c r="B320" s="18" t="str">
        <f t="shared" si="64"/>
        <v>Jul_2021</v>
      </c>
      <c r="C320" s="18" t="str">
        <f t="shared" si="65"/>
        <v>WK 29_Jul_2021</v>
      </c>
      <c r="D320" s="19">
        <v>44389</v>
      </c>
      <c r="E320" s="29" t="s">
        <v>18</v>
      </c>
      <c r="F320" s="30">
        <v>35</v>
      </c>
      <c r="G320" s="18">
        <v>35</v>
      </c>
      <c r="H320" s="21">
        <f t="shared" si="66"/>
        <v>0</v>
      </c>
      <c r="I320" s="11">
        <f t="shared" si="67"/>
        <v>0</v>
      </c>
      <c r="J320" s="18">
        <v>113</v>
      </c>
      <c r="K320" s="18">
        <f t="shared" si="68"/>
        <v>-78</v>
      </c>
      <c r="L320" s="11">
        <f t="shared" si="69"/>
        <v>-0.69026548672566368</v>
      </c>
      <c r="M320" s="31">
        <v>843</v>
      </c>
      <c r="N320" s="22">
        <v>778</v>
      </c>
      <c r="O320" s="21">
        <f t="shared" si="70"/>
        <v>65</v>
      </c>
      <c r="P320" s="11">
        <f t="shared" si="71"/>
        <v>8.3547557840616973E-2</v>
      </c>
      <c r="Q320" s="18">
        <v>4152</v>
      </c>
      <c r="R320" s="18">
        <f t="shared" si="72"/>
        <v>-3309</v>
      </c>
      <c r="S320" s="11">
        <f t="shared" si="73"/>
        <v>-0.7969653179190751</v>
      </c>
      <c r="T320" s="37">
        <f t="shared" si="74"/>
        <v>24.085714285714285</v>
      </c>
      <c r="U320" s="37">
        <f t="shared" si="75"/>
        <v>36.743362831858406</v>
      </c>
      <c r="V320" s="37">
        <f t="shared" si="76"/>
        <v>-12.65764854614412</v>
      </c>
      <c r="W320" s="39">
        <f t="shared" si="77"/>
        <v>-0.34448802642444259</v>
      </c>
    </row>
    <row r="321" spans="1:23" x14ac:dyDescent="0.3">
      <c r="A321" s="18">
        <f t="shared" si="79"/>
        <v>2021</v>
      </c>
      <c r="B321" s="18" t="str">
        <f t="shared" si="64"/>
        <v>Jul_2021</v>
      </c>
      <c r="C321" s="18" t="str">
        <f t="shared" si="65"/>
        <v>WK 29_Jul_2021</v>
      </c>
      <c r="D321" s="19">
        <v>44389</v>
      </c>
      <c r="E321" s="29" t="s">
        <v>19</v>
      </c>
      <c r="F321" s="30">
        <v>61</v>
      </c>
      <c r="G321" s="18">
        <v>61</v>
      </c>
      <c r="H321" s="21">
        <f t="shared" si="66"/>
        <v>0</v>
      </c>
      <c r="I321" s="11">
        <f t="shared" si="67"/>
        <v>0</v>
      </c>
      <c r="J321" s="18">
        <v>118</v>
      </c>
      <c r="K321" s="18">
        <f t="shared" si="68"/>
        <v>-57</v>
      </c>
      <c r="L321" s="11">
        <f t="shared" si="69"/>
        <v>-0.48305084745762711</v>
      </c>
      <c r="M321" s="30">
        <v>1850</v>
      </c>
      <c r="N321" s="18">
        <v>1850</v>
      </c>
      <c r="O321" s="21">
        <f t="shared" si="70"/>
        <v>0</v>
      </c>
      <c r="P321" s="11">
        <f t="shared" si="71"/>
        <v>0</v>
      </c>
      <c r="Q321" s="18">
        <v>3262</v>
      </c>
      <c r="R321" s="18">
        <f t="shared" si="72"/>
        <v>-1412</v>
      </c>
      <c r="S321" s="11">
        <f t="shared" si="73"/>
        <v>-0.43286327406499081</v>
      </c>
      <c r="T321" s="37">
        <f t="shared" si="74"/>
        <v>30.327868852459016</v>
      </c>
      <c r="U321" s="37">
        <f t="shared" si="75"/>
        <v>27.64406779661017</v>
      </c>
      <c r="V321" s="37">
        <f t="shared" si="76"/>
        <v>2.6838010558488463</v>
      </c>
      <c r="W321" s="39">
        <f t="shared" si="77"/>
        <v>9.7084158366083348E-2</v>
      </c>
    </row>
    <row r="322" spans="1:23" x14ac:dyDescent="0.3">
      <c r="A322" s="18">
        <f t="shared" si="79"/>
        <v>2021</v>
      </c>
      <c r="B322" s="18" t="str">
        <f t="shared" si="64"/>
        <v>Jul_2021</v>
      </c>
      <c r="C322" s="18" t="str">
        <f t="shared" si="65"/>
        <v>WK 29_Jul_2021</v>
      </c>
      <c r="D322" s="19">
        <v>44389</v>
      </c>
      <c r="E322" s="23" t="s">
        <v>6</v>
      </c>
      <c r="F322" s="30">
        <v>17</v>
      </c>
      <c r="G322" s="18">
        <v>18</v>
      </c>
      <c r="H322" s="21">
        <f t="shared" si="66"/>
        <v>-1</v>
      </c>
      <c r="I322" s="11">
        <f t="shared" si="67"/>
        <v>-5.5555555555555552E-2</v>
      </c>
      <c r="J322" s="18">
        <v>47</v>
      </c>
      <c r="K322" s="18">
        <f t="shared" si="68"/>
        <v>-30</v>
      </c>
      <c r="L322" s="11">
        <f t="shared" si="69"/>
        <v>-0.63829787234042556</v>
      </c>
      <c r="M322" s="30">
        <v>670</v>
      </c>
      <c r="N322" s="18">
        <v>686</v>
      </c>
      <c r="O322" s="21">
        <f t="shared" si="70"/>
        <v>-16</v>
      </c>
      <c r="P322" s="11">
        <f t="shared" si="71"/>
        <v>-2.3323615160349854E-2</v>
      </c>
      <c r="Q322" s="18">
        <v>1771</v>
      </c>
      <c r="R322" s="18">
        <f t="shared" si="72"/>
        <v>-1101</v>
      </c>
      <c r="S322" s="11">
        <f t="shared" si="73"/>
        <v>-0.62168266516092607</v>
      </c>
      <c r="T322" s="37">
        <f t="shared" si="74"/>
        <v>39.411764705882355</v>
      </c>
      <c r="U322" s="37">
        <f t="shared" si="75"/>
        <v>37.680851063829785</v>
      </c>
      <c r="V322" s="37">
        <f t="shared" si="76"/>
        <v>1.7309136420525704</v>
      </c>
      <c r="W322" s="39">
        <f t="shared" si="77"/>
        <v>4.5936161025675222E-2</v>
      </c>
    </row>
    <row r="323" spans="1:23" x14ac:dyDescent="0.3">
      <c r="A323" s="18">
        <f t="shared" si="79"/>
        <v>2021</v>
      </c>
      <c r="B323" s="18" t="str">
        <f t="shared" ref="B323:B386" si="80">IF(ISBLANK(D323),"",TEXT(D323,"mmm"))&amp;"_"&amp;A323</f>
        <v>Jul_2021</v>
      </c>
      <c r="C323" s="18" t="str">
        <f t="shared" ref="C323:C386" si="81">IF(ISBLANK(D323),"","WK "&amp;WEEKNUM(D323))&amp;"_"&amp;B323</f>
        <v>WK 29_Jul_2021</v>
      </c>
      <c r="D323" s="19">
        <v>44389</v>
      </c>
      <c r="E323" s="23" t="s">
        <v>7</v>
      </c>
      <c r="F323" s="30">
        <v>2135</v>
      </c>
      <c r="G323" s="18">
        <v>2126</v>
      </c>
      <c r="H323" s="21">
        <f t="shared" ref="H323:H386" si="82">IFERROR(SUM(F323-G323),"NA")</f>
        <v>9</v>
      </c>
      <c r="I323" s="11">
        <f t="shared" ref="I323:I386" si="83">IFERROR(SUM(H323/G323),"NA")</f>
        <v>4.2333019755409216E-3</v>
      </c>
      <c r="J323" s="18">
        <v>2500</v>
      </c>
      <c r="K323" s="18">
        <f t="shared" ref="K323:K386" si="84">IFERROR(F323-J323,"NA")</f>
        <v>-365</v>
      </c>
      <c r="L323" s="11">
        <f t="shared" ref="L323:L386" si="85">IFERROR(SUM(K323/J323),"NA")</f>
        <v>-0.14599999999999999</v>
      </c>
      <c r="M323" s="30">
        <v>40256</v>
      </c>
      <c r="N323" s="28">
        <v>39100</v>
      </c>
      <c r="O323" s="21">
        <f t="shared" ref="O323:O386" si="86">IFERROR(SUM(M323-N323),"NA")</f>
        <v>1156</v>
      </c>
      <c r="P323" s="11">
        <f t="shared" ref="P323:P386" si="87">IFERROR(SUM(O323/N323),"NA")</f>
        <v>2.9565217391304348E-2</v>
      </c>
      <c r="Q323" s="18">
        <v>86541</v>
      </c>
      <c r="R323" s="18">
        <f t="shared" ref="R323:R386" si="88">IFERROR(M323-Q323,"NA")</f>
        <v>-46285</v>
      </c>
      <c r="S323" s="11">
        <f t="shared" ref="S323:S386" si="89">IFERROR(SUM(R323/Q323),"NA")</f>
        <v>-0.53483320044834237</v>
      </c>
      <c r="T323" s="37">
        <f t="shared" ref="T323:T386" si="90">IFERROR(SUM(M323/F323),"NA")</f>
        <v>18.855269320843092</v>
      </c>
      <c r="U323" s="37">
        <f t="shared" ref="U323:U386" si="91">IFERROR(SUM(Q323/J323),"NA")</f>
        <v>34.616399999999999</v>
      </c>
      <c r="V323" s="37">
        <f t="shared" ref="V323:V386" si="92">IFERROR(T323-U323,"NA")</f>
        <v>-15.761130679156906</v>
      </c>
      <c r="W323" s="39">
        <f t="shared" ref="W323:W386" si="93">IFERROR(V323/U323,"NA")</f>
        <v>-0.4553081972463025</v>
      </c>
    </row>
    <row r="324" spans="1:23" x14ac:dyDescent="0.3">
      <c r="A324" s="18">
        <f t="shared" si="79"/>
        <v>2021</v>
      </c>
      <c r="B324" s="18" t="str">
        <f t="shared" si="80"/>
        <v>Jul_2021</v>
      </c>
      <c r="C324" s="18" t="str">
        <f t="shared" si="81"/>
        <v>WK 29_Jul_2021</v>
      </c>
      <c r="D324" s="19">
        <v>44389</v>
      </c>
      <c r="E324" s="23" t="s">
        <v>20</v>
      </c>
      <c r="F324" s="32">
        <v>20</v>
      </c>
      <c r="G324" s="27">
        <v>20</v>
      </c>
      <c r="H324" s="21">
        <f t="shared" si="82"/>
        <v>0</v>
      </c>
      <c r="I324" s="11">
        <f t="shared" si="83"/>
        <v>0</v>
      </c>
      <c r="J324" s="18">
        <v>75</v>
      </c>
      <c r="K324" s="18">
        <f t="shared" si="84"/>
        <v>-55</v>
      </c>
      <c r="L324" s="11">
        <f t="shared" si="85"/>
        <v>-0.73333333333333328</v>
      </c>
      <c r="M324" s="30">
        <v>557</v>
      </c>
      <c r="N324" s="18">
        <v>543</v>
      </c>
      <c r="O324" s="21">
        <f t="shared" si="86"/>
        <v>14</v>
      </c>
      <c r="P324" s="11">
        <f t="shared" si="87"/>
        <v>2.5782688766114181E-2</v>
      </c>
      <c r="Q324" s="18">
        <v>2819</v>
      </c>
      <c r="R324" s="18">
        <f t="shared" si="88"/>
        <v>-2262</v>
      </c>
      <c r="S324" s="11">
        <f t="shared" si="89"/>
        <v>-0.80241220290883297</v>
      </c>
      <c r="T324" s="37">
        <f t="shared" si="90"/>
        <v>27.85</v>
      </c>
      <c r="U324" s="37">
        <f t="shared" si="91"/>
        <v>37.586666666666666</v>
      </c>
      <c r="V324" s="37">
        <f t="shared" si="92"/>
        <v>-9.7366666666666646</v>
      </c>
      <c r="W324" s="39">
        <f t="shared" si="93"/>
        <v>-0.25904576090812342</v>
      </c>
    </row>
    <row r="325" spans="1:23" x14ac:dyDescent="0.3">
      <c r="A325" s="18">
        <f t="shared" ref="A325:A355" si="94">IF(ISBLANK(D325),"",YEAR(D325))</f>
        <v>2021</v>
      </c>
      <c r="B325" s="18" t="str">
        <f t="shared" si="80"/>
        <v>Jul_2021</v>
      </c>
      <c r="C325" s="18" t="str">
        <f t="shared" si="81"/>
        <v>WK 29_Jul_2021</v>
      </c>
      <c r="D325" s="19">
        <v>44389</v>
      </c>
      <c r="E325" s="23" t="s">
        <v>8</v>
      </c>
      <c r="F325" s="30">
        <v>17</v>
      </c>
      <c r="G325" s="18">
        <v>19</v>
      </c>
      <c r="H325" s="21">
        <f t="shared" si="82"/>
        <v>-2</v>
      </c>
      <c r="I325" s="11">
        <f t="shared" si="83"/>
        <v>-0.10526315789473684</v>
      </c>
      <c r="J325" s="18">
        <v>35</v>
      </c>
      <c r="K325" s="18">
        <f t="shared" si="84"/>
        <v>-18</v>
      </c>
      <c r="L325" s="11">
        <f t="shared" si="85"/>
        <v>-0.51428571428571423</v>
      </c>
      <c r="M325" s="30">
        <v>421</v>
      </c>
      <c r="N325" s="18">
        <v>492</v>
      </c>
      <c r="O325" s="21">
        <f t="shared" si="86"/>
        <v>-71</v>
      </c>
      <c r="P325" s="11">
        <f t="shared" si="87"/>
        <v>-0.1443089430894309</v>
      </c>
      <c r="Q325" s="18">
        <v>752</v>
      </c>
      <c r="R325" s="18">
        <f t="shared" si="88"/>
        <v>-331</v>
      </c>
      <c r="S325" s="11">
        <f t="shared" si="89"/>
        <v>-0.44015957446808512</v>
      </c>
      <c r="T325" s="37">
        <f t="shared" si="90"/>
        <v>24.764705882352942</v>
      </c>
      <c r="U325" s="37">
        <f t="shared" si="91"/>
        <v>21.485714285714284</v>
      </c>
      <c r="V325" s="37">
        <f t="shared" si="92"/>
        <v>3.278991596638658</v>
      </c>
      <c r="W325" s="39">
        <f t="shared" si="93"/>
        <v>0.15261264080100137</v>
      </c>
    </row>
    <row r="326" spans="1:23" x14ac:dyDescent="0.3">
      <c r="A326" s="18">
        <f t="shared" si="94"/>
        <v>2021</v>
      </c>
      <c r="B326" s="18" t="str">
        <f t="shared" si="80"/>
        <v>Jul_2021</v>
      </c>
      <c r="C326" s="18" t="str">
        <f t="shared" si="81"/>
        <v>WK 29_Jul_2021</v>
      </c>
      <c r="D326" s="19">
        <v>44389</v>
      </c>
      <c r="E326" s="23" t="s">
        <v>9</v>
      </c>
      <c r="F326" s="30">
        <v>95</v>
      </c>
      <c r="G326" s="18">
        <v>94</v>
      </c>
      <c r="H326" s="21">
        <f t="shared" si="82"/>
        <v>1</v>
      </c>
      <c r="I326" s="11">
        <f t="shared" si="83"/>
        <v>1.0638297872340425E-2</v>
      </c>
      <c r="J326" s="18">
        <v>460</v>
      </c>
      <c r="K326" s="18">
        <f t="shared" si="84"/>
        <v>-365</v>
      </c>
      <c r="L326" s="11">
        <f t="shared" si="85"/>
        <v>-0.79347826086956519</v>
      </c>
      <c r="M326" s="30">
        <v>2630</v>
      </c>
      <c r="N326" s="18">
        <v>2459</v>
      </c>
      <c r="O326" s="21">
        <f t="shared" si="86"/>
        <v>171</v>
      </c>
      <c r="P326" s="11">
        <f t="shared" si="87"/>
        <v>6.9540463603090685E-2</v>
      </c>
      <c r="Q326" s="18">
        <v>14129</v>
      </c>
      <c r="R326" s="18">
        <f t="shared" si="88"/>
        <v>-11499</v>
      </c>
      <c r="S326" s="11">
        <f t="shared" si="89"/>
        <v>-0.81385802250690065</v>
      </c>
      <c r="T326" s="37">
        <f t="shared" si="90"/>
        <v>27.684210526315791</v>
      </c>
      <c r="U326" s="37">
        <f t="shared" si="91"/>
        <v>30.715217391304346</v>
      </c>
      <c r="V326" s="37">
        <f t="shared" si="92"/>
        <v>-3.0310068649885551</v>
      </c>
      <c r="W326" s="39">
        <f t="shared" si="93"/>
        <v>-9.8680951086045396E-2</v>
      </c>
    </row>
    <row r="327" spans="1:23" x14ac:dyDescent="0.3">
      <c r="A327" s="18">
        <f t="shared" si="94"/>
        <v>2021</v>
      </c>
      <c r="B327" s="18" t="str">
        <f t="shared" si="80"/>
        <v>Jul_2021</v>
      </c>
      <c r="C327" s="18" t="str">
        <f t="shared" si="81"/>
        <v>WK 29_Jul_2021</v>
      </c>
      <c r="D327" s="19">
        <v>44389</v>
      </c>
      <c r="E327" s="23" t="s">
        <v>21</v>
      </c>
      <c r="F327" s="30">
        <v>14</v>
      </c>
      <c r="G327" s="18">
        <v>14</v>
      </c>
      <c r="H327" s="21">
        <f t="shared" si="82"/>
        <v>0</v>
      </c>
      <c r="I327" s="11">
        <f t="shared" si="83"/>
        <v>0</v>
      </c>
      <c r="J327" s="18">
        <v>61</v>
      </c>
      <c r="K327" s="18">
        <f t="shared" si="84"/>
        <v>-47</v>
      </c>
      <c r="L327" s="11">
        <f t="shared" si="85"/>
        <v>-0.77049180327868849</v>
      </c>
      <c r="M327" s="30">
        <v>467</v>
      </c>
      <c r="N327" s="18">
        <v>480</v>
      </c>
      <c r="O327" s="21">
        <f t="shared" si="86"/>
        <v>-13</v>
      </c>
      <c r="P327" s="11">
        <f t="shared" si="87"/>
        <v>-2.7083333333333334E-2</v>
      </c>
      <c r="Q327" s="18">
        <v>1843</v>
      </c>
      <c r="R327" s="18">
        <f t="shared" si="88"/>
        <v>-1376</v>
      </c>
      <c r="S327" s="11">
        <f t="shared" si="89"/>
        <v>-0.74660879001627778</v>
      </c>
      <c r="T327" s="37">
        <f t="shared" si="90"/>
        <v>33.357142857142854</v>
      </c>
      <c r="U327" s="37">
        <f t="shared" si="91"/>
        <v>30.21311475409836</v>
      </c>
      <c r="V327" s="37">
        <f t="shared" si="92"/>
        <v>3.1440281030444943</v>
      </c>
      <c r="W327" s="39">
        <f t="shared" si="93"/>
        <v>0.10406170064336091</v>
      </c>
    </row>
    <row r="328" spans="1:23" x14ac:dyDescent="0.3">
      <c r="A328" s="18">
        <f t="shared" si="94"/>
        <v>2021</v>
      </c>
      <c r="B328" s="18" t="str">
        <f t="shared" si="80"/>
        <v>Jul_2021</v>
      </c>
      <c r="C328" s="18" t="str">
        <f t="shared" si="81"/>
        <v>WK 29_Jul_2021</v>
      </c>
      <c r="D328" s="19">
        <v>44389</v>
      </c>
      <c r="E328" s="23" t="s">
        <v>10</v>
      </c>
      <c r="F328" s="33">
        <v>34</v>
      </c>
      <c r="G328" s="21">
        <v>34</v>
      </c>
      <c r="H328" s="21">
        <f t="shared" si="82"/>
        <v>0</v>
      </c>
      <c r="I328" s="11">
        <f t="shared" si="83"/>
        <v>0</v>
      </c>
      <c r="J328" s="18">
        <v>44</v>
      </c>
      <c r="K328" s="18">
        <f t="shared" si="84"/>
        <v>-10</v>
      </c>
      <c r="L328" s="11">
        <f t="shared" si="85"/>
        <v>-0.22727272727272727</v>
      </c>
      <c r="M328" s="30">
        <v>1262</v>
      </c>
      <c r="N328" s="18">
        <v>1262</v>
      </c>
      <c r="O328" s="21">
        <f t="shared" si="86"/>
        <v>0</v>
      </c>
      <c r="P328" s="11">
        <f t="shared" si="87"/>
        <v>0</v>
      </c>
      <c r="Q328" s="18">
        <v>1048</v>
      </c>
      <c r="R328" s="18">
        <f t="shared" si="88"/>
        <v>214</v>
      </c>
      <c r="S328" s="11">
        <f t="shared" si="89"/>
        <v>0.20419847328244276</v>
      </c>
      <c r="T328" s="37">
        <f t="shared" si="90"/>
        <v>37.117647058823529</v>
      </c>
      <c r="U328" s="37">
        <f t="shared" si="91"/>
        <v>23.818181818181817</v>
      </c>
      <c r="V328" s="37">
        <f t="shared" si="92"/>
        <v>13.299465240641712</v>
      </c>
      <c r="W328" s="39">
        <f t="shared" si="93"/>
        <v>0.55837449483610246</v>
      </c>
    </row>
    <row r="329" spans="1:23" x14ac:dyDescent="0.3">
      <c r="A329" s="18">
        <f t="shared" si="94"/>
        <v>2021</v>
      </c>
      <c r="B329" s="18" t="str">
        <f t="shared" si="80"/>
        <v>Jul_2021</v>
      </c>
      <c r="C329" s="18" t="str">
        <f t="shared" si="81"/>
        <v>WK 29_Jul_2021</v>
      </c>
      <c r="D329" s="19">
        <v>44389</v>
      </c>
      <c r="E329" s="23" t="s">
        <v>16</v>
      </c>
      <c r="F329" s="33">
        <v>16</v>
      </c>
      <c r="G329" s="21">
        <v>16</v>
      </c>
      <c r="H329" s="21">
        <f t="shared" si="82"/>
        <v>0</v>
      </c>
      <c r="I329" s="11">
        <f t="shared" si="83"/>
        <v>0</v>
      </c>
      <c r="J329" s="18">
        <v>111</v>
      </c>
      <c r="K329" s="18">
        <f t="shared" si="84"/>
        <v>-95</v>
      </c>
      <c r="L329" s="11">
        <f t="shared" si="85"/>
        <v>-0.85585585585585588</v>
      </c>
      <c r="M329" s="30">
        <v>188</v>
      </c>
      <c r="N329" s="18">
        <v>155</v>
      </c>
      <c r="O329" s="21">
        <f t="shared" si="86"/>
        <v>33</v>
      </c>
      <c r="P329" s="11">
        <f t="shared" si="87"/>
        <v>0.2129032258064516</v>
      </c>
      <c r="Q329" s="18">
        <v>3522</v>
      </c>
      <c r="R329" s="18">
        <f t="shared" si="88"/>
        <v>-3334</v>
      </c>
      <c r="S329" s="11">
        <f t="shared" si="89"/>
        <v>-0.94662123793299258</v>
      </c>
      <c r="T329" s="37">
        <f t="shared" si="90"/>
        <v>11.75</v>
      </c>
      <c r="U329" s="37">
        <f t="shared" si="91"/>
        <v>31.72972972972973</v>
      </c>
      <c r="V329" s="37">
        <f t="shared" si="92"/>
        <v>-19.97972972972973</v>
      </c>
      <c r="W329" s="39">
        <f t="shared" si="93"/>
        <v>-0.62968483816013632</v>
      </c>
    </row>
    <row r="330" spans="1:23" x14ac:dyDescent="0.3">
      <c r="A330" s="18">
        <f t="shared" si="94"/>
        <v>2021</v>
      </c>
      <c r="B330" s="18" t="str">
        <f t="shared" si="80"/>
        <v>Jul_2021</v>
      </c>
      <c r="C330" s="18" t="str">
        <f t="shared" si="81"/>
        <v>WK 29_Jul_2021</v>
      </c>
      <c r="D330" s="19">
        <v>44389</v>
      </c>
      <c r="E330" s="23" t="s">
        <v>12</v>
      </c>
      <c r="F330" s="30">
        <v>93</v>
      </c>
      <c r="G330" s="18">
        <v>93</v>
      </c>
      <c r="H330" s="21">
        <f t="shared" si="82"/>
        <v>0</v>
      </c>
      <c r="I330" s="11">
        <f t="shared" si="83"/>
        <v>0</v>
      </c>
      <c r="J330" s="18">
        <v>295</v>
      </c>
      <c r="K330" s="18">
        <f t="shared" si="84"/>
        <v>-202</v>
      </c>
      <c r="L330" s="11">
        <f t="shared" si="85"/>
        <v>-0.68474576271186438</v>
      </c>
      <c r="M330" s="30">
        <v>1437</v>
      </c>
      <c r="N330" s="18">
        <v>1437</v>
      </c>
      <c r="O330" s="21">
        <f t="shared" si="86"/>
        <v>0</v>
      </c>
      <c r="P330" s="11">
        <f t="shared" si="87"/>
        <v>0</v>
      </c>
      <c r="Q330" s="18">
        <v>5504</v>
      </c>
      <c r="R330" s="18">
        <f t="shared" si="88"/>
        <v>-4067</v>
      </c>
      <c r="S330" s="11">
        <f t="shared" si="89"/>
        <v>-0.73891715116279066</v>
      </c>
      <c r="T330" s="37">
        <f t="shared" si="90"/>
        <v>15.451612903225806</v>
      </c>
      <c r="U330" s="37">
        <f t="shared" si="91"/>
        <v>18.657627118644069</v>
      </c>
      <c r="V330" s="37">
        <f t="shared" si="92"/>
        <v>-3.2060142154182625</v>
      </c>
      <c r="W330" s="39">
        <f t="shared" si="93"/>
        <v>-0.17183397411852969</v>
      </c>
    </row>
    <row r="331" spans="1:23" x14ac:dyDescent="0.3">
      <c r="A331" s="18">
        <f t="shared" si="94"/>
        <v>2021</v>
      </c>
      <c r="B331" s="18" t="str">
        <f t="shared" si="80"/>
        <v>Jul_2021</v>
      </c>
      <c r="C331" s="18" t="str">
        <f t="shared" si="81"/>
        <v>WK 30_Jul_2021</v>
      </c>
      <c r="D331" s="19">
        <v>44396</v>
      </c>
      <c r="E331" s="29" t="s">
        <v>18</v>
      </c>
      <c r="F331" s="30">
        <v>35</v>
      </c>
      <c r="G331" s="18">
        <v>35</v>
      </c>
      <c r="H331" s="21">
        <f t="shared" si="82"/>
        <v>0</v>
      </c>
      <c r="I331" s="11">
        <f t="shared" si="83"/>
        <v>0</v>
      </c>
      <c r="J331" s="18">
        <v>113</v>
      </c>
      <c r="K331" s="18">
        <f t="shared" si="84"/>
        <v>-78</v>
      </c>
      <c r="L331" s="11">
        <f t="shared" si="85"/>
        <v>-0.69026548672566368</v>
      </c>
      <c r="M331" s="31">
        <v>869</v>
      </c>
      <c r="N331" s="22">
        <v>843</v>
      </c>
      <c r="O331" s="21">
        <f t="shared" si="86"/>
        <v>26</v>
      </c>
      <c r="P331" s="11">
        <f t="shared" si="87"/>
        <v>3.084223013048636E-2</v>
      </c>
      <c r="Q331" s="18">
        <v>4152</v>
      </c>
      <c r="R331" s="18">
        <f t="shared" si="88"/>
        <v>-3283</v>
      </c>
      <c r="S331" s="11">
        <f t="shared" si="89"/>
        <v>-0.79070327552986508</v>
      </c>
      <c r="T331" s="37">
        <f t="shared" si="90"/>
        <v>24.828571428571429</v>
      </c>
      <c r="U331" s="37">
        <f t="shared" si="91"/>
        <v>36.743362831858406</v>
      </c>
      <c r="V331" s="37">
        <f t="shared" si="92"/>
        <v>-11.914791403286976</v>
      </c>
      <c r="W331" s="39">
        <f t="shared" si="93"/>
        <v>-0.32427057528213593</v>
      </c>
    </row>
    <row r="332" spans="1:23" x14ac:dyDescent="0.3">
      <c r="A332" s="18">
        <f t="shared" si="94"/>
        <v>2021</v>
      </c>
      <c r="B332" s="18" t="str">
        <f t="shared" si="80"/>
        <v>Jul_2021</v>
      </c>
      <c r="C332" s="18" t="str">
        <f t="shared" si="81"/>
        <v>WK 30_Jul_2021</v>
      </c>
      <c r="D332" s="19">
        <v>44396</v>
      </c>
      <c r="E332" s="29" t="s">
        <v>19</v>
      </c>
      <c r="F332" s="30">
        <v>58</v>
      </c>
      <c r="G332" s="18">
        <v>61</v>
      </c>
      <c r="H332" s="21">
        <f t="shared" si="82"/>
        <v>-3</v>
      </c>
      <c r="I332" s="11">
        <f t="shared" si="83"/>
        <v>-4.9180327868852458E-2</v>
      </c>
      <c r="J332" s="18">
        <v>118</v>
      </c>
      <c r="K332" s="18">
        <f t="shared" si="84"/>
        <v>-60</v>
      </c>
      <c r="L332" s="11">
        <f t="shared" si="85"/>
        <v>-0.50847457627118642</v>
      </c>
      <c r="M332" s="30">
        <v>1685</v>
      </c>
      <c r="N332" s="18">
        <v>1850</v>
      </c>
      <c r="O332" s="21">
        <f t="shared" si="86"/>
        <v>-165</v>
      </c>
      <c r="P332" s="11">
        <f t="shared" si="87"/>
        <v>-8.9189189189189194E-2</v>
      </c>
      <c r="Q332" s="18">
        <v>3262</v>
      </c>
      <c r="R332" s="18">
        <f t="shared" si="88"/>
        <v>-1577</v>
      </c>
      <c r="S332" s="11">
        <f t="shared" si="89"/>
        <v>-0.4834457388105457</v>
      </c>
      <c r="T332" s="37">
        <f t="shared" si="90"/>
        <v>29.051724137931036</v>
      </c>
      <c r="U332" s="37">
        <f t="shared" si="91"/>
        <v>27.64406779661017</v>
      </c>
      <c r="V332" s="37">
        <f t="shared" si="92"/>
        <v>1.407656341320866</v>
      </c>
      <c r="W332" s="39">
        <f t="shared" si="93"/>
        <v>5.0920738281993318E-2</v>
      </c>
    </row>
    <row r="333" spans="1:23" x14ac:dyDescent="0.3">
      <c r="A333" s="18">
        <f t="shared" si="94"/>
        <v>2021</v>
      </c>
      <c r="B333" s="18" t="str">
        <f t="shared" si="80"/>
        <v>Jul_2021</v>
      </c>
      <c r="C333" s="18" t="str">
        <f t="shared" si="81"/>
        <v>WK 30_Jul_2021</v>
      </c>
      <c r="D333" s="19">
        <v>44396</v>
      </c>
      <c r="E333" s="23" t="s">
        <v>6</v>
      </c>
      <c r="F333" s="30">
        <v>17</v>
      </c>
      <c r="G333" s="18">
        <v>17</v>
      </c>
      <c r="H333" s="21">
        <f t="shared" si="82"/>
        <v>0</v>
      </c>
      <c r="I333" s="11">
        <f t="shared" si="83"/>
        <v>0</v>
      </c>
      <c r="J333" s="18">
        <v>47</v>
      </c>
      <c r="K333" s="18">
        <f t="shared" si="84"/>
        <v>-30</v>
      </c>
      <c r="L333" s="11">
        <f t="shared" si="85"/>
        <v>-0.63829787234042556</v>
      </c>
      <c r="M333" s="30">
        <v>704</v>
      </c>
      <c r="N333" s="18">
        <v>670</v>
      </c>
      <c r="O333" s="21">
        <f t="shared" si="86"/>
        <v>34</v>
      </c>
      <c r="P333" s="11">
        <f t="shared" si="87"/>
        <v>5.0746268656716415E-2</v>
      </c>
      <c r="Q333" s="18">
        <v>1771</v>
      </c>
      <c r="R333" s="18">
        <f t="shared" si="88"/>
        <v>-1067</v>
      </c>
      <c r="S333" s="11">
        <f t="shared" si="89"/>
        <v>-0.60248447204968947</v>
      </c>
      <c r="T333" s="37">
        <f t="shared" si="90"/>
        <v>41.411764705882355</v>
      </c>
      <c r="U333" s="37">
        <f t="shared" si="91"/>
        <v>37.680851063829785</v>
      </c>
      <c r="V333" s="37">
        <f t="shared" si="92"/>
        <v>3.7309136420525704</v>
      </c>
      <c r="W333" s="39">
        <f t="shared" si="93"/>
        <v>9.9013518450858734E-2</v>
      </c>
    </row>
    <row r="334" spans="1:23" x14ac:dyDescent="0.3">
      <c r="A334" s="18">
        <f t="shared" si="94"/>
        <v>2021</v>
      </c>
      <c r="B334" s="18" t="str">
        <f t="shared" si="80"/>
        <v>Jul_2021</v>
      </c>
      <c r="C334" s="18" t="str">
        <f t="shared" si="81"/>
        <v>WK 30_Jul_2021</v>
      </c>
      <c r="D334" s="19">
        <v>44396</v>
      </c>
      <c r="E334" s="23" t="s">
        <v>7</v>
      </c>
      <c r="F334" s="30">
        <v>2097</v>
      </c>
      <c r="G334" s="18">
        <v>2135</v>
      </c>
      <c r="H334" s="21">
        <f t="shared" si="82"/>
        <v>-38</v>
      </c>
      <c r="I334" s="11">
        <f t="shared" si="83"/>
        <v>-1.7798594847775177E-2</v>
      </c>
      <c r="J334" s="18">
        <v>2500</v>
      </c>
      <c r="K334" s="18">
        <f t="shared" si="84"/>
        <v>-403</v>
      </c>
      <c r="L334" s="11">
        <f t="shared" si="85"/>
        <v>-0.16120000000000001</v>
      </c>
      <c r="M334" s="30">
        <v>39440</v>
      </c>
      <c r="N334" s="28">
        <v>40256</v>
      </c>
      <c r="O334" s="21">
        <f t="shared" si="86"/>
        <v>-816</v>
      </c>
      <c r="P334" s="11">
        <f t="shared" si="87"/>
        <v>-2.0270270270270271E-2</v>
      </c>
      <c r="Q334" s="18">
        <v>86541</v>
      </c>
      <c r="R334" s="18">
        <f t="shared" si="88"/>
        <v>-47101</v>
      </c>
      <c r="S334" s="11">
        <f t="shared" si="89"/>
        <v>-0.54426225719601118</v>
      </c>
      <c r="T334" s="37">
        <f t="shared" si="90"/>
        <v>18.807820696232714</v>
      </c>
      <c r="U334" s="37">
        <f t="shared" si="91"/>
        <v>34.616399999999999</v>
      </c>
      <c r="V334" s="37">
        <f t="shared" si="92"/>
        <v>-15.808579303767285</v>
      </c>
      <c r="W334" s="39">
        <f t="shared" si="93"/>
        <v>-0.45667889508346582</v>
      </c>
    </row>
    <row r="335" spans="1:23" x14ac:dyDescent="0.3">
      <c r="A335" s="18">
        <f t="shared" si="94"/>
        <v>2021</v>
      </c>
      <c r="B335" s="18" t="str">
        <f t="shared" si="80"/>
        <v>Jul_2021</v>
      </c>
      <c r="C335" s="18" t="str">
        <f t="shared" si="81"/>
        <v>WK 30_Jul_2021</v>
      </c>
      <c r="D335" s="19">
        <v>44396</v>
      </c>
      <c r="E335" s="23" t="s">
        <v>20</v>
      </c>
      <c r="F335" s="32">
        <v>20</v>
      </c>
      <c r="G335" s="27">
        <v>20</v>
      </c>
      <c r="H335" s="21">
        <f t="shared" si="82"/>
        <v>0</v>
      </c>
      <c r="I335" s="11">
        <f t="shared" si="83"/>
        <v>0</v>
      </c>
      <c r="J335" s="18">
        <v>75</v>
      </c>
      <c r="K335" s="18">
        <f t="shared" si="84"/>
        <v>-55</v>
      </c>
      <c r="L335" s="11">
        <f t="shared" si="85"/>
        <v>-0.73333333333333328</v>
      </c>
      <c r="M335" s="30">
        <v>579</v>
      </c>
      <c r="N335" s="18">
        <v>557</v>
      </c>
      <c r="O335" s="21">
        <f t="shared" si="86"/>
        <v>22</v>
      </c>
      <c r="P335" s="11">
        <f t="shared" si="87"/>
        <v>3.949730700179533E-2</v>
      </c>
      <c r="Q335" s="18">
        <v>2819</v>
      </c>
      <c r="R335" s="18">
        <f t="shared" si="88"/>
        <v>-2240</v>
      </c>
      <c r="S335" s="11">
        <f t="shared" si="89"/>
        <v>-0.79460801702731465</v>
      </c>
      <c r="T335" s="37">
        <f t="shared" si="90"/>
        <v>28.95</v>
      </c>
      <c r="U335" s="37">
        <f t="shared" si="91"/>
        <v>37.586666666666666</v>
      </c>
      <c r="V335" s="37">
        <f t="shared" si="92"/>
        <v>-8.6366666666666667</v>
      </c>
      <c r="W335" s="39">
        <f t="shared" si="93"/>
        <v>-0.22978006385242994</v>
      </c>
    </row>
    <row r="336" spans="1:23" x14ac:dyDescent="0.3">
      <c r="A336" s="18">
        <f t="shared" si="94"/>
        <v>2021</v>
      </c>
      <c r="B336" s="18" t="str">
        <f t="shared" si="80"/>
        <v>Jul_2021</v>
      </c>
      <c r="C336" s="18" t="str">
        <f t="shared" si="81"/>
        <v>WK 30_Jul_2021</v>
      </c>
      <c r="D336" s="19">
        <v>44396</v>
      </c>
      <c r="E336" s="23" t="s">
        <v>8</v>
      </c>
      <c r="F336" s="30">
        <v>17</v>
      </c>
      <c r="G336" s="18">
        <v>17</v>
      </c>
      <c r="H336" s="21">
        <f t="shared" si="82"/>
        <v>0</v>
      </c>
      <c r="I336" s="11">
        <f t="shared" si="83"/>
        <v>0</v>
      </c>
      <c r="J336" s="18">
        <v>35</v>
      </c>
      <c r="K336" s="18">
        <f t="shared" si="84"/>
        <v>-18</v>
      </c>
      <c r="L336" s="11">
        <f t="shared" si="85"/>
        <v>-0.51428571428571423</v>
      </c>
      <c r="M336" s="30">
        <v>451</v>
      </c>
      <c r="N336" s="18">
        <v>421</v>
      </c>
      <c r="O336" s="21">
        <f t="shared" si="86"/>
        <v>30</v>
      </c>
      <c r="P336" s="11">
        <f t="shared" si="87"/>
        <v>7.1258907363420429E-2</v>
      </c>
      <c r="Q336" s="18">
        <v>752</v>
      </c>
      <c r="R336" s="18">
        <f t="shared" si="88"/>
        <v>-301</v>
      </c>
      <c r="S336" s="11">
        <f t="shared" si="89"/>
        <v>-0.40026595744680848</v>
      </c>
      <c r="T336" s="37">
        <f t="shared" si="90"/>
        <v>26.529411764705884</v>
      </c>
      <c r="U336" s="37">
        <f t="shared" si="91"/>
        <v>21.485714285714284</v>
      </c>
      <c r="V336" s="37">
        <f t="shared" si="92"/>
        <v>5.0436974789916</v>
      </c>
      <c r="W336" s="39">
        <f t="shared" si="93"/>
        <v>0.23474655819774737</v>
      </c>
    </row>
    <row r="337" spans="1:23" x14ac:dyDescent="0.3">
      <c r="A337" s="18">
        <f t="shared" si="94"/>
        <v>2021</v>
      </c>
      <c r="B337" s="18" t="str">
        <f t="shared" si="80"/>
        <v>Jul_2021</v>
      </c>
      <c r="C337" s="18" t="str">
        <f t="shared" si="81"/>
        <v>WK 30_Jul_2021</v>
      </c>
      <c r="D337" s="19">
        <v>44396</v>
      </c>
      <c r="E337" s="23" t="s">
        <v>9</v>
      </c>
      <c r="F337" s="30">
        <v>99</v>
      </c>
      <c r="G337" s="18">
        <v>95</v>
      </c>
      <c r="H337" s="21">
        <f t="shared" si="82"/>
        <v>4</v>
      </c>
      <c r="I337" s="11">
        <f t="shared" si="83"/>
        <v>4.2105263157894736E-2</v>
      </c>
      <c r="J337" s="18">
        <v>460</v>
      </c>
      <c r="K337" s="18">
        <f t="shared" si="84"/>
        <v>-361</v>
      </c>
      <c r="L337" s="11">
        <f t="shared" si="85"/>
        <v>-0.7847826086956522</v>
      </c>
      <c r="M337" s="30">
        <v>2716</v>
      </c>
      <c r="N337" s="18">
        <v>2630</v>
      </c>
      <c r="O337" s="21">
        <f t="shared" si="86"/>
        <v>86</v>
      </c>
      <c r="P337" s="11">
        <f t="shared" si="87"/>
        <v>3.2699619771863121E-2</v>
      </c>
      <c r="Q337" s="18">
        <v>14129</v>
      </c>
      <c r="R337" s="18">
        <f t="shared" si="88"/>
        <v>-11413</v>
      </c>
      <c r="S337" s="11">
        <f t="shared" si="89"/>
        <v>-0.80777125061929367</v>
      </c>
      <c r="T337" s="37">
        <f t="shared" si="90"/>
        <v>27.434343434343436</v>
      </c>
      <c r="U337" s="37">
        <f t="shared" si="91"/>
        <v>30.715217391304346</v>
      </c>
      <c r="V337" s="37">
        <f t="shared" si="92"/>
        <v>-3.2808739569609102</v>
      </c>
      <c r="W337" s="39">
        <f t="shared" si="93"/>
        <v>-0.10681591196843505</v>
      </c>
    </row>
    <row r="338" spans="1:23" x14ac:dyDescent="0.3">
      <c r="A338" s="18">
        <f t="shared" si="94"/>
        <v>2021</v>
      </c>
      <c r="B338" s="18" t="str">
        <f t="shared" si="80"/>
        <v>Jul_2021</v>
      </c>
      <c r="C338" s="18" t="str">
        <f t="shared" si="81"/>
        <v>WK 30_Jul_2021</v>
      </c>
      <c r="D338" s="19">
        <v>44396</v>
      </c>
      <c r="E338" s="23" t="s">
        <v>21</v>
      </c>
      <c r="F338" s="30">
        <v>15</v>
      </c>
      <c r="G338" s="18">
        <v>14</v>
      </c>
      <c r="H338" s="21">
        <f t="shared" si="82"/>
        <v>1</v>
      </c>
      <c r="I338" s="11">
        <f t="shared" si="83"/>
        <v>7.1428571428571425E-2</v>
      </c>
      <c r="J338" s="18">
        <v>61</v>
      </c>
      <c r="K338" s="18">
        <f t="shared" si="84"/>
        <v>-46</v>
      </c>
      <c r="L338" s="11">
        <f t="shared" si="85"/>
        <v>-0.75409836065573765</v>
      </c>
      <c r="M338" s="30">
        <v>495</v>
      </c>
      <c r="N338" s="18">
        <v>467</v>
      </c>
      <c r="O338" s="21">
        <f t="shared" si="86"/>
        <v>28</v>
      </c>
      <c r="P338" s="11">
        <f t="shared" si="87"/>
        <v>5.9957173447537475E-2</v>
      </c>
      <c r="Q338" s="18">
        <v>1843</v>
      </c>
      <c r="R338" s="18">
        <f t="shared" si="88"/>
        <v>-1348</v>
      </c>
      <c r="S338" s="11">
        <f t="shared" si="89"/>
        <v>-0.73141616928920239</v>
      </c>
      <c r="T338" s="37">
        <f t="shared" si="90"/>
        <v>33</v>
      </c>
      <c r="U338" s="37">
        <f t="shared" si="91"/>
        <v>30.21311475409836</v>
      </c>
      <c r="V338" s="37">
        <f t="shared" si="92"/>
        <v>2.7868852459016402</v>
      </c>
      <c r="W338" s="39">
        <f t="shared" si="93"/>
        <v>9.2240911557243663E-2</v>
      </c>
    </row>
    <row r="339" spans="1:23" x14ac:dyDescent="0.3">
      <c r="A339" s="18">
        <f t="shared" si="94"/>
        <v>2021</v>
      </c>
      <c r="B339" s="18" t="str">
        <f t="shared" si="80"/>
        <v>Jul_2021</v>
      </c>
      <c r="C339" s="18" t="str">
        <f t="shared" si="81"/>
        <v>WK 30_Jul_2021</v>
      </c>
      <c r="D339" s="19">
        <v>44396</v>
      </c>
      <c r="E339" s="23" t="s">
        <v>10</v>
      </c>
      <c r="F339" s="33">
        <v>25</v>
      </c>
      <c r="G339" s="21">
        <v>34</v>
      </c>
      <c r="H339" s="21">
        <f t="shared" si="82"/>
        <v>-9</v>
      </c>
      <c r="I339" s="11">
        <f t="shared" si="83"/>
        <v>-0.26470588235294118</v>
      </c>
      <c r="J339" s="18">
        <v>44</v>
      </c>
      <c r="K339" s="18">
        <f t="shared" si="84"/>
        <v>-19</v>
      </c>
      <c r="L339" s="11">
        <f t="shared" si="85"/>
        <v>-0.43181818181818182</v>
      </c>
      <c r="M339" s="30">
        <v>819</v>
      </c>
      <c r="N339" s="18">
        <v>1262</v>
      </c>
      <c r="O339" s="21">
        <f t="shared" si="86"/>
        <v>-443</v>
      </c>
      <c r="P339" s="11">
        <f t="shared" si="87"/>
        <v>-0.35103011093502379</v>
      </c>
      <c r="Q339" s="18">
        <v>1048</v>
      </c>
      <c r="R339" s="18">
        <f t="shared" si="88"/>
        <v>-229</v>
      </c>
      <c r="S339" s="11">
        <f t="shared" si="89"/>
        <v>-0.21851145038167938</v>
      </c>
      <c r="T339" s="37">
        <f t="shared" si="90"/>
        <v>32.76</v>
      </c>
      <c r="U339" s="37">
        <f t="shared" si="91"/>
        <v>23.818181818181817</v>
      </c>
      <c r="V339" s="37">
        <f t="shared" si="92"/>
        <v>8.9418181818181814</v>
      </c>
      <c r="W339" s="39">
        <f t="shared" si="93"/>
        <v>0.37541984732824429</v>
      </c>
    </row>
    <row r="340" spans="1:23" x14ac:dyDescent="0.3">
      <c r="A340" s="18">
        <f t="shared" si="94"/>
        <v>2021</v>
      </c>
      <c r="B340" s="18" t="str">
        <f t="shared" si="80"/>
        <v>Jul_2021</v>
      </c>
      <c r="C340" s="18" t="str">
        <f t="shared" si="81"/>
        <v>WK 30_Jul_2021</v>
      </c>
      <c r="D340" s="19">
        <v>44396</v>
      </c>
      <c r="E340" s="23" t="s">
        <v>16</v>
      </c>
      <c r="F340" s="33">
        <v>16</v>
      </c>
      <c r="G340" s="21">
        <v>16</v>
      </c>
      <c r="H340" s="21">
        <f t="shared" si="82"/>
        <v>0</v>
      </c>
      <c r="I340" s="11">
        <f t="shared" si="83"/>
        <v>0</v>
      </c>
      <c r="J340" s="18">
        <v>111</v>
      </c>
      <c r="K340" s="18">
        <f t="shared" si="84"/>
        <v>-95</v>
      </c>
      <c r="L340" s="11">
        <f t="shared" si="85"/>
        <v>-0.85585585585585588</v>
      </c>
      <c r="M340" s="30">
        <v>194</v>
      </c>
      <c r="N340" s="18">
        <v>188</v>
      </c>
      <c r="O340" s="21">
        <f t="shared" si="86"/>
        <v>6</v>
      </c>
      <c r="P340" s="11">
        <f t="shared" si="87"/>
        <v>3.1914893617021274E-2</v>
      </c>
      <c r="Q340" s="18">
        <v>3522</v>
      </c>
      <c r="R340" s="18">
        <f t="shared" si="88"/>
        <v>-3328</v>
      </c>
      <c r="S340" s="11">
        <f t="shared" si="89"/>
        <v>-0.94491766042021574</v>
      </c>
      <c r="T340" s="37">
        <f t="shared" si="90"/>
        <v>12.125</v>
      </c>
      <c r="U340" s="37">
        <f t="shared" si="91"/>
        <v>31.72972972972973</v>
      </c>
      <c r="V340" s="37">
        <f t="shared" si="92"/>
        <v>-19.60472972972973</v>
      </c>
      <c r="W340" s="39">
        <f t="shared" si="93"/>
        <v>-0.61786626916524701</v>
      </c>
    </row>
    <row r="341" spans="1:23" x14ac:dyDescent="0.3">
      <c r="A341" s="18">
        <f t="shared" si="94"/>
        <v>2021</v>
      </c>
      <c r="B341" s="18" t="str">
        <f t="shared" si="80"/>
        <v>Jul_2021</v>
      </c>
      <c r="C341" s="18" t="str">
        <f t="shared" si="81"/>
        <v>WK 30_Jul_2021</v>
      </c>
      <c r="D341" s="19">
        <v>44396</v>
      </c>
      <c r="E341" s="23" t="s">
        <v>12</v>
      </c>
      <c r="F341" s="30">
        <v>89</v>
      </c>
      <c r="G341" s="18">
        <v>93</v>
      </c>
      <c r="H341" s="21">
        <f t="shared" si="82"/>
        <v>-4</v>
      </c>
      <c r="I341" s="11">
        <f t="shared" si="83"/>
        <v>-4.3010752688172046E-2</v>
      </c>
      <c r="J341" s="18">
        <v>295</v>
      </c>
      <c r="K341" s="18">
        <f t="shared" si="84"/>
        <v>-206</v>
      </c>
      <c r="L341" s="11">
        <f t="shared" si="85"/>
        <v>-0.69830508474576269</v>
      </c>
      <c r="M341" s="30">
        <v>1455</v>
      </c>
      <c r="N341" s="18">
        <v>1437</v>
      </c>
      <c r="O341" s="21">
        <f t="shared" si="86"/>
        <v>18</v>
      </c>
      <c r="P341" s="11">
        <f t="shared" si="87"/>
        <v>1.2526096033402923E-2</v>
      </c>
      <c r="Q341" s="18">
        <v>5504</v>
      </c>
      <c r="R341" s="18">
        <f t="shared" si="88"/>
        <v>-4049</v>
      </c>
      <c r="S341" s="11">
        <f t="shared" si="89"/>
        <v>-0.73564680232558144</v>
      </c>
      <c r="T341" s="37">
        <f t="shared" si="90"/>
        <v>16.348314606741575</v>
      </c>
      <c r="U341" s="37">
        <f t="shared" si="91"/>
        <v>18.657627118644069</v>
      </c>
      <c r="V341" s="37">
        <f t="shared" si="92"/>
        <v>-2.309312511902494</v>
      </c>
      <c r="W341" s="39">
        <f t="shared" si="93"/>
        <v>-0.12377310883198323</v>
      </c>
    </row>
    <row r="342" spans="1:23" x14ac:dyDescent="0.3">
      <c r="A342" s="18">
        <f t="shared" si="94"/>
        <v>2021</v>
      </c>
      <c r="B342" s="18" t="str">
        <f t="shared" si="80"/>
        <v>Jul_2021</v>
      </c>
      <c r="C342" s="18" t="str">
        <f t="shared" si="81"/>
        <v>WK 31_Jul_2021</v>
      </c>
      <c r="D342" s="19">
        <v>44403</v>
      </c>
      <c r="E342" s="29" t="s">
        <v>18</v>
      </c>
      <c r="F342" s="30">
        <v>35</v>
      </c>
      <c r="G342" s="18">
        <v>35</v>
      </c>
      <c r="H342" s="21">
        <f t="shared" si="82"/>
        <v>0</v>
      </c>
      <c r="I342" s="11">
        <f t="shared" si="83"/>
        <v>0</v>
      </c>
      <c r="J342" s="18">
        <v>113</v>
      </c>
      <c r="K342" s="18">
        <f t="shared" si="84"/>
        <v>-78</v>
      </c>
      <c r="L342" s="11">
        <f t="shared" si="85"/>
        <v>-0.69026548672566368</v>
      </c>
      <c r="M342" s="31">
        <v>872</v>
      </c>
      <c r="N342" s="22">
        <v>869</v>
      </c>
      <c r="O342" s="21">
        <f t="shared" si="86"/>
        <v>3</v>
      </c>
      <c r="P342" s="11">
        <f t="shared" si="87"/>
        <v>3.4522439585730723E-3</v>
      </c>
      <c r="Q342" s="18">
        <v>4152</v>
      </c>
      <c r="R342" s="18">
        <f t="shared" si="88"/>
        <v>-3280</v>
      </c>
      <c r="S342" s="11">
        <f t="shared" si="89"/>
        <v>-0.78998073217726394</v>
      </c>
      <c r="T342" s="37">
        <f t="shared" si="90"/>
        <v>24.914285714285715</v>
      </c>
      <c r="U342" s="37">
        <f t="shared" si="91"/>
        <v>36.743362831858406</v>
      </c>
      <c r="V342" s="37">
        <f t="shared" si="92"/>
        <v>-11.829077117572691</v>
      </c>
      <c r="W342" s="39">
        <f t="shared" si="93"/>
        <v>-0.32193779245802362</v>
      </c>
    </row>
    <row r="343" spans="1:23" x14ac:dyDescent="0.3">
      <c r="A343" s="18">
        <f t="shared" si="94"/>
        <v>2021</v>
      </c>
      <c r="B343" s="18" t="str">
        <f t="shared" si="80"/>
        <v>Jul_2021</v>
      </c>
      <c r="C343" s="18" t="str">
        <f t="shared" si="81"/>
        <v>WK 31_Jul_2021</v>
      </c>
      <c r="D343" s="19">
        <v>44403</v>
      </c>
      <c r="E343" s="29" t="s">
        <v>19</v>
      </c>
      <c r="F343" s="30">
        <v>59</v>
      </c>
      <c r="G343" s="18">
        <v>58</v>
      </c>
      <c r="H343" s="21">
        <f t="shared" si="82"/>
        <v>1</v>
      </c>
      <c r="I343" s="11">
        <f t="shared" si="83"/>
        <v>1.7241379310344827E-2</v>
      </c>
      <c r="J343" s="18">
        <v>118</v>
      </c>
      <c r="K343" s="18">
        <f t="shared" si="84"/>
        <v>-59</v>
      </c>
      <c r="L343" s="11">
        <f t="shared" si="85"/>
        <v>-0.5</v>
      </c>
      <c r="M343" s="30">
        <v>1672</v>
      </c>
      <c r="N343" s="18">
        <v>1685</v>
      </c>
      <c r="O343" s="21">
        <f t="shared" si="86"/>
        <v>-13</v>
      </c>
      <c r="P343" s="11">
        <f t="shared" si="87"/>
        <v>-7.71513353115727E-3</v>
      </c>
      <c r="Q343" s="18">
        <v>3262</v>
      </c>
      <c r="R343" s="18">
        <f t="shared" si="88"/>
        <v>-1590</v>
      </c>
      <c r="S343" s="11">
        <f t="shared" si="89"/>
        <v>-0.48743102391171061</v>
      </c>
      <c r="T343" s="37">
        <f t="shared" si="90"/>
        <v>28.338983050847457</v>
      </c>
      <c r="U343" s="37">
        <f t="shared" si="91"/>
        <v>27.64406779661017</v>
      </c>
      <c r="V343" s="37">
        <f t="shared" si="92"/>
        <v>0.69491525423728717</v>
      </c>
      <c r="W343" s="39">
        <f t="shared" si="93"/>
        <v>2.513795217657875E-2</v>
      </c>
    </row>
    <row r="344" spans="1:23" x14ac:dyDescent="0.3">
      <c r="A344" s="18">
        <f t="shared" si="94"/>
        <v>2021</v>
      </c>
      <c r="B344" s="18" t="str">
        <f t="shared" si="80"/>
        <v>Jul_2021</v>
      </c>
      <c r="C344" s="18" t="str">
        <f t="shared" si="81"/>
        <v>WK 31_Jul_2021</v>
      </c>
      <c r="D344" s="19">
        <v>44403</v>
      </c>
      <c r="E344" s="23" t="s">
        <v>6</v>
      </c>
      <c r="F344" s="30">
        <v>17</v>
      </c>
      <c r="G344" s="18">
        <v>17</v>
      </c>
      <c r="H344" s="21">
        <f t="shared" si="82"/>
        <v>0</v>
      </c>
      <c r="I344" s="11">
        <f t="shared" si="83"/>
        <v>0</v>
      </c>
      <c r="J344" s="18">
        <v>47</v>
      </c>
      <c r="K344" s="18">
        <f t="shared" si="84"/>
        <v>-30</v>
      </c>
      <c r="L344" s="11">
        <f t="shared" si="85"/>
        <v>-0.63829787234042556</v>
      </c>
      <c r="M344" s="30">
        <v>680</v>
      </c>
      <c r="N344" s="18">
        <v>704</v>
      </c>
      <c r="O344" s="21">
        <f t="shared" si="86"/>
        <v>-24</v>
      </c>
      <c r="P344" s="11">
        <f t="shared" si="87"/>
        <v>-3.4090909090909088E-2</v>
      </c>
      <c r="Q344" s="18">
        <v>1771</v>
      </c>
      <c r="R344" s="18">
        <f t="shared" si="88"/>
        <v>-1091</v>
      </c>
      <c r="S344" s="11">
        <f t="shared" si="89"/>
        <v>-0.61603613777526822</v>
      </c>
      <c r="T344" s="37">
        <f t="shared" si="90"/>
        <v>40</v>
      </c>
      <c r="U344" s="37">
        <f t="shared" si="91"/>
        <v>37.680851063829785</v>
      </c>
      <c r="V344" s="37">
        <f t="shared" si="92"/>
        <v>2.3191489361702153</v>
      </c>
      <c r="W344" s="39">
        <f t="shared" si="93"/>
        <v>6.1547148503670317E-2</v>
      </c>
    </row>
    <row r="345" spans="1:23" x14ac:dyDescent="0.3">
      <c r="A345" s="18">
        <f t="shared" si="94"/>
        <v>2021</v>
      </c>
      <c r="B345" s="18" t="str">
        <f t="shared" si="80"/>
        <v>Jul_2021</v>
      </c>
      <c r="C345" s="18" t="str">
        <f t="shared" si="81"/>
        <v>WK 31_Jul_2021</v>
      </c>
      <c r="D345" s="19">
        <v>44403</v>
      </c>
      <c r="E345" s="23" t="s">
        <v>7</v>
      </c>
      <c r="F345" s="30">
        <v>2080</v>
      </c>
      <c r="G345" s="18">
        <v>2097</v>
      </c>
      <c r="H345" s="21">
        <f t="shared" si="82"/>
        <v>-17</v>
      </c>
      <c r="I345" s="11">
        <f t="shared" si="83"/>
        <v>-8.1068192656175483E-3</v>
      </c>
      <c r="J345" s="18">
        <v>2500</v>
      </c>
      <c r="K345" s="18">
        <f t="shared" si="84"/>
        <v>-420</v>
      </c>
      <c r="L345" s="11">
        <f t="shared" si="85"/>
        <v>-0.16800000000000001</v>
      </c>
      <c r="M345" s="30">
        <v>40047</v>
      </c>
      <c r="N345" s="28">
        <v>39440</v>
      </c>
      <c r="O345" s="21">
        <f t="shared" si="86"/>
        <v>607</v>
      </c>
      <c r="P345" s="11">
        <f t="shared" si="87"/>
        <v>1.5390466531440163E-2</v>
      </c>
      <c r="Q345" s="18">
        <v>86541</v>
      </c>
      <c r="R345" s="18">
        <f t="shared" si="88"/>
        <v>-46494</v>
      </c>
      <c r="S345" s="11">
        <f t="shared" si="89"/>
        <v>-0.53724824071827226</v>
      </c>
      <c r="T345" s="37">
        <f t="shared" si="90"/>
        <v>19.253365384615385</v>
      </c>
      <c r="U345" s="37">
        <f t="shared" si="91"/>
        <v>34.616399999999999</v>
      </c>
      <c r="V345" s="37">
        <f t="shared" si="92"/>
        <v>-15.363034615384613</v>
      </c>
      <c r="W345" s="39">
        <f t="shared" si="93"/>
        <v>-0.44380798163253876</v>
      </c>
    </row>
    <row r="346" spans="1:23" x14ac:dyDescent="0.3">
      <c r="A346" s="18">
        <f t="shared" si="94"/>
        <v>2021</v>
      </c>
      <c r="B346" s="18" t="str">
        <f t="shared" si="80"/>
        <v>Jul_2021</v>
      </c>
      <c r="C346" s="18" t="str">
        <f t="shared" si="81"/>
        <v>WK 31_Jul_2021</v>
      </c>
      <c r="D346" s="19">
        <v>44403</v>
      </c>
      <c r="E346" s="23" t="s">
        <v>20</v>
      </c>
      <c r="F346" s="32">
        <v>20</v>
      </c>
      <c r="G346" s="27">
        <v>20</v>
      </c>
      <c r="H346" s="21">
        <f t="shared" si="82"/>
        <v>0</v>
      </c>
      <c r="I346" s="11">
        <f t="shared" si="83"/>
        <v>0</v>
      </c>
      <c r="J346" s="18">
        <v>75</v>
      </c>
      <c r="K346" s="18">
        <f t="shared" si="84"/>
        <v>-55</v>
      </c>
      <c r="L346" s="11">
        <f t="shared" si="85"/>
        <v>-0.73333333333333328</v>
      </c>
      <c r="M346" s="30">
        <v>578</v>
      </c>
      <c r="N346" s="18">
        <v>579</v>
      </c>
      <c r="O346" s="21">
        <f t="shared" si="86"/>
        <v>-1</v>
      </c>
      <c r="P346" s="11">
        <f t="shared" si="87"/>
        <v>-1.7271157167530224E-3</v>
      </c>
      <c r="Q346" s="18">
        <v>2819</v>
      </c>
      <c r="R346" s="18">
        <f t="shared" si="88"/>
        <v>-2241</v>
      </c>
      <c r="S346" s="11">
        <f t="shared" si="89"/>
        <v>-0.79496275274920181</v>
      </c>
      <c r="T346" s="37">
        <f t="shared" si="90"/>
        <v>28.9</v>
      </c>
      <c r="U346" s="37">
        <f t="shared" si="91"/>
        <v>37.586666666666666</v>
      </c>
      <c r="V346" s="37">
        <f t="shared" si="92"/>
        <v>-8.6866666666666674</v>
      </c>
      <c r="W346" s="39">
        <f t="shared" si="93"/>
        <v>-0.23111032280950694</v>
      </c>
    </row>
    <row r="347" spans="1:23" x14ac:dyDescent="0.3">
      <c r="A347" s="18">
        <f t="shared" si="94"/>
        <v>2021</v>
      </c>
      <c r="B347" s="18" t="str">
        <f t="shared" si="80"/>
        <v>Jul_2021</v>
      </c>
      <c r="C347" s="18" t="str">
        <f t="shared" si="81"/>
        <v>WK 31_Jul_2021</v>
      </c>
      <c r="D347" s="19">
        <v>44403</v>
      </c>
      <c r="E347" s="23" t="s">
        <v>8</v>
      </c>
      <c r="F347" s="30">
        <v>17</v>
      </c>
      <c r="G347" s="18">
        <v>17</v>
      </c>
      <c r="H347" s="21">
        <f t="shared" si="82"/>
        <v>0</v>
      </c>
      <c r="I347" s="11">
        <f t="shared" si="83"/>
        <v>0</v>
      </c>
      <c r="J347" s="18">
        <v>35</v>
      </c>
      <c r="K347" s="18">
        <f t="shared" si="84"/>
        <v>-18</v>
      </c>
      <c r="L347" s="11">
        <f t="shared" si="85"/>
        <v>-0.51428571428571423</v>
      </c>
      <c r="M347" s="30">
        <v>468</v>
      </c>
      <c r="N347" s="18">
        <v>451</v>
      </c>
      <c r="O347" s="21">
        <f t="shared" si="86"/>
        <v>17</v>
      </c>
      <c r="P347" s="11">
        <f t="shared" si="87"/>
        <v>3.7694013303769404E-2</v>
      </c>
      <c r="Q347" s="18">
        <v>752</v>
      </c>
      <c r="R347" s="18">
        <f t="shared" si="88"/>
        <v>-284</v>
      </c>
      <c r="S347" s="11">
        <f t="shared" si="89"/>
        <v>-0.37765957446808512</v>
      </c>
      <c r="T347" s="37">
        <f t="shared" si="90"/>
        <v>27.529411764705884</v>
      </c>
      <c r="U347" s="37">
        <f t="shared" si="91"/>
        <v>21.485714285714284</v>
      </c>
      <c r="V347" s="37">
        <f t="shared" si="92"/>
        <v>6.0436974789916</v>
      </c>
      <c r="W347" s="39">
        <f t="shared" si="93"/>
        <v>0.28128911138923673</v>
      </c>
    </row>
    <row r="348" spans="1:23" x14ac:dyDescent="0.3">
      <c r="A348" s="18">
        <f t="shared" si="94"/>
        <v>2021</v>
      </c>
      <c r="B348" s="18" t="str">
        <f t="shared" si="80"/>
        <v>Jul_2021</v>
      </c>
      <c r="C348" s="18" t="str">
        <f t="shared" si="81"/>
        <v>WK 31_Jul_2021</v>
      </c>
      <c r="D348" s="19">
        <v>44403</v>
      </c>
      <c r="E348" s="23" t="s">
        <v>9</v>
      </c>
      <c r="F348" s="30">
        <v>101</v>
      </c>
      <c r="G348" s="18">
        <v>99</v>
      </c>
      <c r="H348" s="21">
        <f t="shared" si="82"/>
        <v>2</v>
      </c>
      <c r="I348" s="11">
        <f t="shared" si="83"/>
        <v>2.0202020202020204E-2</v>
      </c>
      <c r="J348" s="18">
        <v>460</v>
      </c>
      <c r="K348" s="18">
        <f t="shared" si="84"/>
        <v>-359</v>
      </c>
      <c r="L348" s="11">
        <f t="shared" si="85"/>
        <v>-0.7804347826086957</v>
      </c>
      <c r="M348" s="30">
        <v>2776</v>
      </c>
      <c r="N348" s="18">
        <v>2716</v>
      </c>
      <c r="O348" s="21">
        <f t="shared" si="86"/>
        <v>60</v>
      </c>
      <c r="P348" s="11">
        <f t="shared" si="87"/>
        <v>2.2091310751104567E-2</v>
      </c>
      <c r="Q348" s="18">
        <v>14129</v>
      </c>
      <c r="R348" s="18">
        <f t="shared" si="88"/>
        <v>-11353</v>
      </c>
      <c r="S348" s="11">
        <f t="shared" si="89"/>
        <v>-0.80352466558142832</v>
      </c>
      <c r="T348" s="37">
        <f t="shared" si="90"/>
        <v>27.485148514851485</v>
      </c>
      <c r="U348" s="37">
        <f t="shared" si="91"/>
        <v>30.715217391304346</v>
      </c>
      <c r="V348" s="37">
        <f t="shared" si="92"/>
        <v>-3.2300688764528616</v>
      </c>
      <c r="W348" s="39">
        <f t="shared" si="93"/>
        <v>-0.10516184324214851</v>
      </c>
    </row>
    <row r="349" spans="1:23" x14ac:dyDescent="0.3">
      <c r="A349" s="18">
        <f t="shared" si="94"/>
        <v>2021</v>
      </c>
      <c r="B349" s="18" t="str">
        <f t="shared" si="80"/>
        <v>Jul_2021</v>
      </c>
      <c r="C349" s="18" t="str">
        <f t="shared" si="81"/>
        <v>WK 31_Jul_2021</v>
      </c>
      <c r="D349" s="19">
        <v>44403</v>
      </c>
      <c r="E349" s="23" t="s">
        <v>21</v>
      </c>
      <c r="F349" s="30">
        <v>15</v>
      </c>
      <c r="G349" s="18">
        <v>15</v>
      </c>
      <c r="H349" s="21">
        <f t="shared" si="82"/>
        <v>0</v>
      </c>
      <c r="I349" s="11">
        <f t="shared" si="83"/>
        <v>0</v>
      </c>
      <c r="J349" s="18">
        <v>61</v>
      </c>
      <c r="K349" s="18">
        <f t="shared" si="84"/>
        <v>-46</v>
      </c>
      <c r="L349" s="11">
        <f t="shared" si="85"/>
        <v>-0.75409836065573765</v>
      </c>
      <c r="M349" s="30">
        <v>484</v>
      </c>
      <c r="N349" s="18">
        <v>495</v>
      </c>
      <c r="O349" s="21">
        <f t="shared" si="86"/>
        <v>-11</v>
      </c>
      <c r="P349" s="11">
        <f t="shared" si="87"/>
        <v>-2.2222222222222223E-2</v>
      </c>
      <c r="Q349" s="18">
        <v>1843</v>
      </c>
      <c r="R349" s="18">
        <f t="shared" si="88"/>
        <v>-1359</v>
      </c>
      <c r="S349" s="11">
        <f t="shared" si="89"/>
        <v>-0.73738469886055347</v>
      </c>
      <c r="T349" s="37">
        <f t="shared" si="90"/>
        <v>32.266666666666666</v>
      </c>
      <c r="U349" s="37">
        <f t="shared" si="91"/>
        <v>30.21311475409836</v>
      </c>
      <c r="V349" s="37">
        <f t="shared" si="92"/>
        <v>2.0535519125683059</v>
      </c>
      <c r="W349" s="39">
        <f t="shared" si="93"/>
        <v>6.7968891300415987E-2</v>
      </c>
    </row>
    <row r="350" spans="1:23" x14ac:dyDescent="0.3">
      <c r="A350" s="18">
        <f t="shared" si="94"/>
        <v>2021</v>
      </c>
      <c r="B350" s="18" t="str">
        <f t="shared" si="80"/>
        <v>Jul_2021</v>
      </c>
      <c r="C350" s="18" t="str">
        <f t="shared" si="81"/>
        <v>WK 31_Jul_2021</v>
      </c>
      <c r="D350" s="19">
        <v>44403</v>
      </c>
      <c r="E350" s="23" t="s">
        <v>10</v>
      </c>
      <c r="F350" s="33">
        <v>25</v>
      </c>
      <c r="G350" s="21">
        <v>25</v>
      </c>
      <c r="H350" s="21">
        <f t="shared" si="82"/>
        <v>0</v>
      </c>
      <c r="I350" s="11">
        <f t="shared" si="83"/>
        <v>0</v>
      </c>
      <c r="J350" s="18">
        <v>44</v>
      </c>
      <c r="K350" s="18">
        <f t="shared" si="84"/>
        <v>-19</v>
      </c>
      <c r="L350" s="11">
        <f t="shared" si="85"/>
        <v>-0.43181818181818182</v>
      </c>
      <c r="M350" s="30">
        <v>770</v>
      </c>
      <c r="N350" s="18">
        <v>819</v>
      </c>
      <c r="O350" s="21">
        <f t="shared" si="86"/>
        <v>-49</v>
      </c>
      <c r="P350" s="11">
        <f t="shared" si="87"/>
        <v>-5.9829059829059832E-2</v>
      </c>
      <c r="Q350" s="18">
        <v>1048</v>
      </c>
      <c r="R350" s="18">
        <f t="shared" si="88"/>
        <v>-278</v>
      </c>
      <c r="S350" s="11">
        <f t="shared" si="89"/>
        <v>-0.26526717557251911</v>
      </c>
      <c r="T350" s="37">
        <f t="shared" si="90"/>
        <v>30.8</v>
      </c>
      <c r="U350" s="37">
        <f t="shared" si="91"/>
        <v>23.818181818181817</v>
      </c>
      <c r="V350" s="37">
        <f t="shared" si="92"/>
        <v>6.9818181818181841</v>
      </c>
      <c r="W350" s="39">
        <f t="shared" si="93"/>
        <v>0.29312977099236653</v>
      </c>
    </row>
    <row r="351" spans="1:23" x14ac:dyDescent="0.3">
      <c r="A351" s="18">
        <f t="shared" si="94"/>
        <v>2021</v>
      </c>
      <c r="B351" s="18" t="str">
        <f t="shared" si="80"/>
        <v>Jul_2021</v>
      </c>
      <c r="C351" s="18" t="str">
        <f t="shared" si="81"/>
        <v>WK 31_Jul_2021</v>
      </c>
      <c r="D351" s="19">
        <v>44403</v>
      </c>
      <c r="E351" s="23" t="s">
        <v>16</v>
      </c>
      <c r="F351" s="33">
        <v>16</v>
      </c>
      <c r="G351" s="21">
        <v>16</v>
      </c>
      <c r="H351" s="21">
        <f t="shared" si="82"/>
        <v>0</v>
      </c>
      <c r="I351" s="11">
        <f t="shared" si="83"/>
        <v>0</v>
      </c>
      <c r="J351" s="18">
        <v>111</v>
      </c>
      <c r="K351" s="18">
        <f t="shared" si="84"/>
        <v>-95</v>
      </c>
      <c r="L351" s="11">
        <f t="shared" si="85"/>
        <v>-0.85585585585585588</v>
      </c>
      <c r="M351" s="30">
        <v>189</v>
      </c>
      <c r="N351" s="18">
        <v>194</v>
      </c>
      <c r="O351" s="21">
        <f t="shared" si="86"/>
        <v>-5</v>
      </c>
      <c r="P351" s="11">
        <f t="shared" si="87"/>
        <v>-2.5773195876288658E-2</v>
      </c>
      <c r="Q351" s="18">
        <v>3522</v>
      </c>
      <c r="R351" s="18">
        <f t="shared" si="88"/>
        <v>-3333</v>
      </c>
      <c r="S351" s="11">
        <f t="shared" si="89"/>
        <v>-0.94633730834752983</v>
      </c>
      <c r="T351" s="37">
        <f t="shared" si="90"/>
        <v>11.8125</v>
      </c>
      <c r="U351" s="37">
        <f t="shared" si="91"/>
        <v>31.72972972972973</v>
      </c>
      <c r="V351" s="37">
        <f t="shared" si="92"/>
        <v>-19.91722972972973</v>
      </c>
      <c r="W351" s="39">
        <f t="shared" si="93"/>
        <v>-0.62771507666098803</v>
      </c>
    </row>
    <row r="352" spans="1:23" x14ac:dyDescent="0.3">
      <c r="A352" s="18">
        <f t="shared" si="94"/>
        <v>2021</v>
      </c>
      <c r="B352" s="18" t="str">
        <f t="shared" si="80"/>
        <v>Jul_2021</v>
      </c>
      <c r="C352" s="18" t="str">
        <f t="shared" si="81"/>
        <v>WK 31_Jul_2021</v>
      </c>
      <c r="D352" s="19">
        <v>44403</v>
      </c>
      <c r="E352" s="23" t="s">
        <v>12</v>
      </c>
      <c r="F352" s="30">
        <v>94</v>
      </c>
      <c r="G352" s="18">
        <v>89</v>
      </c>
      <c r="H352" s="21">
        <f t="shared" si="82"/>
        <v>5</v>
      </c>
      <c r="I352" s="11">
        <f t="shared" si="83"/>
        <v>5.6179775280898875E-2</v>
      </c>
      <c r="J352" s="18">
        <v>295</v>
      </c>
      <c r="K352" s="18">
        <f t="shared" si="84"/>
        <v>-201</v>
      </c>
      <c r="L352" s="11">
        <f t="shared" si="85"/>
        <v>-0.68135593220338986</v>
      </c>
      <c r="M352" s="30">
        <v>1530</v>
      </c>
      <c r="N352" s="18">
        <v>1455</v>
      </c>
      <c r="O352" s="21">
        <f t="shared" si="86"/>
        <v>75</v>
      </c>
      <c r="P352" s="11">
        <f t="shared" si="87"/>
        <v>5.1546391752577317E-2</v>
      </c>
      <c r="Q352" s="18">
        <v>5504</v>
      </c>
      <c r="R352" s="18">
        <f t="shared" si="88"/>
        <v>-3974</v>
      </c>
      <c r="S352" s="11">
        <f t="shared" si="89"/>
        <v>-0.72202034883720934</v>
      </c>
      <c r="T352" s="37">
        <f t="shared" si="90"/>
        <v>16.276595744680851</v>
      </c>
      <c r="U352" s="37">
        <f t="shared" si="91"/>
        <v>18.657627118644069</v>
      </c>
      <c r="V352" s="37">
        <f t="shared" si="92"/>
        <v>-2.3810313739632178</v>
      </c>
      <c r="W352" s="39">
        <f t="shared" si="93"/>
        <v>-0.1276170522018803</v>
      </c>
    </row>
    <row r="353" spans="1:23" x14ac:dyDescent="0.3">
      <c r="A353" s="18">
        <f t="shared" si="94"/>
        <v>2021</v>
      </c>
      <c r="B353" s="18" t="str">
        <f t="shared" si="80"/>
        <v>Aug_2021</v>
      </c>
      <c r="C353" s="18" t="str">
        <f t="shared" si="81"/>
        <v>WK 32_Aug_2021</v>
      </c>
      <c r="D353" s="19">
        <v>44410</v>
      </c>
      <c r="E353" s="29" t="s">
        <v>18</v>
      </c>
      <c r="F353" s="30">
        <v>36</v>
      </c>
      <c r="G353" s="18">
        <v>35</v>
      </c>
      <c r="H353" s="21">
        <f t="shared" si="82"/>
        <v>1</v>
      </c>
      <c r="I353" s="11">
        <f t="shared" si="83"/>
        <v>2.8571428571428571E-2</v>
      </c>
      <c r="J353" s="18">
        <v>113</v>
      </c>
      <c r="K353" s="18">
        <f t="shared" si="84"/>
        <v>-77</v>
      </c>
      <c r="L353" s="11">
        <f t="shared" si="85"/>
        <v>-0.68141592920353977</v>
      </c>
      <c r="M353" s="31">
        <v>869</v>
      </c>
      <c r="N353" s="22">
        <v>872</v>
      </c>
      <c r="O353" s="21">
        <f t="shared" si="86"/>
        <v>-3</v>
      </c>
      <c r="P353" s="11">
        <f t="shared" si="87"/>
        <v>-3.4403669724770644E-3</v>
      </c>
      <c r="Q353" s="18">
        <v>4152</v>
      </c>
      <c r="R353" s="18">
        <f t="shared" si="88"/>
        <v>-3283</v>
      </c>
      <c r="S353" s="11">
        <f t="shared" si="89"/>
        <v>-0.79070327552986508</v>
      </c>
      <c r="T353" s="37">
        <f t="shared" si="90"/>
        <v>24.138888888888889</v>
      </c>
      <c r="U353" s="37">
        <f t="shared" si="91"/>
        <v>36.743362831858406</v>
      </c>
      <c r="V353" s="37">
        <f t="shared" si="92"/>
        <v>-12.604473942969516</v>
      </c>
      <c r="W353" s="39">
        <f t="shared" si="93"/>
        <v>-0.34304083707985439</v>
      </c>
    </row>
    <row r="354" spans="1:23" x14ac:dyDescent="0.3">
      <c r="A354" s="18">
        <f t="shared" si="94"/>
        <v>2021</v>
      </c>
      <c r="B354" s="18" t="str">
        <f t="shared" si="80"/>
        <v>Aug_2021</v>
      </c>
      <c r="C354" s="18" t="str">
        <f t="shared" si="81"/>
        <v>WK 32_Aug_2021</v>
      </c>
      <c r="D354" s="19">
        <v>44410</v>
      </c>
      <c r="E354" s="29" t="s">
        <v>19</v>
      </c>
      <c r="F354" s="30">
        <v>60</v>
      </c>
      <c r="G354" s="18">
        <v>59</v>
      </c>
      <c r="H354" s="21">
        <f t="shared" si="82"/>
        <v>1</v>
      </c>
      <c r="I354" s="11">
        <f t="shared" si="83"/>
        <v>1.6949152542372881E-2</v>
      </c>
      <c r="J354" s="18">
        <v>118</v>
      </c>
      <c r="K354" s="18">
        <f t="shared" si="84"/>
        <v>-58</v>
      </c>
      <c r="L354" s="11">
        <f t="shared" si="85"/>
        <v>-0.49152542372881358</v>
      </c>
      <c r="M354" s="30">
        <v>1724</v>
      </c>
      <c r="N354" s="18">
        <v>1672</v>
      </c>
      <c r="O354" s="21">
        <f t="shared" si="86"/>
        <v>52</v>
      </c>
      <c r="P354" s="11">
        <f t="shared" si="87"/>
        <v>3.1100478468899521E-2</v>
      </c>
      <c r="Q354" s="18">
        <v>3262</v>
      </c>
      <c r="R354" s="18">
        <f t="shared" si="88"/>
        <v>-1538</v>
      </c>
      <c r="S354" s="11">
        <f t="shared" si="89"/>
        <v>-0.4714898835070509</v>
      </c>
      <c r="T354" s="37">
        <f t="shared" si="90"/>
        <v>28.733333333333334</v>
      </c>
      <c r="U354" s="37">
        <f t="shared" si="91"/>
        <v>27.64406779661017</v>
      </c>
      <c r="V354" s="37">
        <f t="shared" si="92"/>
        <v>1.0892655367231647</v>
      </c>
      <c r="W354" s="39">
        <f t="shared" si="93"/>
        <v>3.9403229102799947E-2</v>
      </c>
    </row>
    <row r="355" spans="1:23" x14ac:dyDescent="0.3">
      <c r="A355" s="18">
        <f t="shared" si="94"/>
        <v>2021</v>
      </c>
      <c r="B355" s="18" t="str">
        <f t="shared" si="80"/>
        <v>Aug_2021</v>
      </c>
      <c r="C355" s="18" t="str">
        <f t="shared" si="81"/>
        <v>WK 32_Aug_2021</v>
      </c>
      <c r="D355" s="19">
        <v>44410</v>
      </c>
      <c r="E355" s="23" t="s">
        <v>6</v>
      </c>
      <c r="F355" s="30">
        <v>17</v>
      </c>
      <c r="G355" s="18">
        <v>17</v>
      </c>
      <c r="H355" s="21">
        <f t="shared" si="82"/>
        <v>0</v>
      </c>
      <c r="I355" s="11">
        <f t="shared" si="83"/>
        <v>0</v>
      </c>
      <c r="J355" s="18">
        <v>47</v>
      </c>
      <c r="K355" s="18">
        <f t="shared" si="84"/>
        <v>-30</v>
      </c>
      <c r="L355" s="11">
        <f t="shared" si="85"/>
        <v>-0.63829787234042556</v>
      </c>
      <c r="M355" s="30">
        <v>695</v>
      </c>
      <c r="N355" s="18">
        <v>680</v>
      </c>
      <c r="O355" s="21">
        <f t="shared" si="86"/>
        <v>15</v>
      </c>
      <c r="P355" s="11">
        <f t="shared" si="87"/>
        <v>2.2058823529411766E-2</v>
      </c>
      <c r="Q355" s="18">
        <v>1771</v>
      </c>
      <c r="R355" s="18">
        <f t="shared" si="88"/>
        <v>-1076</v>
      </c>
      <c r="S355" s="11">
        <f t="shared" si="89"/>
        <v>-0.60756634669678145</v>
      </c>
      <c r="T355" s="37">
        <f t="shared" si="90"/>
        <v>40.882352941176471</v>
      </c>
      <c r="U355" s="37">
        <f t="shared" si="91"/>
        <v>37.680851063829785</v>
      </c>
      <c r="V355" s="37">
        <f t="shared" si="92"/>
        <v>3.2015018773466863</v>
      </c>
      <c r="W355" s="39">
        <f t="shared" si="93"/>
        <v>8.4963629720663056E-2</v>
      </c>
    </row>
    <row r="356" spans="1:23" x14ac:dyDescent="0.3">
      <c r="A356" s="18">
        <f t="shared" ref="A356:A386" si="95">IF(ISBLANK(D356),"",YEAR(D356))</f>
        <v>2021</v>
      </c>
      <c r="B356" s="18" t="str">
        <f t="shared" si="80"/>
        <v>Aug_2021</v>
      </c>
      <c r="C356" s="18" t="str">
        <f t="shared" si="81"/>
        <v>WK 32_Aug_2021</v>
      </c>
      <c r="D356" s="19">
        <v>44410</v>
      </c>
      <c r="E356" s="23" t="s">
        <v>7</v>
      </c>
      <c r="F356" s="30">
        <v>2116</v>
      </c>
      <c r="G356" s="18">
        <v>2080</v>
      </c>
      <c r="H356" s="21">
        <f t="shared" si="82"/>
        <v>36</v>
      </c>
      <c r="I356" s="11">
        <f t="shared" si="83"/>
        <v>1.7307692307692309E-2</v>
      </c>
      <c r="J356" s="18">
        <v>2500</v>
      </c>
      <c r="K356" s="18">
        <f t="shared" si="84"/>
        <v>-384</v>
      </c>
      <c r="L356" s="11">
        <f t="shared" si="85"/>
        <v>-0.15359999999999999</v>
      </c>
      <c r="M356" s="30">
        <v>40106</v>
      </c>
      <c r="N356" s="28">
        <v>40047</v>
      </c>
      <c r="O356" s="21">
        <f t="shared" si="86"/>
        <v>59</v>
      </c>
      <c r="P356" s="11">
        <f t="shared" si="87"/>
        <v>1.4732689090318875E-3</v>
      </c>
      <c r="Q356" s="18">
        <v>86541</v>
      </c>
      <c r="R356" s="18">
        <f t="shared" si="88"/>
        <v>-46435</v>
      </c>
      <c r="S356" s="11">
        <f t="shared" si="89"/>
        <v>-0.53656648293872267</v>
      </c>
      <c r="T356" s="37">
        <f t="shared" si="90"/>
        <v>18.953686200378073</v>
      </c>
      <c r="U356" s="37">
        <f t="shared" si="91"/>
        <v>34.616399999999999</v>
      </c>
      <c r="V356" s="37">
        <f t="shared" si="92"/>
        <v>-15.662713799621926</v>
      </c>
      <c r="W356" s="39">
        <f t="shared" si="93"/>
        <v>-0.45246512634537173</v>
      </c>
    </row>
    <row r="357" spans="1:23" x14ac:dyDescent="0.3">
      <c r="A357" s="18">
        <f t="shared" si="95"/>
        <v>2021</v>
      </c>
      <c r="B357" s="18" t="str">
        <f t="shared" si="80"/>
        <v>Aug_2021</v>
      </c>
      <c r="C357" s="18" t="str">
        <f t="shared" si="81"/>
        <v>WK 32_Aug_2021</v>
      </c>
      <c r="D357" s="19">
        <v>44410</v>
      </c>
      <c r="E357" s="23" t="s">
        <v>20</v>
      </c>
      <c r="F357" s="32">
        <v>20</v>
      </c>
      <c r="G357" s="27">
        <v>20</v>
      </c>
      <c r="H357" s="21">
        <f t="shared" si="82"/>
        <v>0</v>
      </c>
      <c r="I357" s="11">
        <f t="shared" si="83"/>
        <v>0</v>
      </c>
      <c r="J357" s="18">
        <v>75</v>
      </c>
      <c r="K357" s="18">
        <f t="shared" si="84"/>
        <v>-55</v>
      </c>
      <c r="L357" s="11">
        <f t="shared" si="85"/>
        <v>-0.73333333333333328</v>
      </c>
      <c r="M357" s="30">
        <v>582</v>
      </c>
      <c r="N357" s="18">
        <v>578</v>
      </c>
      <c r="O357" s="21">
        <f t="shared" si="86"/>
        <v>4</v>
      </c>
      <c r="P357" s="11">
        <f t="shared" si="87"/>
        <v>6.920415224913495E-3</v>
      </c>
      <c r="Q357" s="18">
        <v>2819</v>
      </c>
      <c r="R357" s="18">
        <f t="shared" si="88"/>
        <v>-2237</v>
      </c>
      <c r="S357" s="11">
        <f t="shared" si="89"/>
        <v>-0.79354380986165307</v>
      </c>
      <c r="T357" s="37">
        <f t="shared" si="90"/>
        <v>29.1</v>
      </c>
      <c r="U357" s="37">
        <f t="shared" si="91"/>
        <v>37.586666666666666</v>
      </c>
      <c r="V357" s="37">
        <f t="shared" si="92"/>
        <v>-8.4866666666666646</v>
      </c>
      <c r="W357" s="39">
        <f t="shared" si="93"/>
        <v>-0.22578928698119896</v>
      </c>
    </row>
    <row r="358" spans="1:23" x14ac:dyDescent="0.3">
      <c r="A358" s="18">
        <f t="shared" si="95"/>
        <v>2021</v>
      </c>
      <c r="B358" s="18" t="str">
        <f t="shared" si="80"/>
        <v>Aug_2021</v>
      </c>
      <c r="C358" s="18" t="str">
        <f t="shared" si="81"/>
        <v>WK 32_Aug_2021</v>
      </c>
      <c r="D358" s="19">
        <v>44410</v>
      </c>
      <c r="E358" s="23" t="s">
        <v>8</v>
      </c>
      <c r="F358" s="30">
        <v>18</v>
      </c>
      <c r="G358" s="18">
        <v>17</v>
      </c>
      <c r="H358" s="21">
        <f t="shared" si="82"/>
        <v>1</v>
      </c>
      <c r="I358" s="11">
        <f t="shared" si="83"/>
        <v>5.8823529411764705E-2</v>
      </c>
      <c r="J358" s="18">
        <v>35</v>
      </c>
      <c r="K358" s="18">
        <f t="shared" si="84"/>
        <v>-17</v>
      </c>
      <c r="L358" s="11">
        <f t="shared" si="85"/>
        <v>-0.48571428571428571</v>
      </c>
      <c r="M358" s="30">
        <v>464</v>
      </c>
      <c r="N358" s="18">
        <v>468</v>
      </c>
      <c r="O358" s="21">
        <f t="shared" si="86"/>
        <v>-4</v>
      </c>
      <c r="P358" s="11">
        <f t="shared" si="87"/>
        <v>-8.5470085470085479E-3</v>
      </c>
      <c r="Q358" s="18">
        <v>752</v>
      </c>
      <c r="R358" s="18">
        <f t="shared" si="88"/>
        <v>-288</v>
      </c>
      <c r="S358" s="11">
        <f t="shared" si="89"/>
        <v>-0.38297872340425532</v>
      </c>
      <c r="T358" s="37">
        <f t="shared" si="90"/>
        <v>25.777777777777779</v>
      </c>
      <c r="U358" s="37">
        <f t="shared" si="91"/>
        <v>21.485714285714284</v>
      </c>
      <c r="V358" s="37">
        <f t="shared" si="92"/>
        <v>4.2920634920634946</v>
      </c>
      <c r="W358" s="39">
        <f t="shared" si="93"/>
        <v>0.19976359338061478</v>
      </c>
    </row>
    <row r="359" spans="1:23" x14ac:dyDescent="0.3">
      <c r="A359" s="18">
        <f t="shared" si="95"/>
        <v>2021</v>
      </c>
      <c r="B359" s="18" t="str">
        <f t="shared" si="80"/>
        <v>Aug_2021</v>
      </c>
      <c r="C359" s="18" t="str">
        <f t="shared" si="81"/>
        <v>WK 32_Aug_2021</v>
      </c>
      <c r="D359" s="19">
        <v>44410</v>
      </c>
      <c r="E359" s="23" t="s">
        <v>9</v>
      </c>
      <c r="F359" s="30">
        <v>102</v>
      </c>
      <c r="G359" s="18">
        <v>101</v>
      </c>
      <c r="H359" s="21">
        <f t="shared" si="82"/>
        <v>1</v>
      </c>
      <c r="I359" s="11">
        <f t="shared" si="83"/>
        <v>9.9009900990099011E-3</v>
      </c>
      <c r="J359" s="18">
        <v>460</v>
      </c>
      <c r="K359" s="18">
        <f t="shared" si="84"/>
        <v>-358</v>
      </c>
      <c r="L359" s="11">
        <f t="shared" si="85"/>
        <v>-0.77826086956521734</v>
      </c>
      <c r="M359" s="30">
        <v>2740</v>
      </c>
      <c r="N359" s="18">
        <v>2776</v>
      </c>
      <c r="O359" s="21">
        <f t="shared" si="86"/>
        <v>-36</v>
      </c>
      <c r="P359" s="11">
        <f t="shared" si="87"/>
        <v>-1.2968299711815562E-2</v>
      </c>
      <c r="Q359" s="18">
        <v>14129</v>
      </c>
      <c r="R359" s="18">
        <f t="shared" si="88"/>
        <v>-11389</v>
      </c>
      <c r="S359" s="11">
        <f t="shared" si="89"/>
        <v>-0.80607261660414753</v>
      </c>
      <c r="T359" s="37">
        <f t="shared" si="90"/>
        <v>26.862745098039216</v>
      </c>
      <c r="U359" s="37">
        <f t="shared" si="91"/>
        <v>30.715217391304346</v>
      </c>
      <c r="V359" s="37">
        <f t="shared" si="92"/>
        <v>-3.8524722932651301</v>
      </c>
      <c r="W359" s="39">
        <f t="shared" si="93"/>
        <v>-0.12542552586184161</v>
      </c>
    </row>
    <row r="360" spans="1:23" x14ac:dyDescent="0.3">
      <c r="A360" s="18">
        <f t="shared" si="95"/>
        <v>2021</v>
      </c>
      <c r="B360" s="18" t="str">
        <f t="shared" si="80"/>
        <v>Aug_2021</v>
      </c>
      <c r="C360" s="18" t="str">
        <f t="shared" si="81"/>
        <v>WK 32_Aug_2021</v>
      </c>
      <c r="D360" s="19">
        <v>44410</v>
      </c>
      <c r="E360" s="23" t="s">
        <v>21</v>
      </c>
      <c r="F360" s="30">
        <v>15</v>
      </c>
      <c r="G360" s="18">
        <v>15</v>
      </c>
      <c r="H360" s="21">
        <f t="shared" si="82"/>
        <v>0</v>
      </c>
      <c r="I360" s="11">
        <f t="shared" si="83"/>
        <v>0</v>
      </c>
      <c r="J360" s="18">
        <v>61</v>
      </c>
      <c r="K360" s="18">
        <f t="shared" si="84"/>
        <v>-46</v>
      </c>
      <c r="L360" s="11">
        <f t="shared" si="85"/>
        <v>-0.75409836065573765</v>
      </c>
      <c r="M360" s="30">
        <v>495</v>
      </c>
      <c r="N360" s="18">
        <v>484</v>
      </c>
      <c r="O360" s="21">
        <f t="shared" si="86"/>
        <v>11</v>
      </c>
      <c r="P360" s="11">
        <f t="shared" si="87"/>
        <v>2.2727272727272728E-2</v>
      </c>
      <c r="Q360" s="18">
        <v>1843</v>
      </c>
      <c r="R360" s="18">
        <f t="shared" si="88"/>
        <v>-1348</v>
      </c>
      <c r="S360" s="11">
        <f t="shared" si="89"/>
        <v>-0.73141616928920239</v>
      </c>
      <c r="T360" s="37">
        <f t="shared" si="90"/>
        <v>33</v>
      </c>
      <c r="U360" s="37">
        <f t="shared" si="91"/>
        <v>30.21311475409836</v>
      </c>
      <c r="V360" s="37">
        <f t="shared" si="92"/>
        <v>2.7868852459016402</v>
      </c>
      <c r="W360" s="39">
        <f t="shared" si="93"/>
        <v>9.2240911557243663E-2</v>
      </c>
    </row>
    <row r="361" spans="1:23" x14ac:dyDescent="0.3">
      <c r="A361" s="18">
        <f t="shared" si="95"/>
        <v>2021</v>
      </c>
      <c r="B361" s="18" t="str">
        <f t="shared" si="80"/>
        <v>Aug_2021</v>
      </c>
      <c r="C361" s="18" t="str">
        <f t="shared" si="81"/>
        <v>WK 32_Aug_2021</v>
      </c>
      <c r="D361" s="19">
        <v>44410</v>
      </c>
      <c r="E361" s="23" t="s">
        <v>10</v>
      </c>
      <c r="F361" s="33">
        <v>25</v>
      </c>
      <c r="G361" s="21">
        <v>25</v>
      </c>
      <c r="H361" s="21">
        <f t="shared" si="82"/>
        <v>0</v>
      </c>
      <c r="I361" s="11">
        <f t="shared" si="83"/>
        <v>0</v>
      </c>
      <c r="J361" s="18">
        <v>44</v>
      </c>
      <c r="K361" s="18">
        <f t="shared" si="84"/>
        <v>-19</v>
      </c>
      <c r="L361" s="11">
        <f t="shared" si="85"/>
        <v>-0.43181818181818182</v>
      </c>
      <c r="M361" s="30">
        <v>790</v>
      </c>
      <c r="N361" s="18">
        <v>770</v>
      </c>
      <c r="O361" s="21">
        <f t="shared" si="86"/>
        <v>20</v>
      </c>
      <c r="P361" s="11">
        <f t="shared" si="87"/>
        <v>2.5974025974025976E-2</v>
      </c>
      <c r="Q361" s="18">
        <v>1048</v>
      </c>
      <c r="R361" s="18">
        <f t="shared" si="88"/>
        <v>-258</v>
      </c>
      <c r="S361" s="11">
        <f t="shared" si="89"/>
        <v>-0.24618320610687022</v>
      </c>
      <c r="T361" s="37">
        <f t="shared" si="90"/>
        <v>31.6</v>
      </c>
      <c r="U361" s="37">
        <f t="shared" si="91"/>
        <v>23.818181818181817</v>
      </c>
      <c r="V361" s="37">
        <f t="shared" si="92"/>
        <v>7.7818181818181849</v>
      </c>
      <c r="W361" s="39">
        <f t="shared" si="93"/>
        <v>0.32671755725190854</v>
      </c>
    </row>
    <row r="362" spans="1:23" x14ac:dyDescent="0.3">
      <c r="A362" s="18">
        <f t="shared" si="95"/>
        <v>2021</v>
      </c>
      <c r="B362" s="18" t="str">
        <f t="shared" si="80"/>
        <v>Aug_2021</v>
      </c>
      <c r="C362" s="18" t="str">
        <f t="shared" si="81"/>
        <v>WK 32_Aug_2021</v>
      </c>
      <c r="D362" s="19">
        <v>44410</v>
      </c>
      <c r="E362" s="23" t="s">
        <v>16</v>
      </c>
      <c r="F362" s="33">
        <v>16</v>
      </c>
      <c r="G362" s="21">
        <v>16</v>
      </c>
      <c r="H362" s="21">
        <f t="shared" si="82"/>
        <v>0</v>
      </c>
      <c r="I362" s="11">
        <f t="shared" si="83"/>
        <v>0</v>
      </c>
      <c r="J362" s="18">
        <v>111</v>
      </c>
      <c r="K362" s="18">
        <f t="shared" si="84"/>
        <v>-95</v>
      </c>
      <c r="L362" s="11">
        <f t="shared" si="85"/>
        <v>-0.85585585585585588</v>
      </c>
      <c r="M362" s="30">
        <v>198</v>
      </c>
      <c r="N362" s="18">
        <v>189</v>
      </c>
      <c r="O362" s="21">
        <f t="shared" si="86"/>
        <v>9</v>
      </c>
      <c r="P362" s="11">
        <f t="shared" si="87"/>
        <v>4.7619047619047616E-2</v>
      </c>
      <c r="Q362" s="18">
        <v>3522</v>
      </c>
      <c r="R362" s="18">
        <f t="shared" si="88"/>
        <v>-3324</v>
      </c>
      <c r="S362" s="11">
        <f t="shared" si="89"/>
        <v>-0.94378194207836452</v>
      </c>
      <c r="T362" s="37">
        <f t="shared" si="90"/>
        <v>12.375</v>
      </c>
      <c r="U362" s="37">
        <f t="shared" si="91"/>
        <v>31.72972972972973</v>
      </c>
      <c r="V362" s="37">
        <f t="shared" si="92"/>
        <v>-19.35472972972973</v>
      </c>
      <c r="W362" s="39">
        <f t="shared" si="93"/>
        <v>-0.60998722316865417</v>
      </c>
    </row>
    <row r="363" spans="1:23" x14ac:dyDescent="0.3">
      <c r="A363" s="18">
        <f t="shared" si="95"/>
        <v>2021</v>
      </c>
      <c r="B363" s="18" t="str">
        <f t="shared" si="80"/>
        <v>Aug_2021</v>
      </c>
      <c r="C363" s="18" t="str">
        <f t="shared" si="81"/>
        <v>WK 32_Aug_2021</v>
      </c>
      <c r="D363" s="19">
        <v>44410</v>
      </c>
      <c r="E363" s="23" t="s">
        <v>12</v>
      </c>
      <c r="F363" s="30">
        <v>94</v>
      </c>
      <c r="G363" s="18">
        <v>94</v>
      </c>
      <c r="H363" s="21">
        <f t="shared" si="82"/>
        <v>0</v>
      </c>
      <c r="I363" s="11">
        <f t="shared" si="83"/>
        <v>0</v>
      </c>
      <c r="J363" s="18">
        <v>295</v>
      </c>
      <c r="K363" s="18">
        <f t="shared" si="84"/>
        <v>-201</v>
      </c>
      <c r="L363" s="11">
        <f t="shared" si="85"/>
        <v>-0.68135593220338986</v>
      </c>
      <c r="M363" s="30">
        <v>1530</v>
      </c>
      <c r="N363" s="18">
        <v>1530</v>
      </c>
      <c r="O363" s="21">
        <f t="shared" si="86"/>
        <v>0</v>
      </c>
      <c r="P363" s="11">
        <f t="shared" si="87"/>
        <v>0</v>
      </c>
      <c r="Q363" s="18">
        <v>5504</v>
      </c>
      <c r="R363" s="18">
        <f t="shared" si="88"/>
        <v>-3974</v>
      </c>
      <c r="S363" s="11">
        <f t="shared" si="89"/>
        <v>-0.72202034883720934</v>
      </c>
      <c r="T363" s="37">
        <f t="shared" si="90"/>
        <v>16.276595744680851</v>
      </c>
      <c r="U363" s="37">
        <f t="shared" si="91"/>
        <v>18.657627118644069</v>
      </c>
      <c r="V363" s="37">
        <f t="shared" si="92"/>
        <v>-2.3810313739632178</v>
      </c>
      <c r="W363" s="39">
        <f t="shared" si="93"/>
        <v>-0.1276170522018803</v>
      </c>
    </row>
    <row r="364" spans="1:23" x14ac:dyDescent="0.3">
      <c r="A364" s="18">
        <f t="shared" si="95"/>
        <v>2021</v>
      </c>
      <c r="B364" s="18" t="str">
        <f t="shared" si="80"/>
        <v>Aug_2021</v>
      </c>
      <c r="C364" s="18" t="str">
        <f t="shared" si="81"/>
        <v>WK 33_Aug_2021</v>
      </c>
      <c r="D364" s="19">
        <v>44417</v>
      </c>
      <c r="E364" s="29" t="s">
        <v>18</v>
      </c>
      <c r="F364" s="30">
        <v>35</v>
      </c>
      <c r="G364" s="18">
        <v>36</v>
      </c>
      <c r="H364" s="21">
        <f t="shared" si="82"/>
        <v>-1</v>
      </c>
      <c r="I364" s="11">
        <f t="shared" si="83"/>
        <v>-2.7777777777777776E-2</v>
      </c>
      <c r="J364" s="18">
        <v>113</v>
      </c>
      <c r="K364" s="18">
        <f t="shared" si="84"/>
        <v>-78</v>
      </c>
      <c r="L364" s="11">
        <f t="shared" si="85"/>
        <v>-0.69026548672566368</v>
      </c>
      <c r="M364" s="31">
        <v>826</v>
      </c>
      <c r="N364" s="22">
        <v>869</v>
      </c>
      <c r="O364" s="21">
        <f t="shared" si="86"/>
        <v>-43</v>
      </c>
      <c r="P364" s="11">
        <f t="shared" si="87"/>
        <v>-4.9482163406214037E-2</v>
      </c>
      <c r="Q364" s="18">
        <v>4152</v>
      </c>
      <c r="R364" s="18">
        <f t="shared" si="88"/>
        <v>-3326</v>
      </c>
      <c r="S364" s="11">
        <f t="shared" si="89"/>
        <v>-0.80105973025048172</v>
      </c>
      <c r="T364" s="37">
        <f t="shared" si="90"/>
        <v>23.6</v>
      </c>
      <c r="U364" s="37">
        <f t="shared" si="91"/>
        <v>36.743362831858406</v>
      </c>
      <c r="V364" s="37">
        <f t="shared" si="92"/>
        <v>-13.143362831858404</v>
      </c>
      <c r="W364" s="39">
        <f t="shared" si="93"/>
        <v>-0.35770712909441227</v>
      </c>
    </row>
    <row r="365" spans="1:23" x14ac:dyDescent="0.3">
      <c r="A365" s="18">
        <f t="shared" si="95"/>
        <v>2021</v>
      </c>
      <c r="B365" s="18" t="str">
        <f t="shared" si="80"/>
        <v>Aug_2021</v>
      </c>
      <c r="C365" s="18" t="str">
        <f t="shared" si="81"/>
        <v>WK 33_Aug_2021</v>
      </c>
      <c r="D365" s="19">
        <v>44417</v>
      </c>
      <c r="E365" s="29" t="s">
        <v>19</v>
      </c>
      <c r="F365" s="30">
        <v>58</v>
      </c>
      <c r="G365" s="18">
        <v>60</v>
      </c>
      <c r="H365" s="21">
        <f t="shared" si="82"/>
        <v>-2</v>
      </c>
      <c r="I365" s="11">
        <f t="shared" si="83"/>
        <v>-3.3333333333333333E-2</v>
      </c>
      <c r="J365" s="18">
        <v>118</v>
      </c>
      <c r="K365" s="18">
        <f t="shared" si="84"/>
        <v>-60</v>
      </c>
      <c r="L365" s="11">
        <f t="shared" si="85"/>
        <v>-0.50847457627118642</v>
      </c>
      <c r="M365" s="30">
        <v>1890</v>
      </c>
      <c r="N365" s="18">
        <v>1724</v>
      </c>
      <c r="O365" s="21">
        <f t="shared" si="86"/>
        <v>166</v>
      </c>
      <c r="P365" s="11">
        <f t="shared" si="87"/>
        <v>9.6287703016241302E-2</v>
      </c>
      <c r="Q365" s="18">
        <v>3262</v>
      </c>
      <c r="R365" s="18">
        <f t="shared" si="88"/>
        <v>-1372</v>
      </c>
      <c r="S365" s="11">
        <f t="shared" si="89"/>
        <v>-0.42060085836909872</v>
      </c>
      <c r="T365" s="37">
        <f t="shared" si="90"/>
        <v>32.586206896551722</v>
      </c>
      <c r="U365" s="37">
        <f t="shared" si="91"/>
        <v>27.64406779661017</v>
      </c>
      <c r="V365" s="37">
        <f t="shared" si="92"/>
        <v>4.9421390999415529</v>
      </c>
      <c r="W365" s="39">
        <f t="shared" si="93"/>
        <v>0.17877756400769565</v>
      </c>
    </row>
    <row r="366" spans="1:23" x14ac:dyDescent="0.3">
      <c r="A366" s="18">
        <f t="shared" si="95"/>
        <v>2021</v>
      </c>
      <c r="B366" s="18" t="str">
        <f t="shared" si="80"/>
        <v>Aug_2021</v>
      </c>
      <c r="C366" s="18" t="str">
        <f t="shared" si="81"/>
        <v>WK 33_Aug_2021</v>
      </c>
      <c r="D366" s="19">
        <v>44417</v>
      </c>
      <c r="E366" s="23" t="s">
        <v>6</v>
      </c>
      <c r="F366" s="30">
        <v>17</v>
      </c>
      <c r="G366" s="18">
        <v>17</v>
      </c>
      <c r="H366" s="21">
        <f t="shared" si="82"/>
        <v>0</v>
      </c>
      <c r="I366" s="11">
        <f t="shared" si="83"/>
        <v>0</v>
      </c>
      <c r="J366" s="18">
        <v>47</v>
      </c>
      <c r="K366" s="18">
        <f t="shared" si="84"/>
        <v>-30</v>
      </c>
      <c r="L366" s="11">
        <f t="shared" si="85"/>
        <v>-0.63829787234042556</v>
      </c>
      <c r="M366" s="30">
        <v>697</v>
      </c>
      <c r="N366" s="18">
        <v>695</v>
      </c>
      <c r="O366" s="21">
        <f t="shared" si="86"/>
        <v>2</v>
      </c>
      <c r="P366" s="11">
        <f t="shared" si="87"/>
        <v>2.8776978417266188E-3</v>
      </c>
      <c r="Q366" s="18">
        <v>1771</v>
      </c>
      <c r="R366" s="18">
        <f t="shared" si="88"/>
        <v>-1074</v>
      </c>
      <c r="S366" s="11">
        <f t="shared" si="89"/>
        <v>-0.60643704121964992</v>
      </c>
      <c r="T366" s="37">
        <f t="shared" si="90"/>
        <v>41</v>
      </c>
      <c r="U366" s="37">
        <f t="shared" si="91"/>
        <v>37.680851063829785</v>
      </c>
      <c r="V366" s="37">
        <f t="shared" si="92"/>
        <v>3.3191489361702153</v>
      </c>
      <c r="W366" s="39">
        <f t="shared" si="93"/>
        <v>8.8085827216262069E-2</v>
      </c>
    </row>
    <row r="367" spans="1:23" x14ac:dyDescent="0.3">
      <c r="A367" s="18">
        <f t="shared" si="95"/>
        <v>2021</v>
      </c>
      <c r="B367" s="18" t="str">
        <f t="shared" si="80"/>
        <v>Aug_2021</v>
      </c>
      <c r="C367" s="18" t="str">
        <f t="shared" si="81"/>
        <v>WK 33_Aug_2021</v>
      </c>
      <c r="D367" s="19">
        <v>44417</v>
      </c>
      <c r="E367" s="23" t="s">
        <v>7</v>
      </c>
      <c r="F367" s="30">
        <v>2140</v>
      </c>
      <c r="G367" s="18">
        <v>2116</v>
      </c>
      <c r="H367" s="21">
        <f t="shared" si="82"/>
        <v>24</v>
      </c>
      <c r="I367" s="11">
        <f t="shared" si="83"/>
        <v>1.1342155009451797E-2</v>
      </c>
      <c r="J367" s="18">
        <v>2500</v>
      </c>
      <c r="K367" s="18">
        <f t="shared" si="84"/>
        <v>-360</v>
      </c>
      <c r="L367" s="11">
        <f t="shared" si="85"/>
        <v>-0.14399999999999999</v>
      </c>
      <c r="M367" s="30">
        <v>40372</v>
      </c>
      <c r="N367" s="28">
        <v>40106</v>
      </c>
      <c r="O367" s="21">
        <f t="shared" si="86"/>
        <v>266</v>
      </c>
      <c r="P367" s="11">
        <f t="shared" si="87"/>
        <v>6.6324240761980752E-3</v>
      </c>
      <c r="Q367" s="18">
        <v>86541</v>
      </c>
      <c r="R367" s="18">
        <f t="shared" si="88"/>
        <v>-46169</v>
      </c>
      <c r="S367" s="11">
        <f t="shared" si="89"/>
        <v>-0.53349279532244831</v>
      </c>
      <c r="T367" s="37">
        <f t="shared" si="90"/>
        <v>18.865420560747662</v>
      </c>
      <c r="U367" s="37">
        <f t="shared" si="91"/>
        <v>34.616399999999999</v>
      </c>
      <c r="V367" s="37">
        <f t="shared" si="92"/>
        <v>-15.750979439252337</v>
      </c>
      <c r="W367" s="39">
        <f t="shared" si="93"/>
        <v>-0.45501494780659851</v>
      </c>
    </row>
    <row r="368" spans="1:23" x14ac:dyDescent="0.3">
      <c r="A368" s="18">
        <f t="shared" si="95"/>
        <v>2021</v>
      </c>
      <c r="B368" s="18" t="str">
        <f t="shared" si="80"/>
        <v>Aug_2021</v>
      </c>
      <c r="C368" s="18" t="str">
        <f t="shared" si="81"/>
        <v>WK 33_Aug_2021</v>
      </c>
      <c r="D368" s="19">
        <v>44417</v>
      </c>
      <c r="E368" s="23" t="s">
        <v>20</v>
      </c>
      <c r="F368" s="32">
        <v>20</v>
      </c>
      <c r="G368" s="27">
        <v>20</v>
      </c>
      <c r="H368" s="21">
        <f t="shared" si="82"/>
        <v>0</v>
      </c>
      <c r="I368" s="11">
        <f t="shared" si="83"/>
        <v>0</v>
      </c>
      <c r="J368" s="18">
        <v>75</v>
      </c>
      <c r="K368" s="18">
        <f t="shared" si="84"/>
        <v>-55</v>
      </c>
      <c r="L368" s="11">
        <f t="shared" si="85"/>
        <v>-0.73333333333333328</v>
      </c>
      <c r="M368" s="30">
        <v>582</v>
      </c>
      <c r="N368" s="18">
        <v>582</v>
      </c>
      <c r="O368" s="21">
        <f t="shared" si="86"/>
        <v>0</v>
      </c>
      <c r="P368" s="11">
        <f t="shared" si="87"/>
        <v>0</v>
      </c>
      <c r="Q368" s="18">
        <v>2819</v>
      </c>
      <c r="R368" s="18">
        <f t="shared" si="88"/>
        <v>-2237</v>
      </c>
      <c r="S368" s="11">
        <f t="shared" si="89"/>
        <v>-0.79354380986165307</v>
      </c>
      <c r="T368" s="37">
        <f t="shared" si="90"/>
        <v>29.1</v>
      </c>
      <c r="U368" s="37">
        <f t="shared" si="91"/>
        <v>37.586666666666666</v>
      </c>
      <c r="V368" s="37">
        <f t="shared" si="92"/>
        <v>-8.4866666666666646</v>
      </c>
      <c r="W368" s="39">
        <f t="shared" si="93"/>
        <v>-0.22578928698119896</v>
      </c>
    </row>
    <row r="369" spans="1:23" x14ac:dyDescent="0.3">
      <c r="A369" s="18">
        <f t="shared" si="95"/>
        <v>2021</v>
      </c>
      <c r="B369" s="18" t="str">
        <f t="shared" si="80"/>
        <v>Aug_2021</v>
      </c>
      <c r="C369" s="18" t="str">
        <f t="shared" si="81"/>
        <v>WK 33_Aug_2021</v>
      </c>
      <c r="D369" s="19">
        <v>44417</v>
      </c>
      <c r="E369" s="23" t="s">
        <v>8</v>
      </c>
      <c r="F369" s="30">
        <v>17</v>
      </c>
      <c r="G369" s="18">
        <v>18</v>
      </c>
      <c r="H369" s="21">
        <f t="shared" si="82"/>
        <v>-1</v>
      </c>
      <c r="I369" s="11">
        <f t="shared" si="83"/>
        <v>-5.5555555555555552E-2</v>
      </c>
      <c r="J369" s="18">
        <v>35</v>
      </c>
      <c r="K369" s="18">
        <f t="shared" si="84"/>
        <v>-18</v>
      </c>
      <c r="L369" s="11">
        <f t="shared" si="85"/>
        <v>-0.51428571428571423</v>
      </c>
      <c r="M369" s="30">
        <v>469</v>
      </c>
      <c r="N369" s="18">
        <v>464</v>
      </c>
      <c r="O369" s="21">
        <f t="shared" si="86"/>
        <v>5</v>
      </c>
      <c r="P369" s="11">
        <f t="shared" si="87"/>
        <v>1.0775862068965518E-2</v>
      </c>
      <c r="Q369" s="18">
        <v>752</v>
      </c>
      <c r="R369" s="18">
        <f t="shared" si="88"/>
        <v>-283</v>
      </c>
      <c r="S369" s="11">
        <f t="shared" si="89"/>
        <v>-0.37632978723404253</v>
      </c>
      <c r="T369" s="37">
        <f t="shared" si="90"/>
        <v>27.588235294117649</v>
      </c>
      <c r="U369" s="37">
        <f t="shared" si="91"/>
        <v>21.485714285714284</v>
      </c>
      <c r="V369" s="37">
        <f t="shared" si="92"/>
        <v>6.1025210084033645</v>
      </c>
      <c r="W369" s="39">
        <f t="shared" si="93"/>
        <v>0.28402690863579494</v>
      </c>
    </row>
    <row r="370" spans="1:23" x14ac:dyDescent="0.3">
      <c r="A370" s="18">
        <f t="shared" si="95"/>
        <v>2021</v>
      </c>
      <c r="B370" s="18" t="str">
        <f t="shared" si="80"/>
        <v>Aug_2021</v>
      </c>
      <c r="C370" s="18" t="str">
        <f t="shared" si="81"/>
        <v>WK 33_Aug_2021</v>
      </c>
      <c r="D370" s="19">
        <v>44417</v>
      </c>
      <c r="E370" s="23" t="s">
        <v>9</v>
      </c>
      <c r="F370" s="30">
        <v>103</v>
      </c>
      <c r="G370" s="18">
        <v>102</v>
      </c>
      <c r="H370" s="21">
        <f t="shared" si="82"/>
        <v>1</v>
      </c>
      <c r="I370" s="11">
        <f t="shared" si="83"/>
        <v>9.8039215686274508E-3</v>
      </c>
      <c r="J370" s="18">
        <v>460</v>
      </c>
      <c r="K370" s="18">
        <f t="shared" si="84"/>
        <v>-357</v>
      </c>
      <c r="L370" s="11">
        <f t="shared" si="85"/>
        <v>-0.77608695652173909</v>
      </c>
      <c r="M370" s="30">
        <v>2666</v>
      </c>
      <c r="N370" s="18">
        <v>2740</v>
      </c>
      <c r="O370" s="21">
        <f t="shared" si="86"/>
        <v>-74</v>
      </c>
      <c r="P370" s="11">
        <f t="shared" si="87"/>
        <v>-2.7007299270072994E-2</v>
      </c>
      <c r="Q370" s="18">
        <v>14129</v>
      </c>
      <c r="R370" s="18">
        <f t="shared" si="88"/>
        <v>-11463</v>
      </c>
      <c r="S370" s="11">
        <f t="shared" si="89"/>
        <v>-0.81131007148418144</v>
      </c>
      <c r="T370" s="37">
        <f t="shared" si="90"/>
        <v>25.883495145631066</v>
      </c>
      <c r="U370" s="37">
        <f t="shared" si="91"/>
        <v>30.715217391304346</v>
      </c>
      <c r="V370" s="37">
        <f t="shared" si="92"/>
        <v>-4.83172224567328</v>
      </c>
      <c r="W370" s="39">
        <f t="shared" si="93"/>
        <v>-0.15730711536624736</v>
      </c>
    </row>
    <row r="371" spans="1:23" x14ac:dyDescent="0.3">
      <c r="A371" s="18">
        <f t="shared" si="95"/>
        <v>2021</v>
      </c>
      <c r="B371" s="18" t="str">
        <f t="shared" si="80"/>
        <v>Aug_2021</v>
      </c>
      <c r="C371" s="18" t="str">
        <f t="shared" si="81"/>
        <v>WK 33_Aug_2021</v>
      </c>
      <c r="D371" s="19">
        <v>44417</v>
      </c>
      <c r="E371" s="23" t="s">
        <v>21</v>
      </c>
      <c r="F371" s="30">
        <v>15</v>
      </c>
      <c r="G371" s="18">
        <v>15</v>
      </c>
      <c r="H371" s="21">
        <f t="shared" si="82"/>
        <v>0</v>
      </c>
      <c r="I371" s="11">
        <f t="shared" si="83"/>
        <v>0</v>
      </c>
      <c r="J371" s="18">
        <v>61</v>
      </c>
      <c r="K371" s="18">
        <f t="shared" si="84"/>
        <v>-46</v>
      </c>
      <c r="L371" s="11">
        <f t="shared" si="85"/>
        <v>-0.75409836065573765</v>
      </c>
      <c r="M371" s="30">
        <v>479</v>
      </c>
      <c r="N371" s="18">
        <v>495</v>
      </c>
      <c r="O371" s="21">
        <f t="shared" si="86"/>
        <v>-16</v>
      </c>
      <c r="P371" s="11">
        <f t="shared" si="87"/>
        <v>-3.2323232323232323E-2</v>
      </c>
      <c r="Q371" s="18">
        <v>1843</v>
      </c>
      <c r="R371" s="18">
        <f t="shared" si="88"/>
        <v>-1364</v>
      </c>
      <c r="S371" s="11">
        <f t="shared" si="89"/>
        <v>-0.7400976668475312</v>
      </c>
      <c r="T371" s="37">
        <f t="shared" si="90"/>
        <v>31.933333333333334</v>
      </c>
      <c r="U371" s="37">
        <f t="shared" si="91"/>
        <v>30.21311475409836</v>
      </c>
      <c r="V371" s="37">
        <f t="shared" si="92"/>
        <v>1.7202185792349738</v>
      </c>
      <c r="W371" s="39">
        <f t="shared" si="93"/>
        <v>5.693615482003983E-2</v>
      </c>
    </row>
    <row r="372" spans="1:23" x14ac:dyDescent="0.3">
      <c r="A372" s="18">
        <f t="shared" si="95"/>
        <v>2021</v>
      </c>
      <c r="B372" s="18" t="str">
        <f t="shared" si="80"/>
        <v>Aug_2021</v>
      </c>
      <c r="C372" s="18" t="str">
        <f t="shared" si="81"/>
        <v>WK 33_Aug_2021</v>
      </c>
      <c r="D372" s="19">
        <v>44417</v>
      </c>
      <c r="E372" s="23" t="s">
        <v>10</v>
      </c>
      <c r="F372" s="33">
        <v>25</v>
      </c>
      <c r="G372" s="21">
        <v>25</v>
      </c>
      <c r="H372" s="21">
        <f t="shared" si="82"/>
        <v>0</v>
      </c>
      <c r="I372" s="11">
        <f t="shared" si="83"/>
        <v>0</v>
      </c>
      <c r="J372" s="18">
        <v>44</v>
      </c>
      <c r="K372" s="18">
        <f t="shared" si="84"/>
        <v>-19</v>
      </c>
      <c r="L372" s="11">
        <f t="shared" si="85"/>
        <v>-0.43181818181818182</v>
      </c>
      <c r="M372" s="30">
        <v>835</v>
      </c>
      <c r="N372" s="18">
        <v>790</v>
      </c>
      <c r="O372" s="21">
        <f t="shared" si="86"/>
        <v>45</v>
      </c>
      <c r="P372" s="11">
        <f t="shared" si="87"/>
        <v>5.6962025316455694E-2</v>
      </c>
      <c r="Q372" s="18">
        <v>1048</v>
      </c>
      <c r="R372" s="18">
        <f t="shared" si="88"/>
        <v>-213</v>
      </c>
      <c r="S372" s="11">
        <f t="shared" si="89"/>
        <v>-0.2032442748091603</v>
      </c>
      <c r="T372" s="37">
        <f t="shared" si="90"/>
        <v>33.4</v>
      </c>
      <c r="U372" s="37">
        <f t="shared" si="91"/>
        <v>23.818181818181817</v>
      </c>
      <c r="V372" s="37">
        <f t="shared" si="92"/>
        <v>9.581818181818182</v>
      </c>
      <c r="W372" s="39">
        <f t="shared" si="93"/>
        <v>0.40229007633587788</v>
      </c>
    </row>
    <row r="373" spans="1:23" x14ac:dyDescent="0.3">
      <c r="A373" s="18">
        <f t="shared" si="95"/>
        <v>2021</v>
      </c>
      <c r="B373" s="18" t="str">
        <f t="shared" si="80"/>
        <v>Aug_2021</v>
      </c>
      <c r="C373" s="18" t="str">
        <f t="shared" si="81"/>
        <v>WK 33_Aug_2021</v>
      </c>
      <c r="D373" s="19">
        <v>44417</v>
      </c>
      <c r="E373" s="23" t="s">
        <v>16</v>
      </c>
      <c r="F373" s="33">
        <v>16</v>
      </c>
      <c r="G373" s="21">
        <v>16</v>
      </c>
      <c r="H373" s="21">
        <f t="shared" si="82"/>
        <v>0</v>
      </c>
      <c r="I373" s="11">
        <f t="shared" si="83"/>
        <v>0</v>
      </c>
      <c r="J373" s="18">
        <v>111</v>
      </c>
      <c r="K373" s="18">
        <f t="shared" si="84"/>
        <v>-95</v>
      </c>
      <c r="L373" s="11">
        <f t="shared" si="85"/>
        <v>-0.85585585585585588</v>
      </c>
      <c r="M373" s="30">
        <v>182</v>
      </c>
      <c r="N373" s="18">
        <v>198</v>
      </c>
      <c r="O373" s="21">
        <f t="shared" si="86"/>
        <v>-16</v>
      </c>
      <c r="P373" s="11">
        <f t="shared" si="87"/>
        <v>-8.0808080808080815E-2</v>
      </c>
      <c r="Q373" s="18">
        <v>3522</v>
      </c>
      <c r="R373" s="18">
        <f t="shared" si="88"/>
        <v>-3340</v>
      </c>
      <c r="S373" s="11">
        <f t="shared" si="89"/>
        <v>-0.94832481544576941</v>
      </c>
      <c r="T373" s="37">
        <f t="shared" si="90"/>
        <v>11.375</v>
      </c>
      <c r="U373" s="37">
        <f t="shared" si="91"/>
        <v>31.72972972972973</v>
      </c>
      <c r="V373" s="37">
        <f t="shared" si="92"/>
        <v>-20.35472972972973</v>
      </c>
      <c r="W373" s="39">
        <f t="shared" si="93"/>
        <v>-0.64150340715502552</v>
      </c>
    </row>
    <row r="374" spans="1:23" x14ac:dyDescent="0.3">
      <c r="A374" s="18">
        <f t="shared" si="95"/>
        <v>2021</v>
      </c>
      <c r="B374" s="18" t="str">
        <f t="shared" si="80"/>
        <v>Aug_2021</v>
      </c>
      <c r="C374" s="18" t="str">
        <f t="shared" si="81"/>
        <v>WK 33_Aug_2021</v>
      </c>
      <c r="D374" s="19">
        <v>44417</v>
      </c>
      <c r="E374" s="23" t="s">
        <v>12</v>
      </c>
      <c r="F374" s="30">
        <v>99</v>
      </c>
      <c r="G374" s="18">
        <v>96</v>
      </c>
      <c r="H374" s="21">
        <f t="shared" si="82"/>
        <v>3</v>
      </c>
      <c r="I374" s="11">
        <f t="shared" si="83"/>
        <v>3.125E-2</v>
      </c>
      <c r="J374" s="18">
        <v>295</v>
      </c>
      <c r="K374" s="18">
        <f t="shared" si="84"/>
        <v>-196</v>
      </c>
      <c r="L374" s="11">
        <f t="shared" si="85"/>
        <v>-0.66440677966101691</v>
      </c>
      <c r="M374" s="30">
        <v>1558</v>
      </c>
      <c r="N374" s="18">
        <v>1558</v>
      </c>
      <c r="O374" s="21">
        <f t="shared" si="86"/>
        <v>0</v>
      </c>
      <c r="P374" s="11">
        <f t="shared" si="87"/>
        <v>0</v>
      </c>
      <c r="Q374" s="18">
        <v>5504</v>
      </c>
      <c r="R374" s="18">
        <f t="shared" si="88"/>
        <v>-3946</v>
      </c>
      <c r="S374" s="11">
        <f t="shared" si="89"/>
        <v>-0.71693313953488369</v>
      </c>
      <c r="T374" s="37">
        <f t="shared" si="90"/>
        <v>15.737373737373737</v>
      </c>
      <c r="U374" s="37">
        <f t="shared" si="91"/>
        <v>18.657627118644069</v>
      </c>
      <c r="V374" s="37">
        <f t="shared" si="92"/>
        <v>-2.9202533812703315</v>
      </c>
      <c r="W374" s="39">
        <f t="shared" si="93"/>
        <v>-0.15651794103828992</v>
      </c>
    </row>
    <row r="375" spans="1:23" x14ac:dyDescent="0.3">
      <c r="A375" s="18">
        <f t="shared" si="95"/>
        <v>2021</v>
      </c>
      <c r="B375" s="18" t="str">
        <f t="shared" si="80"/>
        <v>Aug_2021</v>
      </c>
      <c r="C375" s="18" t="str">
        <f t="shared" si="81"/>
        <v>WK 34_Aug_2021</v>
      </c>
      <c r="D375" s="19">
        <v>44424</v>
      </c>
      <c r="E375" s="29" t="s">
        <v>18</v>
      </c>
      <c r="F375" s="30">
        <v>35</v>
      </c>
      <c r="G375" s="18">
        <v>35</v>
      </c>
      <c r="H375" s="21">
        <f t="shared" si="82"/>
        <v>0</v>
      </c>
      <c r="I375" s="11">
        <f t="shared" si="83"/>
        <v>0</v>
      </c>
      <c r="J375" s="18">
        <v>113</v>
      </c>
      <c r="K375" s="18">
        <f t="shared" si="84"/>
        <v>-78</v>
      </c>
      <c r="L375" s="11">
        <f t="shared" si="85"/>
        <v>-0.69026548672566368</v>
      </c>
      <c r="M375" s="31">
        <v>770</v>
      </c>
      <c r="N375" s="22">
        <v>826</v>
      </c>
      <c r="O375" s="21">
        <f t="shared" si="86"/>
        <v>-56</v>
      </c>
      <c r="P375" s="11">
        <f t="shared" si="87"/>
        <v>-6.7796610169491525E-2</v>
      </c>
      <c r="Q375" s="18">
        <v>4152</v>
      </c>
      <c r="R375" s="18">
        <f t="shared" si="88"/>
        <v>-3382</v>
      </c>
      <c r="S375" s="11">
        <f t="shared" si="89"/>
        <v>-0.81454720616570331</v>
      </c>
      <c r="T375" s="37">
        <f t="shared" si="90"/>
        <v>22</v>
      </c>
      <c r="U375" s="37">
        <f t="shared" si="91"/>
        <v>36.743362831858406</v>
      </c>
      <c r="V375" s="37">
        <f t="shared" si="92"/>
        <v>-14.743362831858406</v>
      </c>
      <c r="W375" s="39">
        <f t="shared" si="93"/>
        <v>-0.40125240847784199</v>
      </c>
    </row>
    <row r="376" spans="1:23" x14ac:dyDescent="0.3">
      <c r="A376" s="18">
        <f t="shared" si="95"/>
        <v>2021</v>
      </c>
      <c r="B376" s="18" t="str">
        <f t="shared" si="80"/>
        <v>Aug_2021</v>
      </c>
      <c r="C376" s="18" t="str">
        <f t="shared" si="81"/>
        <v>WK 34_Aug_2021</v>
      </c>
      <c r="D376" s="19">
        <v>44424</v>
      </c>
      <c r="E376" s="29" t="s">
        <v>19</v>
      </c>
      <c r="F376" s="30">
        <v>58</v>
      </c>
      <c r="G376" s="18">
        <v>58</v>
      </c>
      <c r="H376" s="21">
        <f t="shared" si="82"/>
        <v>0</v>
      </c>
      <c r="I376" s="11">
        <f t="shared" si="83"/>
        <v>0</v>
      </c>
      <c r="J376" s="18">
        <v>118</v>
      </c>
      <c r="K376" s="18">
        <f t="shared" si="84"/>
        <v>-60</v>
      </c>
      <c r="L376" s="11">
        <f t="shared" si="85"/>
        <v>-0.50847457627118642</v>
      </c>
      <c r="M376" s="30">
        <v>1723</v>
      </c>
      <c r="N376" s="18">
        <v>1890</v>
      </c>
      <c r="O376" s="21">
        <f t="shared" si="86"/>
        <v>-167</v>
      </c>
      <c r="P376" s="11">
        <f t="shared" si="87"/>
        <v>-8.835978835978836E-2</v>
      </c>
      <c r="Q376" s="18">
        <v>3262</v>
      </c>
      <c r="R376" s="18">
        <f t="shared" si="88"/>
        <v>-1539</v>
      </c>
      <c r="S376" s="11">
        <f t="shared" si="89"/>
        <v>-0.47179644389944819</v>
      </c>
      <c r="T376" s="37">
        <f t="shared" si="90"/>
        <v>29.706896551724139</v>
      </c>
      <c r="U376" s="37">
        <f t="shared" si="91"/>
        <v>27.64406779661017</v>
      </c>
      <c r="V376" s="37">
        <f t="shared" si="92"/>
        <v>2.0628287551139692</v>
      </c>
      <c r="W376" s="39">
        <f t="shared" si="93"/>
        <v>7.462102792870888E-2</v>
      </c>
    </row>
    <row r="377" spans="1:23" x14ac:dyDescent="0.3">
      <c r="A377" s="18">
        <f t="shared" si="95"/>
        <v>2021</v>
      </c>
      <c r="B377" s="18" t="str">
        <f t="shared" si="80"/>
        <v>Aug_2021</v>
      </c>
      <c r="C377" s="18" t="str">
        <f t="shared" si="81"/>
        <v>WK 34_Aug_2021</v>
      </c>
      <c r="D377" s="19">
        <v>44424</v>
      </c>
      <c r="E377" s="23" t="s">
        <v>6</v>
      </c>
      <c r="F377" s="30">
        <v>17</v>
      </c>
      <c r="G377" s="18">
        <v>17</v>
      </c>
      <c r="H377" s="21">
        <f t="shared" si="82"/>
        <v>0</v>
      </c>
      <c r="I377" s="11">
        <f t="shared" si="83"/>
        <v>0</v>
      </c>
      <c r="J377" s="18">
        <v>47</v>
      </c>
      <c r="K377" s="18">
        <f t="shared" si="84"/>
        <v>-30</v>
      </c>
      <c r="L377" s="11">
        <f t="shared" si="85"/>
        <v>-0.63829787234042556</v>
      </c>
      <c r="M377" s="30">
        <v>662</v>
      </c>
      <c r="N377" s="18">
        <v>697</v>
      </c>
      <c r="O377" s="21">
        <f t="shared" si="86"/>
        <v>-35</v>
      </c>
      <c r="P377" s="11">
        <f t="shared" si="87"/>
        <v>-5.0215208034433287E-2</v>
      </c>
      <c r="Q377" s="18">
        <v>1771</v>
      </c>
      <c r="R377" s="18">
        <f t="shared" si="88"/>
        <v>-1109</v>
      </c>
      <c r="S377" s="11">
        <f t="shared" si="89"/>
        <v>-0.62619988706945229</v>
      </c>
      <c r="T377" s="37">
        <f t="shared" si="90"/>
        <v>38.941176470588232</v>
      </c>
      <c r="U377" s="37">
        <f t="shared" si="91"/>
        <v>37.680851063829785</v>
      </c>
      <c r="V377" s="37">
        <f t="shared" si="92"/>
        <v>1.2603254067584473</v>
      </c>
      <c r="W377" s="39">
        <f t="shared" si="93"/>
        <v>3.3447371043278953E-2</v>
      </c>
    </row>
    <row r="378" spans="1:23" x14ac:dyDescent="0.3">
      <c r="A378" s="18">
        <f t="shared" si="95"/>
        <v>2021</v>
      </c>
      <c r="B378" s="18" t="str">
        <f t="shared" si="80"/>
        <v>Aug_2021</v>
      </c>
      <c r="C378" s="18" t="str">
        <f t="shared" si="81"/>
        <v>WK 34_Aug_2021</v>
      </c>
      <c r="D378" s="19">
        <v>44424</v>
      </c>
      <c r="E378" s="23" t="s">
        <v>7</v>
      </c>
      <c r="F378" s="30">
        <v>2133</v>
      </c>
      <c r="G378" s="18">
        <v>2140</v>
      </c>
      <c r="H378" s="21">
        <f t="shared" si="82"/>
        <v>-7</v>
      </c>
      <c r="I378" s="11">
        <f t="shared" si="83"/>
        <v>-3.2710280373831778E-3</v>
      </c>
      <c r="J378" s="18">
        <v>2500</v>
      </c>
      <c r="K378" s="18">
        <f t="shared" si="84"/>
        <v>-367</v>
      </c>
      <c r="L378" s="11">
        <f t="shared" si="85"/>
        <v>-0.14680000000000001</v>
      </c>
      <c r="M378" s="30">
        <v>40215</v>
      </c>
      <c r="N378" s="28">
        <v>40372</v>
      </c>
      <c r="O378" s="21">
        <f t="shared" si="86"/>
        <v>-157</v>
      </c>
      <c r="P378" s="11">
        <f t="shared" si="87"/>
        <v>-3.8888338452392748E-3</v>
      </c>
      <c r="Q378" s="18">
        <v>86541</v>
      </c>
      <c r="R378" s="18">
        <f t="shared" si="88"/>
        <v>-46326</v>
      </c>
      <c r="S378" s="11">
        <f t="shared" si="89"/>
        <v>-0.53530696432904634</v>
      </c>
      <c r="T378" s="37">
        <f t="shared" si="90"/>
        <v>18.853727144866387</v>
      </c>
      <c r="U378" s="37">
        <f t="shared" si="91"/>
        <v>34.616399999999999</v>
      </c>
      <c r="V378" s="37">
        <f t="shared" si="92"/>
        <v>-15.762672855133612</v>
      </c>
      <c r="W378" s="39">
        <f t="shared" si="93"/>
        <v>-0.45535274768992767</v>
      </c>
    </row>
    <row r="379" spans="1:23" x14ac:dyDescent="0.3">
      <c r="A379" s="18">
        <f t="shared" si="95"/>
        <v>2021</v>
      </c>
      <c r="B379" s="18" t="str">
        <f t="shared" si="80"/>
        <v>Aug_2021</v>
      </c>
      <c r="C379" s="18" t="str">
        <f t="shared" si="81"/>
        <v>WK 34_Aug_2021</v>
      </c>
      <c r="D379" s="19">
        <v>44424</v>
      </c>
      <c r="E379" s="23" t="s">
        <v>20</v>
      </c>
      <c r="F379" s="32">
        <v>20</v>
      </c>
      <c r="G379" s="27">
        <v>20</v>
      </c>
      <c r="H379" s="21">
        <f t="shared" si="82"/>
        <v>0</v>
      </c>
      <c r="I379" s="11">
        <f t="shared" si="83"/>
        <v>0</v>
      </c>
      <c r="J379" s="18">
        <v>75</v>
      </c>
      <c r="K379" s="18">
        <f t="shared" si="84"/>
        <v>-55</v>
      </c>
      <c r="L379" s="11">
        <f t="shared" si="85"/>
        <v>-0.73333333333333328</v>
      </c>
      <c r="M379" s="30">
        <v>555</v>
      </c>
      <c r="N379" s="18">
        <v>582</v>
      </c>
      <c r="O379" s="21">
        <f t="shared" si="86"/>
        <v>-27</v>
      </c>
      <c r="P379" s="11">
        <f t="shared" si="87"/>
        <v>-4.6391752577319589E-2</v>
      </c>
      <c r="Q379" s="18">
        <v>2819</v>
      </c>
      <c r="R379" s="18">
        <f t="shared" si="88"/>
        <v>-2264</v>
      </c>
      <c r="S379" s="11">
        <f t="shared" si="89"/>
        <v>-0.80312167435260728</v>
      </c>
      <c r="T379" s="37">
        <f t="shared" si="90"/>
        <v>27.75</v>
      </c>
      <c r="U379" s="37">
        <f t="shared" si="91"/>
        <v>37.586666666666666</v>
      </c>
      <c r="V379" s="37">
        <f t="shared" si="92"/>
        <v>-9.836666666666666</v>
      </c>
      <c r="W379" s="39">
        <f t="shared" si="93"/>
        <v>-0.26170627882227737</v>
      </c>
    </row>
    <row r="380" spans="1:23" x14ac:dyDescent="0.3">
      <c r="A380" s="18">
        <f t="shared" si="95"/>
        <v>2021</v>
      </c>
      <c r="B380" s="18" t="str">
        <f t="shared" si="80"/>
        <v>Aug_2021</v>
      </c>
      <c r="C380" s="18" t="str">
        <f t="shared" si="81"/>
        <v>WK 34_Aug_2021</v>
      </c>
      <c r="D380" s="19">
        <v>44424</v>
      </c>
      <c r="E380" s="23" t="s">
        <v>8</v>
      </c>
      <c r="F380" s="30">
        <v>18</v>
      </c>
      <c r="G380" s="18">
        <v>17</v>
      </c>
      <c r="H380" s="21">
        <f t="shared" si="82"/>
        <v>1</v>
      </c>
      <c r="I380" s="11">
        <f t="shared" si="83"/>
        <v>5.8823529411764705E-2</v>
      </c>
      <c r="J380" s="18">
        <v>35</v>
      </c>
      <c r="K380" s="18">
        <f t="shared" si="84"/>
        <v>-17</v>
      </c>
      <c r="L380" s="11">
        <f t="shared" si="85"/>
        <v>-0.48571428571428571</v>
      </c>
      <c r="M380" s="30">
        <v>495</v>
      </c>
      <c r="N380" s="18">
        <v>469</v>
      </c>
      <c r="O380" s="21">
        <f t="shared" si="86"/>
        <v>26</v>
      </c>
      <c r="P380" s="11">
        <f t="shared" si="87"/>
        <v>5.5437100213219619E-2</v>
      </c>
      <c r="Q380" s="18">
        <v>752</v>
      </c>
      <c r="R380" s="18">
        <f t="shared" si="88"/>
        <v>-257</v>
      </c>
      <c r="S380" s="11">
        <f t="shared" si="89"/>
        <v>-0.34175531914893614</v>
      </c>
      <c r="T380" s="37">
        <f t="shared" si="90"/>
        <v>27.5</v>
      </c>
      <c r="U380" s="37">
        <f t="shared" si="91"/>
        <v>21.485714285714284</v>
      </c>
      <c r="V380" s="37">
        <f t="shared" si="92"/>
        <v>6.014285714285716</v>
      </c>
      <c r="W380" s="39">
        <f t="shared" si="93"/>
        <v>0.27992021276595758</v>
      </c>
    </row>
    <row r="381" spans="1:23" x14ac:dyDescent="0.3">
      <c r="A381" s="18">
        <f t="shared" si="95"/>
        <v>2021</v>
      </c>
      <c r="B381" s="18" t="str">
        <f t="shared" si="80"/>
        <v>Aug_2021</v>
      </c>
      <c r="C381" s="18" t="str">
        <f t="shared" si="81"/>
        <v>WK 34_Aug_2021</v>
      </c>
      <c r="D381" s="19">
        <v>44424</v>
      </c>
      <c r="E381" s="23" t="s">
        <v>9</v>
      </c>
      <c r="F381" s="30">
        <v>107</v>
      </c>
      <c r="G381" s="18">
        <v>103</v>
      </c>
      <c r="H381" s="21">
        <f t="shared" si="82"/>
        <v>4</v>
      </c>
      <c r="I381" s="11">
        <f t="shared" si="83"/>
        <v>3.8834951456310676E-2</v>
      </c>
      <c r="J381" s="18">
        <v>460</v>
      </c>
      <c r="K381" s="18">
        <f t="shared" si="84"/>
        <v>-353</v>
      </c>
      <c r="L381" s="11">
        <f t="shared" si="85"/>
        <v>-0.7673913043478261</v>
      </c>
      <c r="M381" s="30">
        <v>2669</v>
      </c>
      <c r="N381" s="18">
        <v>2666</v>
      </c>
      <c r="O381" s="21">
        <f t="shared" si="86"/>
        <v>3</v>
      </c>
      <c r="P381" s="11">
        <f t="shared" si="87"/>
        <v>1.1252813203300824E-3</v>
      </c>
      <c r="Q381" s="18">
        <v>14129</v>
      </c>
      <c r="R381" s="18">
        <f t="shared" si="88"/>
        <v>-11460</v>
      </c>
      <c r="S381" s="11">
        <f t="shared" si="89"/>
        <v>-0.81109774223228825</v>
      </c>
      <c r="T381" s="37">
        <f t="shared" si="90"/>
        <v>24.943925233644858</v>
      </c>
      <c r="U381" s="37">
        <f t="shared" si="91"/>
        <v>30.715217391304346</v>
      </c>
      <c r="V381" s="37">
        <f t="shared" si="92"/>
        <v>-5.771292157659488</v>
      </c>
      <c r="W381" s="39">
        <f t="shared" si="93"/>
        <v>-0.18789683576497732</v>
      </c>
    </row>
    <row r="382" spans="1:23" x14ac:dyDescent="0.3">
      <c r="A382" s="18">
        <f t="shared" si="95"/>
        <v>2021</v>
      </c>
      <c r="B382" s="18" t="str">
        <f t="shared" si="80"/>
        <v>Aug_2021</v>
      </c>
      <c r="C382" s="18" t="str">
        <f t="shared" si="81"/>
        <v>WK 34_Aug_2021</v>
      </c>
      <c r="D382" s="19">
        <v>44424</v>
      </c>
      <c r="E382" s="23" t="s">
        <v>21</v>
      </c>
      <c r="F382" s="30">
        <v>17</v>
      </c>
      <c r="G382" s="18">
        <v>15</v>
      </c>
      <c r="H382" s="21">
        <f t="shared" si="82"/>
        <v>2</v>
      </c>
      <c r="I382" s="11">
        <f t="shared" si="83"/>
        <v>0.13333333333333333</v>
      </c>
      <c r="J382" s="18">
        <v>61</v>
      </c>
      <c r="K382" s="18">
        <f t="shared" si="84"/>
        <v>-44</v>
      </c>
      <c r="L382" s="11">
        <f t="shared" si="85"/>
        <v>-0.72131147540983609</v>
      </c>
      <c r="M382" s="30">
        <v>468</v>
      </c>
      <c r="N382" s="18">
        <v>479</v>
      </c>
      <c r="O382" s="21">
        <f t="shared" si="86"/>
        <v>-11</v>
      </c>
      <c r="P382" s="11">
        <f t="shared" si="87"/>
        <v>-2.2964509394572025E-2</v>
      </c>
      <c r="Q382" s="18">
        <v>1843</v>
      </c>
      <c r="R382" s="18">
        <f t="shared" si="88"/>
        <v>-1375</v>
      </c>
      <c r="S382" s="11">
        <f t="shared" si="89"/>
        <v>-0.74606619641888228</v>
      </c>
      <c r="T382" s="37">
        <f t="shared" si="90"/>
        <v>27.529411764705884</v>
      </c>
      <c r="U382" s="37">
        <f t="shared" si="91"/>
        <v>30.21311475409836</v>
      </c>
      <c r="V382" s="37">
        <f t="shared" si="92"/>
        <v>-2.6837029893924758</v>
      </c>
      <c r="W382" s="39">
        <f t="shared" si="93"/>
        <v>-8.8825763620695081E-2</v>
      </c>
    </row>
    <row r="383" spans="1:23" x14ac:dyDescent="0.3">
      <c r="A383" s="18">
        <f t="shared" si="95"/>
        <v>2021</v>
      </c>
      <c r="B383" s="18" t="str">
        <f t="shared" si="80"/>
        <v>Aug_2021</v>
      </c>
      <c r="C383" s="18" t="str">
        <f t="shared" si="81"/>
        <v>WK 34_Aug_2021</v>
      </c>
      <c r="D383" s="19">
        <v>44424</v>
      </c>
      <c r="E383" s="23" t="s">
        <v>10</v>
      </c>
      <c r="F383" s="33">
        <v>31</v>
      </c>
      <c r="G383" s="21">
        <v>25</v>
      </c>
      <c r="H383" s="21">
        <f t="shared" si="82"/>
        <v>6</v>
      </c>
      <c r="I383" s="11">
        <f t="shared" si="83"/>
        <v>0.24</v>
      </c>
      <c r="J383" s="18">
        <v>44</v>
      </c>
      <c r="K383" s="18">
        <f t="shared" si="84"/>
        <v>-13</v>
      </c>
      <c r="L383" s="11">
        <f t="shared" si="85"/>
        <v>-0.29545454545454547</v>
      </c>
      <c r="M383" s="30">
        <v>968</v>
      </c>
      <c r="N383" s="18">
        <v>835</v>
      </c>
      <c r="O383" s="21">
        <f t="shared" si="86"/>
        <v>133</v>
      </c>
      <c r="P383" s="11">
        <f t="shared" si="87"/>
        <v>0.15928143712574849</v>
      </c>
      <c r="Q383" s="18">
        <v>1048</v>
      </c>
      <c r="R383" s="18">
        <f t="shared" si="88"/>
        <v>-80</v>
      </c>
      <c r="S383" s="11">
        <f t="shared" si="89"/>
        <v>-7.6335877862595422E-2</v>
      </c>
      <c r="T383" s="37">
        <f t="shared" si="90"/>
        <v>31.225806451612904</v>
      </c>
      <c r="U383" s="37">
        <f t="shared" si="91"/>
        <v>23.818181818181817</v>
      </c>
      <c r="V383" s="37">
        <f t="shared" si="92"/>
        <v>7.4076246334310873</v>
      </c>
      <c r="W383" s="39">
        <f t="shared" si="93"/>
        <v>0.31100714109825178</v>
      </c>
    </row>
    <row r="384" spans="1:23" x14ac:dyDescent="0.3">
      <c r="A384" s="18">
        <f t="shared" si="95"/>
        <v>2021</v>
      </c>
      <c r="B384" s="18" t="str">
        <f t="shared" si="80"/>
        <v>Aug_2021</v>
      </c>
      <c r="C384" s="18" t="str">
        <f t="shared" si="81"/>
        <v>WK 34_Aug_2021</v>
      </c>
      <c r="D384" s="19">
        <v>44424</v>
      </c>
      <c r="E384" s="23" t="s">
        <v>16</v>
      </c>
      <c r="F384" s="33">
        <v>16</v>
      </c>
      <c r="G384" s="21">
        <v>16</v>
      </c>
      <c r="H384" s="21">
        <f t="shared" si="82"/>
        <v>0</v>
      </c>
      <c r="I384" s="11">
        <f t="shared" si="83"/>
        <v>0</v>
      </c>
      <c r="J384" s="18">
        <v>111</v>
      </c>
      <c r="K384" s="18">
        <f t="shared" si="84"/>
        <v>-95</v>
      </c>
      <c r="L384" s="11">
        <f t="shared" si="85"/>
        <v>-0.85585585585585588</v>
      </c>
      <c r="M384" s="30">
        <v>212</v>
      </c>
      <c r="N384" s="18">
        <v>182</v>
      </c>
      <c r="O384" s="21">
        <f t="shared" si="86"/>
        <v>30</v>
      </c>
      <c r="P384" s="11">
        <f t="shared" si="87"/>
        <v>0.16483516483516483</v>
      </c>
      <c r="Q384" s="18">
        <v>3522</v>
      </c>
      <c r="R384" s="18">
        <f t="shared" si="88"/>
        <v>-3310</v>
      </c>
      <c r="S384" s="11">
        <f t="shared" si="89"/>
        <v>-0.93980692788188525</v>
      </c>
      <c r="T384" s="37">
        <f t="shared" si="90"/>
        <v>13.25</v>
      </c>
      <c r="U384" s="37">
        <f t="shared" si="91"/>
        <v>31.72972972972973</v>
      </c>
      <c r="V384" s="37">
        <f t="shared" si="92"/>
        <v>-18.47972972972973</v>
      </c>
      <c r="W384" s="39">
        <f t="shared" si="93"/>
        <v>-0.58241056218057918</v>
      </c>
    </row>
    <row r="385" spans="1:23" x14ac:dyDescent="0.3">
      <c r="A385" s="18">
        <f t="shared" si="95"/>
        <v>2021</v>
      </c>
      <c r="B385" s="18" t="str">
        <f t="shared" si="80"/>
        <v>Aug_2021</v>
      </c>
      <c r="C385" s="18" t="str">
        <f t="shared" si="81"/>
        <v>WK 34_Aug_2021</v>
      </c>
      <c r="D385" s="19">
        <v>44424</v>
      </c>
      <c r="E385" s="23" t="s">
        <v>12</v>
      </c>
      <c r="F385" s="30">
        <v>99</v>
      </c>
      <c r="G385" s="18">
        <v>99</v>
      </c>
      <c r="H385" s="21">
        <f t="shared" si="82"/>
        <v>0</v>
      </c>
      <c r="I385" s="11">
        <f t="shared" si="83"/>
        <v>0</v>
      </c>
      <c r="J385" s="18">
        <v>295</v>
      </c>
      <c r="K385" s="18">
        <f t="shared" si="84"/>
        <v>-196</v>
      </c>
      <c r="L385" s="11">
        <f t="shared" si="85"/>
        <v>-0.66440677966101691</v>
      </c>
      <c r="M385" s="30">
        <v>1507</v>
      </c>
      <c r="N385" s="18">
        <v>1558</v>
      </c>
      <c r="O385" s="21">
        <f t="shared" si="86"/>
        <v>-51</v>
      </c>
      <c r="P385" s="11">
        <f t="shared" si="87"/>
        <v>-3.2734274711168167E-2</v>
      </c>
      <c r="Q385" s="18">
        <v>5504</v>
      </c>
      <c r="R385" s="18">
        <f t="shared" si="88"/>
        <v>-3997</v>
      </c>
      <c r="S385" s="11">
        <f t="shared" si="89"/>
        <v>-0.72619912790697672</v>
      </c>
      <c r="T385" s="37">
        <f t="shared" si="90"/>
        <v>15.222222222222221</v>
      </c>
      <c r="U385" s="37">
        <f t="shared" si="91"/>
        <v>18.657627118644069</v>
      </c>
      <c r="V385" s="37">
        <f t="shared" si="92"/>
        <v>-3.4354048964218471</v>
      </c>
      <c r="W385" s="39">
        <f t="shared" si="93"/>
        <v>-0.18412871447028431</v>
      </c>
    </row>
    <row r="386" spans="1:23" x14ac:dyDescent="0.3">
      <c r="A386" s="18">
        <f t="shared" si="95"/>
        <v>2021</v>
      </c>
      <c r="B386" s="18" t="str">
        <f t="shared" si="80"/>
        <v>Aug_2021</v>
      </c>
      <c r="C386" s="18" t="str">
        <f t="shared" si="81"/>
        <v>WK 35_Aug_2021</v>
      </c>
      <c r="D386" s="19">
        <v>44431</v>
      </c>
      <c r="E386" s="29" t="s">
        <v>18</v>
      </c>
      <c r="F386" s="30">
        <v>35</v>
      </c>
      <c r="G386" s="30">
        <v>35</v>
      </c>
      <c r="H386" s="21">
        <f t="shared" si="82"/>
        <v>0</v>
      </c>
      <c r="I386" s="11">
        <f t="shared" si="83"/>
        <v>0</v>
      </c>
      <c r="J386" s="18">
        <v>113</v>
      </c>
      <c r="K386" s="18">
        <f t="shared" si="84"/>
        <v>-78</v>
      </c>
      <c r="L386" s="11">
        <f t="shared" si="85"/>
        <v>-0.69026548672566368</v>
      </c>
      <c r="M386" s="31">
        <v>780</v>
      </c>
      <c r="N386" s="31">
        <v>770</v>
      </c>
      <c r="O386" s="21">
        <f t="shared" si="86"/>
        <v>10</v>
      </c>
      <c r="P386" s="11">
        <f t="shared" si="87"/>
        <v>1.2987012987012988E-2</v>
      </c>
      <c r="Q386" s="18">
        <v>4152</v>
      </c>
      <c r="R386" s="18">
        <f t="shared" si="88"/>
        <v>-3372</v>
      </c>
      <c r="S386" s="11">
        <f t="shared" si="89"/>
        <v>-0.81213872832369938</v>
      </c>
      <c r="T386" s="37">
        <f t="shared" si="90"/>
        <v>22.285714285714285</v>
      </c>
      <c r="U386" s="37">
        <f t="shared" si="91"/>
        <v>36.743362831858406</v>
      </c>
      <c r="V386" s="37">
        <f t="shared" si="92"/>
        <v>-14.457648546144121</v>
      </c>
      <c r="W386" s="39">
        <f t="shared" si="93"/>
        <v>-0.39347646573080097</v>
      </c>
    </row>
    <row r="387" spans="1:23" x14ac:dyDescent="0.3">
      <c r="A387" s="18">
        <f t="shared" ref="A387:A418" si="96">IF(ISBLANK(D387),"",YEAR(D387))</f>
        <v>2021</v>
      </c>
      <c r="B387" s="18" t="str">
        <f t="shared" ref="B387:B450" si="97">IF(ISBLANK(D387),"",TEXT(D387,"mmm"))&amp;"_"&amp;A387</f>
        <v>Aug_2021</v>
      </c>
      <c r="C387" s="18" t="str">
        <f t="shared" ref="C387:C450" si="98">IF(ISBLANK(D387),"","WK "&amp;WEEKNUM(D387))&amp;"_"&amp;B387</f>
        <v>WK 35_Aug_2021</v>
      </c>
      <c r="D387" s="19">
        <v>44431</v>
      </c>
      <c r="E387" s="29" t="s">
        <v>19</v>
      </c>
      <c r="F387" s="30">
        <v>59</v>
      </c>
      <c r="G387" s="30">
        <v>58</v>
      </c>
      <c r="H387" s="21">
        <f t="shared" ref="H387:H450" si="99">IFERROR(SUM(F387-G387),"NA")</f>
        <v>1</v>
      </c>
      <c r="I387" s="11">
        <f t="shared" ref="I387:I450" si="100">IFERROR(SUM(H387/G387),"NA")</f>
        <v>1.7241379310344827E-2</v>
      </c>
      <c r="J387" s="18">
        <v>118</v>
      </c>
      <c r="K387" s="18">
        <f t="shared" ref="K387:K450" si="101">IFERROR(F387-J387,"NA")</f>
        <v>-59</v>
      </c>
      <c r="L387" s="11">
        <f t="shared" ref="L387:L450" si="102">IFERROR(SUM(K387/J387),"NA")</f>
        <v>-0.5</v>
      </c>
      <c r="M387" s="30">
        <v>1888</v>
      </c>
      <c r="N387" s="30">
        <v>1723</v>
      </c>
      <c r="O387" s="21">
        <f t="shared" ref="O387:O450" si="103">IFERROR(SUM(M387-N387),"NA")</f>
        <v>165</v>
      </c>
      <c r="P387" s="11">
        <f t="shared" ref="P387:P450" si="104">IFERROR(SUM(O387/N387),"NA")</f>
        <v>9.5763203714451545E-2</v>
      </c>
      <c r="Q387" s="18">
        <v>3262</v>
      </c>
      <c r="R387" s="18">
        <f t="shared" ref="R387:R450" si="105">IFERROR(M387-Q387,"NA")</f>
        <v>-1374</v>
      </c>
      <c r="S387" s="11">
        <f t="shared" ref="S387:S450" si="106">IFERROR(SUM(R387/Q387),"NA")</f>
        <v>-0.4212139791538933</v>
      </c>
      <c r="T387" s="37">
        <f t="shared" ref="T387:T450" si="107">IFERROR(SUM(M387/F387),"NA")</f>
        <v>32</v>
      </c>
      <c r="U387" s="37">
        <f t="shared" ref="U387:U450" si="108">IFERROR(SUM(Q387/J387),"NA")</f>
        <v>27.64406779661017</v>
      </c>
      <c r="V387" s="37">
        <f t="shared" ref="V387:V450" si="109">IFERROR(T387-U387,"NA")</f>
        <v>4.3559322033898304</v>
      </c>
      <c r="W387" s="39">
        <f t="shared" ref="W387:W450" si="110">IFERROR(V387/U387,"NA")</f>
        <v>0.15757204169221337</v>
      </c>
    </row>
    <row r="388" spans="1:23" x14ac:dyDescent="0.3">
      <c r="A388" s="18">
        <f t="shared" si="96"/>
        <v>2021</v>
      </c>
      <c r="B388" s="18" t="str">
        <f t="shared" si="97"/>
        <v>Aug_2021</v>
      </c>
      <c r="C388" s="18" t="str">
        <f t="shared" si="98"/>
        <v>WK 35_Aug_2021</v>
      </c>
      <c r="D388" s="19">
        <v>44431</v>
      </c>
      <c r="E388" s="23" t="s">
        <v>6</v>
      </c>
      <c r="F388" s="30">
        <v>17</v>
      </c>
      <c r="G388" s="30">
        <v>17</v>
      </c>
      <c r="H388" s="21">
        <f t="shared" si="99"/>
        <v>0</v>
      </c>
      <c r="I388" s="11">
        <f t="shared" si="100"/>
        <v>0</v>
      </c>
      <c r="J388" s="18">
        <v>47</v>
      </c>
      <c r="K388" s="18">
        <f t="shared" si="101"/>
        <v>-30</v>
      </c>
      <c r="L388" s="11">
        <f t="shared" si="102"/>
        <v>-0.63829787234042556</v>
      </c>
      <c r="M388" s="30">
        <v>652</v>
      </c>
      <c r="N388" s="30">
        <v>662</v>
      </c>
      <c r="O388" s="21">
        <f t="shared" si="103"/>
        <v>-10</v>
      </c>
      <c r="P388" s="11">
        <f t="shared" si="104"/>
        <v>-1.5105740181268883E-2</v>
      </c>
      <c r="Q388" s="18">
        <v>1771</v>
      </c>
      <c r="R388" s="18">
        <f t="shared" si="105"/>
        <v>-1119</v>
      </c>
      <c r="S388" s="11">
        <f t="shared" si="106"/>
        <v>-0.63184641445511014</v>
      </c>
      <c r="T388" s="37">
        <f t="shared" si="107"/>
        <v>38.352941176470587</v>
      </c>
      <c r="U388" s="37">
        <f t="shared" si="108"/>
        <v>37.680851063829785</v>
      </c>
      <c r="V388" s="37">
        <f t="shared" si="109"/>
        <v>0.67209011264080232</v>
      </c>
      <c r="W388" s="39">
        <f t="shared" si="110"/>
        <v>1.7836383565283859E-2</v>
      </c>
    </row>
    <row r="389" spans="1:23" x14ac:dyDescent="0.3">
      <c r="A389" s="18">
        <f t="shared" si="96"/>
        <v>2021</v>
      </c>
      <c r="B389" s="18" t="str">
        <f t="shared" si="97"/>
        <v>Aug_2021</v>
      </c>
      <c r="C389" s="18" t="str">
        <f t="shared" si="98"/>
        <v>WK 35_Aug_2021</v>
      </c>
      <c r="D389" s="19">
        <v>44431</v>
      </c>
      <c r="E389" s="23" t="s">
        <v>7</v>
      </c>
      <c r="F389" s="30">
        <v>2141</v>
      </c>
      <c r="G389" s="30">
        <v>2133</v>
      </c>
      <c r="H389" s="21">
        <f t="shared" si="99"/>
        <v>8</v>
      </c>
      <c r="I389" s="11">
        <f t="shared" si="100"/>
        <v>3.7505860290670419E-3</v>
      </c>
      <c r="J389" s="18">
        <v>2500</v>
      </c>
      <c r="K389" s="18">
        <f t="shared" si="101"/>
        <v>-359</v>
      </c>
      <c r="L389" s="11">
        <f t="shared" si="102"/>
        <v>-0.14360000000000001</v>
      </c>
      <c r="M389" s="30">
        <v>40837</v>
      </c>
      <c r="N389" s="30">
        <v>40215</v>
      </c>
      <c r="O389" s="21">
        <f t="shared" si="103"/>
        <v>622</v>
      </c>
      <c r="P389" s="11">
        <f t="shared" si="104"/>
        <v>1.5466865597413901E-2</v>
      </c>
      <c r="Q389" s="18">
        <v>86541</v>
      </c>
      <c r="R389" s="18">
        <f t="shared" si="105"/>
        <v>-45704</v>
      </c>
      <c r="S389" s="11">
        <f t="shared" si="106"/>
        <v>-0.5281196196022695</v>
      </c>
      <c r="T389" s="37">
        <f t="shared" si="107"/>
        <v>19.073797290985521</v>
      </c>
      <c r="U389" s="37">
        <f t="shared" si="108"/>
        <v>34.616399999999999</v>
      </c>
      <c r="V389" s="37">
        <f t="shared" si="109"/>
        <v>-15.542602709014478</v>
      </c>
      <c r="W389" s="39">
        <f t="shared" si="110"/>
        <v>-0.44899535217453224</v>
      </c>
    </row>
    <row r="390" spans="1:23" x14ac:dyDescent="0.3">
      <c r="A390" s="18">
        <f t="shared" si="96"/>
        <v>2021</v>
      </c>
      <c r="B390" s="18" t="str">
        <f t="shared" si="97"/>
        <v>Aug_2021</v>
      </c>
      <c r="C390" s="18" t="str">
        <f t="shared" si="98"/>
        <v>WK 35_Aug_2021</v>
      </c>
      <c r="D390" s="19">
        <v>44431</v>
      </c>
      <c r="E390" s="23" t="s">
        <v>20</v>
      </c>
      <c r="F390" s="32">
        <v>20</v>
      </c>
      <c r="G390" s="32">
        <v>20</v>
      </c>
      <c r="H390" s="21">
        <f t="shared" si="99"/>
        <v>0</v>
      </c>
      <c r="I390" s="11">
        <f t="shared" si="100"/>
        <v>0</v>
      </c>
      <c r="J390" s="18">
        <v>75</v>
      </c>
      <c r="K390" s="18">
        <f t="shared" si="101"/>
        <v>-55</v>
      </c>
      <c r="L390" s="11">
        <f t="shared" si="102"/>
        <v>-0.73333333333333328</v>
      </c>
      <c r="M390" s="30">
        <v>551</v>
      </c>
      <c r="N390" s="30">
        <v>555</v>
      </c>
      <c r="O390" s="21">
        <f t="shared" si="103"/>
        <v>-4</v>
      </c>
      <c r="P390" s="11">
        <f t="shared" si="104"/>
        <v>-7.2072072072072073E-3</v>
      </c>
      <c r="Q390" s="18">
        <v>2819</v>
      </c>
      <c r="R390" s="18">
        <f t="shared" si="105"/>
        <v>-2268</v>
      </c>
      <c r="S390" s="11">
        <f t="shared" si="106"/>
        <v>-0.80454061724015613</v>
      </c>
      <c r="T390" s="37">
        <f t="shared" si="107"/>
        <v>27.55</v>
      </c>
      <c r="U390" s="37">
        <f t="shared" si="108"/>
        <v>37.586666666666666</v>
      </c>
      <c r="V390" s="37">
        <f t="shared" si="109"/>
        <v>-10.036666666666665</v>
      </c>
      <c r="W390" s="39">
        <f t="shared" si="110"/>
        <v>-0.26702731465058527</v>
      </c>
    </row>
    <row r="391" spans="1:23" x14ac:dyDescent="0.3">
      <c r="A391" s="18">
        <f t="shared" si="96"/>
        <v>2021</v>
      </c>
      <c r="B391" s="18" t="str">
        <f t="shared" si="97"/>
        <v>Aug_2021</v>
      </c>
      <c r="C391" s="18" t="str">
        <f t="shared" si="98"/>
        <v>WK 35_Aug_2021</v>
      </c>
      <c r="D391" s="19">
        <v>44431</v>
      </c>
      <c r="E391" s="23" t="s">
        <v>8</v>
      </c>
      <c r="F391" s="30">
        <v>19</v>
      </c>
      <c r="G391" s="30">
        <v>18</v>
      </c>
      <c r="H391" s="21">
        <f t="shared" si="99"/>
        <v>1</v>
      </c>
      <c r="I391" s="11">
        <f t="shared" si="100"/>
        <v>5.5555555555555552E-2</v>
      </c>
      <c r="J391" s="18">
        <v>35</v>
      </c>
      <c r="K391" s="18">
        <f t="shared" si="101"/>
        <v>-16</v>
      </c>
      <c r="L391" s="11">
        <f t="shared" si="102"/>
        <v>-0.45714285714285713</v>
      </c>
      <c r="M391" s="30">
        <v>516</v>
      </c>
      <c r="N391" s="30">
        <v>495</v>
      </c>
      <c r="O391" s="21">
        <f t="shared" si="103"/>
        <v>21</v>
      </c>
      <c r="P391" s="11">
        <f t="shared" si="104"/>
        <v>4.2424242424242427E-2</v>
      </c>
      <c r="Q391" s="18">
        <v>752</v>
      </c>
      <c r="R391" s="18">
        <f t="shared" si="105"/>
        <v>-236</v>
      </c>
      <c r="S391" s="11">
        <f t="shared" si="106"/>
        <v>-0.31382978723404253</v>
      </c>
      <c r="T391" s="37">
        <f t="shared" si="107"/>
        <v>27.157894736842106</v>
      </c>
      <c r="U391" s="37">
        <f t="shared" si="108"/>
        <v>21.485714285714284</v>
      </c>
      <c r="V391" s="37">
        <f t="shared" si="109"/>
        <v>5.6721804511278222</v>
      </c>
      <c r="W391" s="39">
        <f t="shared" si="110"/>
        <v>0.26399776035834283</v>
      </c>
    </row>
    <row r="392" spans="1:23" x14ac:dyDescent="0.3">
      <c r="A392" s="18">
        <f t="shared" si="96"/>
        <v>2021</v>
      </c>
      <c r="B392" s="18" t="str">
        <f t="shared" si="97"/>
        <v>Aug_2021</v>
      </c>
      <c r="C392" s="18" t="str">
        <f t="shared" si="98"/>
        <v>WK 35_Aug_2021</v>
      </c>
      <c r="D392" s="19">
        <v>44431</v>
      </c>
      <c r="E392" s="23" t="s">
        <v>9</v>
      </c>
      <c r="F392" s="30">
        <v>110</v>
      </c>
      <c r="G392" s="30">
        <v>107</v>
      </c>
      <c r="H392" s="21">
        <f t="shared" si="99"/>
        <v>3</v>
      </c>
      <c r="I392" s="11">
        <f t="shared" si="100"/>
        <v>2.8037383177570093E-2</v>
      </c>
      <c r="J392" s="18">
        <v>460</v>
      </c>
      <c r="K392" s="18">
        <f t="shared" si="101"/>
        <v>-350</v>
      </c>
      <c r="L392" s="11">
        <f t="shared" si="102"/>
        <v>-0.76086956521739135</v>
      </c>
      <c r="M392" s="30">
        <v>2555</v>
      </c>
      <c r="N392" s="30">
        <v>2669</v>
      </c>
      <c r="O392" s="21">
        <f t="shared" si="103"/>
        <v>-114</v>
      </c>
      <c r="P392" s="11">
        <f t="shared" si="104"/>
        <v>-4.2712626451854627E-2</v>
      </c>
      <c r="Q392" s="18">
        <v>14129</v>
      </c>
      <c r="R392" s="18">
        <f t="shared" si="105"/>
        <v>-11574</v>
      </c>
      <c r="S392" s="11">
        <f t="shared" si="106"/>
        <v>-0.81916625380423247</v>
      </c>
      <c r="T392" s="37">
        <f t="shared" si="107"/>
        <v>23.227272727272727</v>
      </c>
      <c r="U392" s="37">
        <f t="shared" si="108"/>
        <v>30.715217391304346</v>
      </c>
      <c r="V392" s="37">
        <f t="shared" si="109"/>
        <v>-7.4879446640316196</v>
      </c>
      <c r="W392" s="39">
        <f t="shared" si="110"/>
        <v>-0.24378615227224468</v>
      </c>
    </row>
    <row r="393" spans="1:23" x14ac:dyDescent="0.3">
      <c r="A393" s="18">
        <f t="shared" si="96"/>
        <v>2021</v>
      </c>
      <c r="B393" s="18" t="str">
        <f t="shared" si="97"/>
        <v>Aug_2021</v>
      </c>
      <c r="C393" s="18" t="str">
        <f t="shared" si="98"/>
        <v>WK 35_Aug_2021</v>
      </c>
      <c r="D393" s="19">
        <v>44431</v>
      </c>
      <c r="E393" s="23" t="s">
        <v>21</v>
      </c>
      <c r="F393" s="30">
        <v>17</v>
      </c>
      <c r="G393" s="30">
        <v>17</v>
      </c>
      <c r="H393" s="21">
        <f t="shared" si="99"/>
        <v>0</v>
      </c>
      <c r="I393" s="11">
        <f t="shared" si="100"/>
        <v>0</v>
      </c>
      <c r="J393" s="18">
        <v>61</v>
      </c>
      <c r="K393" s="18">
        <f t="shared" si="101"/>
        <v>-44</v>
      </c>
      <c r="L393" s="11">
        <f t="shared" si="102"/>
        <v>-0.72131147540983609</v>
      </c>
      <c r="M393" s="30">
        <v>458</v>
      </c>
      <c r="N393" s="30">
        <v>468</v>
      </c>
      <c r="O393" s="21">
        <f t="shared" si="103"/>
        <v>-10</v>
      </c>
      <c r="P393" s="11">
        <f t="shared" si="104"/>
        <v>-2.1367521367521368E-2</v>
      </c>
      <c r="Q393" s="18">
        <v>1843</v>
      </c>
      <c r="R393" s="18">
        <f t="shared" si="105"/>
        <v>-1385</v>
      </c>
      <c r="S393" s="11">
        <f t="shared" si="106"/>
        <v>-0.75149213239283774</v>
      </c>
      <c r="T393" s="37">
        <f t="shared" si="107"/>
        <v>26.941176470588236</v>
      </c>
      <c r="U393" s="37">
        <f t="shared" si="108"/>
        <v>30.21311475409836</v>
      </c>
      <c r="V393" s="37">
        <f t="shared" si="109"/>
        <v>-3.2719382835101243</v>
      </c>
      <c r="W393" s="39">
        <f t="shared" si="110"/>
        <v>-0.10829529858606489</v>
      </c>
    </row>
    <row r="394" spans="1:23" x14ac:dyDescent="0.3">
      <c r="A394" s="18">
        <f t="shared" si="96"/>
        <v>2021</v>
      </c>
      <c r="B394" s="18" t="str">
        <f t="shared" si="97"/>
        <v>Aug_2021</v>
      </c>
      <c r="C394" s="18" t="str">
        <f t="shared" si="98"/>
        <v>WK 35_Aug_2021</v>
      </c>
      <c r="D394" s="19">
        <v>44431</v>
      </c>
      <c r="E394" s="23" t="s">
        <v>10</v>
      </c>
      <c r="F394" s="33">
        <v>26</v>
      </c>
      <c r="G394" s="33">
        <v>31</v>
      </c>
      <c r="H394" s="21">
        <f t="shared" si="99"/>
        <v>-5</v>
      </c>
      <c r="I394" s="11">
        <f t="shared" si="100"/>
        <v>-0.16129032258064516</v>
      </c>
      <c r="J394" s="18">
        <v>44</v>
      </c>
      <c r="K394" s="18">
        <f t="shared" si="101"/>
        <v>-18</v>
      </c>
      <c r="L394" s="11">
        <f t="shared" si="102"/>
        <v>-0.40909090909090912</v>
      </c>
      <c r="M394" s="30">
        <v>908</v>
      </c>
      <c r="N394" s="30">
        <v>968</v>
      </c>
      <c r="O394" s="21">
        <f t="shared" si="103"/>
        <v>-60</v>
      </c>
      <c r="P394" s="11">
        <f t="shared" si="104"/>
        <v>-6.1983471074380167E-2</v>
      </c>
      <c r="Q394" s="18">
        <v>1048</v>
      </c>
      <c r="R394" s="18">
        <f t="shared" si="105"/>
        <v>-140</v>
      </c>
      <c r="S394" s="11">
        <f t="shared" si="106"/>
        <v>-0.13358778625954199</v>
      </c>
      <c r="T394" s="37">
        <f t="shared" si="107"/>
        <v>34.92307692307692</v>
      </c>
      <c r="U394" s="37">
        <f t="shared" si="108"/>
        <v>23.818181818181817</v>
      </c>
      <c r="V394" s="37">
        <f t="shared" si="109"/>
        <v>11.104895104895103</v>
      </c>
      <c r="W394" s="39">
        <f t="shared" si="110"/>
        <v>0.46623605402231355</v>
      </c>
    </row>
    <row r="395" spans="1:23" x14ac:dyDescent="0.3">
      <c r="A395" s="18">
        <f t="shared" si="96"/>
        <v>2021</v>
      </c>
      <c r="B395" s="18" t="str">
        <f t="shared" si="97"/>
        <v>Aug_2021</v>
      </c>
      <c r="C395" s="18" t="str">
        <f t="shared" si="98"/>
        <v>WK 35_Aug_2021</v>
      </c>
      <c r="D395" s="19">
        <v>44431</v>
      </c>
      <c r="E395" s="23" t="s">
        <v>16</v>
      </c>
      <c r="F395" s="33">
        <v>16</v>
      </c>
      <c r="G395" s="33">
        <v>16</v>
      </c>
      <c r="H395" s="21">
        <f t="shared" si="99"/>
        <v>0</v>
      </c>
      <c r="I395" s="11">
        <f t="shared" si="100"/>
        <v>0</v>
      </c>
      <c r="J395" s="18">
        <v>111</v>
      </c>
      <c r="K395" s="18">
        <f t="shared" si="101"/>
        <v>-95</v>
      </c>
      <c r="L395" s="11">
        <f t="shared" si="102"/>
        <v>-0.85585585585585588</v>
      </c>
      <c r="M395" s="30">
        <v>203</v>
      </c>
      <c r="N395" s="30">
        <v>212</v>
      </c>
      <c r="O395" s="21">
        <f t="shared" si="103"/>
        <v>-9</v>
      </c>
      <c r="P395" s="11">
        <f t="shared" si="104"/>
        <v>-4.2452830188679243E-2</v>
      </c>
      <c r="Q395" s="18">
        <v>3522</v>
      </c>
      <c r="R395" s="18">
        <f t="shared" si="105"/>
        <v>-3319</v>
      </c>
      <c r="S395" s="11">
        <f t="shared" si="106"/>
        <v>-0.94236229415105055</v>
      </c>
      <c r="T395" s="37">
        <f t="shared" si="107"/>
        <v>12.6875</v>
      </c>
      <c r="U395" s="37">
        <f t="shared" si="108"/>
        <v>31.72972972972973</v>
      </c>
      <c r="V395" s="37">
        <f t="shared" si="109"/>
        <v>-19.04222972972973</v>
      </c>
      <c r="W395" s="39">
        <f t="shared" si="110"/>
        <v>-0.60013841567291315</v>
      </c>
    </row>
    <row r="396" spans="1:23" x14ac:dyDescent="0.3">
      <c r="A396" s="18">
        <f t="shared" si="96"/>
        <v>2021</v>
      </c>
      <c r="B396" s="18" t="str">
        <f t="shared" si="97"/>
        <v>Aug_2021</v>
      </c>
      <c r="C396" s="18" t="str">
        <f t="shared" si="98"/>
        <v>WK 35_Aug_2021</v>
      </c>
      <c r="D396" s="19">
        <v>44431</v>
      </c>
      <c r="E396" s="23" t="s">
        <v>12</v>
      </c>
      <c r="F396" s="30">
        <v>90</v>
      </c>
      <c r="G396" s="30">
        <v>99</v>
      </c>
      <c r="H396" s="21">
        <f t="shared" si="99"/>
        <v>-9</v>
      </c>
      <c r="I396" s="11">
        <f t="shared" si="100"/>
        <v>-9.0909090909090912E-2</v>
      </c>
      <c r="J396" s="18">
        <v>295</v>
      </c>
      <c r="K396" s="18">
        <f t="shared" si="101"/>
        <v>-205</v>
      </c>
      <c r="L396" s="11">
        <f t="shared" si="102"/>
        <v>-0.69491525423728817</v>
      </c>
      <c r="M396" s="30">
        <v>1438</v>
      </c>
      <c r="N396" s="30">
        <v>1507</v>
      </c>
      <c r="O396" s="21">
        <f t="shared" si="103"/>
        <v>-69</v>
      </c>
      <c r="P396" s="11">
        <f t="shared" si="104"/>
        <v>-4.5786330457863303E-2</v>
      </c>
      <c r="Q396" s="18">
        <v>5504</v>
      </c>
      <c r="R396" s="18">
        <f t="shared" si="105"/>
        <v>-4066</v>
      </c>
      <c r="S396" s="11">
        <f t="shared" si="106"/>
        <v>-0.73873546511627908</v>
      </c>
      <c r="T396" s="37">
        <f t="shared" si="107"/>
        <v>15.977777777777778</v>
      </c>
      <c r="U396" s="37">
        <f t="shared" si="108"/>
        <v>18.657627118644069</v>
      </c>
      <c r="V396" s="37">
        <f t="shared" si="109"/>
        <v>-2.6798493408662907</v>
      </c>
      <c r="W396" s="39">
        <f t="shared" si="110"/>
        <v>-0.14363291343669254</v>
      </c>
    </row>
    <row r="397" spans="1:23" x14ac:dyDescent="0.3">
      <c r="A397" s="18">
        <f t="shared" si="96"/>
        <v>2021</v>
      </c>
      <c r="B397" s="18" t="str">
        <f t="shared" si="97"/>
        <v>Aug_2021</v>
      </c>
      <c r="C397" s="18" t="str">
        <f t="shared" si="98"/>
        <v>WK 36_Aug_2021</v>
      </c>
      <c r="D397" s="19">
        <v>44438</v>
      </c>
      <c r="E397" s="29" t="s">
        <v>18</v>
      </c>
      <c r="F397" s="30">
        <v>35</v>
      </c>
      <c r="G397" s="30">
        <v>35</v>
      </c>
      <c r="H397" s="21">
        <f t="shared" si="99"/>
        <v>0</v>
      </c>
      <c r="I397" s="11">
        <f t="shared" si="100"/>
        <v>0</v>
      </c>
      <c r="J397" s="18">
        <v>113</v>
      </c>
      <c r="K397" s="18">
        <f t="shared" si="101"/>
        <v>-78</v>
      </c>
      <c r="L397" s="11">
        <f t="shared" si="102"/>
        <v>-0.69026548672566368</v>
      </c>
      <c r="M397" s="31">
        <v>799</v>
      </c>
      <c r="N397" s="31">
        <v>780</v>
      </c>
      <c r="O397" s="21">
        <f t="shared" si="103"/>
        <v>19</v>
      </c>
      <c r="P397" s="11">
        <f t="shared" si="104"/>
        <v>2.4358974358974359E-2</v>
      </c>
      <c r="Q397" s="18">
        <v>4152</v>
      </c>
      <c r="R397" s="18">
        <f t="shared" si="105"/>
        <v>-3353</v>
      </c>
      <c r="S397" s="11">
        <f t="shared" si="106"/>
        <v>-0.80756262042389215</v>
      </c>
      <c r="T397" s="37">
        <f t="shared" si="107"/>
        <v>22.828571428571429</v>
      </c>
      <c r="U397" s="37">
        <f t="shared" si="108"/>
        <v>36.743362831858406</v>
      </c>
      <c r="V397" s="37">
        <f t="shared" si="109"/>
        <v>-13.914791403286976</v>
      </c>
      <c r="W397" s="39">
        <f t="shared" si="110"/>
        <v>-0.37870217451142302</v>
      </c>
    </row>
    <row r="398" spans="1:23" x14ac:dyDescent="0.3">
      <c r="A398" s="18">
        <f t="shared" si="96"/>
        <v>2021</v>
      </c>
      <c r="B398" s="18" t="str">
        <f t="shared" si="97"/>
        <v>Aug_2021</v>
      </c>
      <c r="C398" s="18" t="str">
        <f t="shared" si="98"/>
        <v>WK 36_Aug_2021</v>
      </c>
      <c r="D398" s="19">
        <v>44438</v>
      </c>
      <c r="E398" s="29" t="s">
        <v>19</v>
      </c>
      <c r="F398" s="30">
        <v>58</v>
      </c>
      <c r="G398" s="30">
        <v>59</v>
      </c>
      <c r="H398" s="21">
        <f t="shared" si="99"/>
        <v>-1</v>
      </c>
      <c r="I398" s="11">
        <f t="shared" si="100"/>
        <v>-1.6949152542372881E-2</v>
      </c>
      <c r="J398" s="18">
        <v>118</v>
      </c>
      <c r="K398" s="18">
        <f t="shared" si="101"/>
        <v>-60</v>
      </c>
      <c r="L398" s="11">
        <f t="shared" si="102"/>
        <v>-0.50847457627118642</v>
      </c>
      <c r="M398" s="30">
        <v>1687</v>
      </c>
      <c r="N398" s="30">
        <v>1888</v>
      </c>
      <c r="O398" s="21">
        <f t="shared" si="103"/>
        <v>-201</v>
      </c>
      <c r="P398" s="11">
        <f t="shared" si="104"/>
        <v>-0.10646186440677965</v>
      </c>
      <c r="Q398" s="18">
        <v>3262</v>
      </c>
      <c r="R398" s="18">
        <f t="shared" si="105"/>
        <v>-1575</v>
      </c>
      <c r="S398" s="11">
        <f t="shared" si="106"/>
        <v>-0.48283261802575106</v>
      </c>
      <c r="T398" s="37">
        <f t="shared" si="107"/>
        <v>29.086206896551722</v>
      </c>
      <c r="U398" s="37">
        <f t="shared" si="108"/>
        <v>27.64406779661017</v>
      </c>
      <c r="V398" s="37">
        <f t="shared" si="109"/>
        <v>1.4421390999415529</v>
      </c>
      <c r="W398" s="39">
        <f t="shared" si="110"/>
        <v>5.2168121947609822E-2</v>
      </c>
    </row>
    <row r="399" spans="1:23" x14ac:dyDescent="0.3">
      <c r="A399" s="18">
        <f t="shared" si="96"/>
        <v>2021</v>
      </c>
      <c r="B399" s="18" t="str">
        <f t="shared" si="97"/>
        <v>Aug_2021</v>
      </c>
      <c r="C399" s="18" t="str">
        <f t="shared" si="98"/>
        <v>WK 36_Aug_2021</v>
      </c>
      <c r="D399" s="19">
        <v>44438</v>
      </c>
      <c r="E399" s="23" t="s">
        <v>6</v>
      </c>
      <c r="F399" s="30">
        <v>17</v>
      </c>
      <c r="G399" s="30">
        <v>17</v>
      </c>
      <c r="H399" s="21">
        <f t="shared" si="99"/>
        <v>0</v>
      </c>
      <c r="I399" s="11">
        <f t="shared" si="100"/>
        <v>0</v>
      </c>
      <c r="J399" s="18">
        <v>47</v>
      </c>
      <c r="K399" s="18">
        <f t="shared" si="101"/>
        <v>-30</v>
      </c>
      <c r="L399" s="11">
        <f t="shared" si="102"/>
        <v>-0.63829787234042556</v>
      </c>
      <c r="M399" s="30">
        <v>622</v>
      </c>
      <c r="N399" s="30">
        <v>652</v>
      </c>
      <c r="O399" s="21">
        <f t="shared" si="103"/>
        <v>-30</v>
      </c>
      <c r="P399" s="11">
        <f t="shared" si="104"/>
        <v>-4.6012269938650305E-2</v>
      </c>
      <c r="Q399" s="18">
        <v>1771</v>
      </c>
      <c r="R399" s="18">
        <f t="shared" si="105"/>
        <v>-1149</v>
      </c>
      <c r="S399" s="11">
        <f t="shared" si="106"/>
        <v>-0.64878599661208358</v>
      </c>
      <c r="T399" s="37">
        <f t="shared" si="107"/>
        <v>36.588235294117645</v>
      </c>
      <c r="U399" s="37">
        <f t="shared" si="108"/>
        <v>37.680851063829785</v>
      </c>
      <c r="V399" s="37">
        <f t="shared" si="109"/>
        <v>-1.0926157697121397</v>
      </c>
      <c r="W399" s="39">
        <f t="shared" si="110"/>
        <v>-2.899657886870162E-2</v>
      </c>
    </row>
    <row r="400" spans="1:23" x14ac:dyDescent="0.3">
      <c r="A400" s="18">
        <f t="shared" si="96"/>
        <v>2021</v>
      </c>
      <c r="B400" s="18" t="str">
        <f t="shared" si="97"/>
        <v>Aug_2021</v>
      </c>
      <c r="C400" s="18" t="str">
        <f t="shared" si="98"/>
        <v>WK 36_Aug_2021</v>
      </c>
      <c r="D400" s="19">
        <v>44438</v>
      </c>
      <c r="E400" s="23" t="s">
        <v>7</v>
      </c>
      <c r="F400" s="30">
        <v>2019</v>
      </c>
      <c r="G400" s="30">
        <v>2141</v>
      </c>
      <c r="H400" s="21">
        <f t="shared" si="99"/>
        <v>-122</v>
      </c>
      <c r="I400" s="11">
        <f t="shared" si="100"/>
        <v>-5.6982718355908457E-2</v>
      </c>
      <c r="J400" s="18">
        <v>2500</v>
      </c>
      <c r="K400" s="18">
        <f t="shared" si="101"/>
        <v>-481</v>
      </c>
      <c r="L400" s="11">
        <f t="shared" si="102"/>
        <v>-0.19239999999999999</v>
      </c>
      <c r="M400" s="30">
        <v>36433</v>
      </c>
      <c r="N400" s="30">
        <v>40837</v>
      </c>
      <c r="O400" s="21">
        <f t="shared" si="103"/>
        <v>-4404</v>
      </c>
      <c r="P400" s="11">
        <f t="shared" si="104"/>
        <v>-0.10784337732938266</v>
      </c>
      <c r="Q400" s="18">
        <v>86541</v>
      </c>
      <c r="R400" s="18">
        <f t="shared" si="105"/>
        <v>-50108</v>
      </c>
      <c r="S400" s="11">
        <f t="shared" si="106"/>
        <v>-0.57900879351983447</v>
      </c>
      <c r="T400" s="37">
        <f t="shared" si="107"/>
        <v>18.04507181773155</v>
      </c>
      <c r="U400" s="37">
        <f t="shared" si="108"/>
        <v>34.616399999999999</v>
      </c>
      <c r="V400" s="37">
        <f t="shared" si="109"/>
        <v>-16.571328182268449</v>
      </c>
      <c r="W400" s="39">
        <f t="shared" si="110"/>
        <v>-0.47871321634452019</v>
      </c>
    </row>
    <row r="401" spans="1:23" x14ac:dyDescent="0.3">
      <c r="A401" s="18">
        <f t="shared" si="96"/>
        <v>2021</v>
      </c>
      <c r="B401" s="18" t="str">
        <f t="shared" si="97"/>
        <v>Aug_2021</v>
      </c>
      <c r="C401" s="18" t="str">
        <f t="shared" si="98"/>
        <v>WK 36_Aug_2021</v>
      </c>
      <c r="D401" s="19">
        <v>44438</v>
      </c>
      <c r="E401" s="23" t="s">
        <v>20</v>
      </c>
      <c r="F401" s="32">
        <v>20</v>
      </c>
      <c r="G401" s="32">
        <v>20</v>
      </c>
      <c r="H401" s="21">
        <f t="shared" si="99"/>
        <v>0</v>
      </c>
      <c r="I401" s="11">
        <f t="shared" si="100"/>
        <v>0</v>
      </c>
      <c r="J401" s="18">
        <v>75</v>
      </c>
      <c r="K401" s="18">
        <f t="shared" si="101"/>
        <v>-55</v>
      </c>
      <c r="L401" s="11">
        <f t="shared" si="102"/>
        <v>-0.73333333333333328</v>
      </c>
      <c r="M401" s="30">
        <v>521</v>
      </c>
      <c r="N401" s="30">
        <v>551</v>
      </c>
      <c r="O401" s="21">
        <f t="shared" si="103"/>
        <v>-30</v>
      </c>
      <c r="P401" s="11">
        <f t="shared" si="104"/>
        <v>-5.4446460980036297E-2</v>
      </c>
      <c r="Q401" s="18">
        <v>2819</v>
      </c>
      <c r="R401" s="18">
        <f t="shared" si="105"/>
        <v>-2298</v>
      </c>
      <c r="S401" s="11">
        <f t="shared" si="106"/>
        <v>-0.81518268889677192</v>
      </c>
      <c r="T401" s="37">
        <f t="shared" si="107"/>
        <v>26.05</v>
      </c>
      <c r="U401" s="37">
        <f t="shared" si="108"/>
        <v>37.586666666666666</v>
      </c>
      <c r="V401" s="37">
        <f t="shared" si="109"/>
        <v>-11.536666666666665</v>
      </c>
      <c r="W401" s="39">
        <f t="shared" si="110"/>
        <v>-0.3069350833628946</v>
      </c>
    </row>
    <row r="402" spans="1:23" x14ac:dyDescent="0.3">
      <c r="A402" s="18">
        <f t="shared" si="96"/>
        <v>2021</v>
      </c>
      <c r="B402" s="18" t="str">
        <f t="shared" si="97"/>
        <v>Aug_2021</v>
      </c>
      <c r="C402" s="18" t="str">
        <f t="shared" si="98"/>
        <v>WK 36_Aug_2021</v>
      </c>
      <c r="D402" s="19">
        <v>44438</v>
      </c>
      <c r="E402" s="23" t="s">
        <v>8</v>
      </c>
      <c r="F402" s="30">
        <v>18</v>
      </c>
      <c r="G402" s="30">
        <v>19</v>
      </c>
      <c r="H402" s="21">
        <f t="shared" si="99"/>
        <v>-1</v>
      </c>
      <c r="I402" s="11">
        <f t="shared" si="100"/>
        <v>-5.2631578947368418E-2</v>
      </c>
      <c r="J402" s="18">
        <v>35</v>
      </c>
      <c r="K402" s="18">
        <f t="shared" si="101"/>
        <v>-17</v>
      </c>
      <c r="L402" s="11">
        <f t="shared" si="102"/>
        <v>-0.48571428571428571</v>
      </c>
      <c r="M402" s="30">
        <v>498</v>
      </c>
      <c r="N402" s="30">
        <v>516</v>
      </c>
      <c r="O402" s="21">
        <f t="shared" si="103"/>
        <v>-18</v>
      </c>
      <c r="P402" s="11">
        <f t="shared" si="104"/>
        <v>-3.4883720930232558E-2</v>
      </c>
      <c r="Q402" s="18">
        <v>752</v>
      </c>
      <c r="R402" s="18">
        <f t="shared" si="105"/>
        <v>-254</v>
      </c>
      <c r="S402" s="11">
        <f t="shared" si="106"/>
        <v>-0.33776595744680848</v>
      </c>
      <c r="T402" s="37">
        <f t="shared" si="107"/>
        <v>27.666666666666668</v>
      </c>
      <c r="U402" s="37">
        <f t="shared" si="108"/>
        <v>21.485714285714284</v>
      </c>
      <c r="V402" s="37">
        <f t="shared" si="109"/>
        <v>6.1809523809523839</v>
      </c>
      <c r="W402" s="39">
        <f t="shared" si="110"/>
        <v>0.28767730496453919</v>
      </c>
    </row>
    <row r="403" spans="1:23" x14ac:dyDescent="0.3">
      <c r="A403" s="18">
        <f t="shared" si="96"/>
        <v>2021</v>
      </c>
      <c r="B403" s="18" t="str">
        <f t="shared" si="97"/>
        <v>Aug_2021</v>
      </c>
      <c r="C403" s="18" t="str">
        <f t="shared" si="98"/>
        <v>WK 36_Aug_2021</v>
      </c>
      <c r="D403" s="19">
        <v>44438</v>
      </c>
      <c r="E403" s="23" t="s">
        <v>9</v>
      </c>
      <c r="F403" s="30">
        <v>109</v>
      </c>
      <c r="G403" s="30">
        <v>110</v>
      </c>
      <c r="H403" s="21">
        <f t="shared" si="99"/>
        <v>-1</v>
      </c>
      <c r="I403" s="11">
        <f t="shared" si="100"/>
        <v>-9.0909090909090905E-3</v>
      </c>
      <c r="J403" s="18">
        <v>460</v>
      </c>
      <c r="K403" s="18">
        <f t="shared" si="101"/>
        <v>-351</v>
      </c>
      <c r="L403" s="11">
        <f t="shared" si="102"/>
        <v>-0.7630434782608696</v>
      </c>
      <c r="M403" s="30">
        <v>2521</v>
      </c>
      <c r="N403" s="30">
        <v>2555</v>
      </c>
      <c r="O403" s="21">
        <f t="shared" si="103"/>
        <v>-34</v>
      </c>
      <c r="P403" s="11">
        <f t="shared" si="104"/>
        <v>-1.3307240704500978E-2</v>
      </c>
      <c r="Q403" s="18">
        <v>14129</v>
      </c>
      <c r="R403" s="18">
        <f t="shared" si="105"/>
        <v>-11608</v>
      </c>
      <c r="S403" s="11">
        <f t="shared" si="106"/>
        <v>-0.82157265199235618</v>
      </c>
      <c r="T403" s="37">
        <f t="shared" si="107"/>
        <v>23.128440366972477</v>
      </c>
      <c r="U403" s="37">
        <f t="shared" si="108"/>
        <v>30.715217391304346</v>
      </c>
      <c r="V403" s="37">
        <f t="shared" si="109"/>
        <v>-7.5867770243318695</v>
      </c>
      <c r="W403" s="39">
        <f t="shared" si="110"/>
        <v>-0.24700385244480572</v>
      </c>
    </row>
    <row r="404" spans="1:23" x14ac:dyDescent="0.3">
      <c r="A404" s="18">
        <f t="shared" si="96"/>
        <v>2021</v>
      </c>
      <c r="B404" s="18" t="str">
        <f t="shared" si="97"/>
        <v>Aug_2021</v>
      </c>
      <c r="C404" s="18" t="str">
        <f t="shared" si="98"/>
        <v>WK 36_Aug_2021</v>
      </c>
      <c r="D404" s="19">
        <v>44438</v>
      </c>
      <c r="E404" s="23" t="s">
        <v>21</v>
      </c>
      <c r="F404" s="30">
        <v>17</v>
      </c>
      <c r="G404" s="30">
        <v>17</v>
      </c>
      <c r="H404" s="21">
        <f t="shared" si="99"/>
        <v>0</v>
      </c>
      <c r="I404" s="11">
        <f t="shared" si="100"/>
        <v>0</v>
      </c>
      <c r="J404" s="18">
        <v>61</v>
      </c>
      <c r="K404" s="18">
        <f t="shared" si="101"/>
        <v>-44</v>
      </c>
      <c r="L404" s="11">
        <f t="shared" si="102"/>
        <v>-0.72131147540983609</v>
      </c>
      <c r="M404" s="30">
        <v>420</v>
      </c>
      <c r="N404" s="30">
        <v>458</v>
      </c>
      <c r="O404" s="21">
        <f t="shared" si="103"/>
        <v>-38</v>
      </c>
      <c r="P404" s="11">
        <f t="shared" si="104"/>
        <v>-8.296943231441048E-2</v>
      </c>
      <c r="Q404" s="18">
        <v>1843</v>
      </c>
      <c r="R404" s="18">
        <f t="shared" si="105"/>
        <v>-1423</v>
      </c>
      <c r="S404" s="11">
        <f t="shared" si="106"/>
        <v>-0.77211068909386871</v>
      </c>
      <c r="T404" s="37">
        <f t="shared" si="107"/>
        <v>24.705882352941178</v>
      </c>
      <c r="U404" s="37">
        <f t="shared" si="108"/>
        <v>30.21311475409836</v>
      </c>
      <c r="V404" s="37">
        <f t="shared" si="109"/>
        <v>-5.5072324011571823</v>
      </c>
      <c r="W404" s="39">
        <f t="shared" si="110"/>
        <v>-0.18227953145446996</v>
      </c>
    </row>
    <row r="405" spans="1:23" x14ac:dyDescent="0.3">
      <c r="A405" s="18">
        <f t="shared" si="96"/>
        <v>2021</v>
      </c>
      <c r="B405" s="18" t="str">
        <f t="shared" si="97"/>
        <v>Aug_2021</v>
      </c>
      <c r="C405" s="18" t="str">
        <f t="shared" si="98"/>
        <v>WK 36_Aug_2021</v>
      </c>
      <c r="D405" s="19">
        <v>44438</v>
      </c>
      <c r="E405" s="23" t="s">
        <v>10</v>
      </c>
      <c r="F405" s="33">
        <v>24</v>
      </c>
      <c r="G405" s="33">
        <v>26</v>
      </c>
      <c r="H405" s="21">
        <f t="shared" si="99"/>
        <v>-2</v>
      </c>
      <c r="I405" s="11">
        <f t="shared" si="100"/>
        <v>-7.6923076923076927E-2</v>
      </c>
      <c r="J405" s="18">
        <v>44</v>
      </c>
      <c r="K405" s="18">
        <f t="shared" si="101"/>
        <v>-20</v>
      </c>
      <c r="L405" s="11">
        <f t="shared" si="102"/>
        <v>-0.45454545454545453</v>
      </c>
      <c r="M405" s="30">
        <v>709</v>
      </c>
      <c r="N405" s="30">
        <v>908</v>
      </c>
      <c r="O405" s="21">
        <f t="shared" si="103"/>
        <v>-199</v>
      </c>
      <c r="P405" s="11">
        <f t="shared" si="104"/>
        <v>-0.21916299559471367</v>
      </c>
      <c r="Q405" s="18">
        <v>1048</v>
      </c>
      <c r="R405" s="18">
        <f t="shared" si="105"/>
        <v>-339</v>
      </c>
      <c r="S405" s="11">
        <f t="shared" si="106"/>
        <v>-0.32347328244274809</v>
      </c>
      <c r="T405" s="37">
        <f t="shared" si="107"/>
        <v>29.541666666666668</v>
      </c>
      <c r="U405" s="37">
        <f t="shared" si="108"/>
        <v>23.818181818181817</v>
      </c>
      <c r="V405" s="37">
        <f t="shared" si="109"/>
        <v>5.7234848484848513</v>
      </c>
      <c r="W405" s="39">
        <f t="shared" si="110"/>
        <v>0.24029898218829529</v>
      </c>
    </row>
    <row r="406" spans="1:23" x14ac:dyDescent="0.3">
      <c r="A406" s="18">
        <f t="shared" si="96"/>
        <v>2021</v>
      </c>
      <c r="B406" s="18" t="str">
        <f t="shared" si="97"/>
        <v>Aug_2021</v>
      </c>
      <c r="C406" s="18" t="str">
        <f t="shared" si="98"/>
        <v>WK 36_Aug_2021</v>
      </c>
      <c r="D406" s="19">
        <v>44438</v>
      </c>
      <c r="E406" s="23" t="s">
        <v>16</v>
      </c>
      <c r="F406" s="33">
        <v>16</v>
      </c>
      <c r="G406" s="33">
        <v>16</v>
      </c>
      <c r="H406" s="21">
        <f t="shared" si="99"/>
        <v>0</v>
      </c>
      <c r="I406" s="11">
        <f t="shared" si="100"/>
        <v>0</v>
      </c>
      <c r="J406" s="18">
        <v>111</v>
      </c>
      <c r="K406" s="18">
        <f t="shared" si="101"/>
        <v>-95</v>
      </c>
      <c r="L406" s="11">
        <f t="shared" si="102"/>
        <v>-0.85585585585585588</v>
      </c>
      <c r="M406" s="30">
        <v>199</v>
      </c>
      <c r="N406" s="30">
        <v>203</v>
      </c>
      <c r="O406" s="21">
        <f t="shared" si="103"/>
        <v>-4</v>
      </c>
      <c r="P406" s="11">
        <f t="shared" si="104"/>
        <v>-1.9704433497536946E-2</v>
      </c>
      <c r="Q406" s="18">
        <v>3522</v>
      </c>
      <c r="R406" s="18">
        <f t="shared" si="105"/>
        <v>-3323</v>
      </c>
      <c r="S406" s="11">
        <f t="shared" si="106"/>
        <v>-0.94349801249290177</v>
      </c>
      <c r="T406" s="37">
        <f t="shared" si="107"/>
        <v>12.4375</v>
      </c>
      <c r="U406" s="37">
        <f t="shared" si="108"/>
        <v>31.72972972972973</v>
      </c>
      <c r="V406" s="37">
        <f t="shared" si="109"/>
        <v>-19.29222972972973</v>
      </c>
      <c r="W406" s="39">
        <f t="shared" si="110"/>
        <v>-0.60801746166950599</v>
      </c>
    </row>
    <row r="407" spans="1:23" x14ac:dyDescent="0.3">
      <c r="A407" s="18">
        <f t="shared" si="96"/>
        <v>2021</v>
      </c>
      <c r="B407" s="18" t="str">
        <f t="shared" si="97"/>
        <v>Aug_2021</v>
      </c>
      <c r="C407" s="18" t="str">
        <f t="shared" si="98"/>
        <v>WK 36_Aug_2021</v>
      </c>
      <c r="D407" s="19">
        <v>44438</v>
      </c>
      <c r="E407" s="23" t="s">
        <v>12</v>
      </c>
      <c r="F407" s="30">
        <v>92</v>
      </c>
      <c r="G407" s="30">
        <v>90</v>
      </c>
      <c r="H407" s="21">
        <f t="shared" si="99"/>
        <v>2</v>
      </c>
      <c r="I407" s="11">
        <f t="shared" si="100"/>
        <v>2.2222222222222223E-2</v>
      </c>
      <c r="J407" s="18">
        <v>295</v>
      </c>
      <c r="K407" s="18">
        <f t="shared" si="101"/>
        <v>-203</v>
      </c>
      <c r="L407" s="11">
        <f t="shared" si="102"/>
        <v>-0.68813559322033901</v>
      </c>
      <c r="M407" s="30">
        <v>1426</v>
      </c>
      <c r="N407" s="30">
        <v>1438</v>
      </c>
      <c r="O407" s="21">
        <f t="shared" si="103"/>
        <v>-12</v>
      </c>
      <c r="P407" s="11">
        <f t="shared" si="104"/>
        <v>-8.3449235048678721E-3</v>
      </c>
      <c r="Q407" s="18">
        <v>5504</v>
      </c>
      <c r="R407" s="18">
        <f t="shared" si="105"/>
        <v>-4078</v>
      </c>
      <c r="S407" s="11">
        <f t="shared" si="106"/>
        <v>-0.74091569767441856</v>
      </c>
      <c r="T407" s="37">
        <f t="shared" si="107"/>
        <v>15.5</v>
      </c>
      <c r="U407" s="37">
        <f t="shared" si="108"/>
        <v>18.657627118644069</v>
      </c>
      <c r="V407" s="37">
        <f t="shared" si="109"/>
        <v>-3.1576271186440685</v>
      </c>
      <c r="W407" s="39">
        <f t="shared" si="110"/>
        <v>-0.16924055232558144</v>
      </c>
    </row>
    <row r="408" spans="1:23" x14ac:dyDescent="0.3">
      <c r="A408" s="18">
        <f t="shared" si="96"/>
        <v>2021</v>
      </c>
      <c r="B408" s="18" t="str">
        <f t="shared" si="97"/>
        <v>Aug_2021</v>
      </c>
      <c r="C408" s="18" t="str">
        <f t="shared" si="98"/>
        <v>WK 36_Aug_2021</v>
      </c>
      <c r="D408" s="19">
        <v>44438</v>
      </c>
      <c r="E408" s="29" t="s">
        <v>18</v>
      </c>
      <c r="F408" s="30">
        <v>34</v>
      </c>
      <c r="G408" s="30">
        <v>35</v>
      </c>
      <c r="H408" s="21">
        <f t="shared" si="99"/>
        <v>-1</v>
      </c>
      <c r="I408" s="11">
        <f t="shared" si="100"/>
        <v>-2.8571428571428571E-2</v>
      </c>
      <c r="J408" s="18">
        <v>113</v>
      </c>
      <c r="K408" s="18">
        <f t="shared" si="101"/>
        <v>-79</v>
      </c>
      <c r="L408" s="11">
        <f t="shared" si="102"/>
        <v>-0.69911504424778759</v>
      </c>
      <c r="M408" s="31">
        <v>791</v>
      </c>
      <c r="N408" s="31">
        <v>799</v>
      </c>
      <c r="O408" s="21">
        <f t="shared" si="103"/>
        <v>-8</v>
      </c>
      <c r="P408" s="11">
        <f t="shared" si="104"/>
        <v>-1.0012515644555695E-2</v>
      </c>
      <c r="Q408" s="18">
        <v>4152</v>
      </c>
      <c r="R408" s="18">
        <f t="shared" si="105"/>
        <v>-3361</v>
      </c>
      <c r="S408" s="11">
        <f t="shared" si="106"/>
        <v>-0.80948940269749514</v>
      </c>
      <c r="T408" s="37">
        <f t="shared" si="107"/>
        <v>23.264705882352942</v>
      </c>
      <c r="U408" s="37">
        <f t="shared" si="108"/>
        <v>36.743362831858406</v>
      </c>
      <c r="V408" s="37">
        <f t="shared" si="109"/>
        <v>-13.478656949505464</v>
      </c>
      <c r="W408" s="39">
        <f t="shared" si="110"/>
        <v>-0.36683242661226334</v>
      </c>
    </row>
    <row r="409" spans="1:23" x14ac:dyDescent="0.3">
      <c r="A409" s="18">
        <f t="shared" si="96"/>
        <v>2021</v>
      </c>
      <c r="B409" s="18" t="str">
        <f t="shared" si="97"/>
        <v>Aug_2021</v>
      </c>
      <c r="C409" s="18" t="str">
        <f t="shared" si="98"/>
        <v>WK 36_Aug_2021</v>
      </c>
      <c r="D409" s="19">
        <v>44438</v>
      </c>
      <c r="E409" s="29" t="s">
        <v>19</v>
      </c>
      <c r="F409" s="30">
        <v>61</v>
      </c>
      <c r="G409" s="30">
        <v>58</v>
      </c>
      <c r="H409" s="21">
        <f t="shared" si="99"/>
        <v>3</v>
      </c>
      <c r="I409" s="11">
        <f t="shared" si="100"/>
        <v>5.1724137931034482E-2</v>
      </c>
      <c r="J409" s="18">
        <v>118</v>
      </c>
      <c r="K409" s="18">
        <f t="shared" si="101"/>
        <v>-57</v>
      </c>
      <c r="L409" s="11">
        <f t="shared" si="102"/>
        <v>-0.48305084745762711</v>
      </c>
      <c r="M409" s="30">
        <v>1707</v>
      </c>
      <c r="N409" s="30">
        <v>1687</v>
      </c>
      <c r="O409" s="21">
        <f t="shared" si="103"/>
        <v>20</v>
      </c>
      <c r="P409" s="11">
        <f t="shared" si="104"/>
        <v>1.1855364552459988E-2</v>
      </c>
      <c r="Q409" s="18">
        <v>3262</v>
      </c>
      <c r="R409" s="18">
        <f t="shared" si="105"/>
        <v>-1555</v>
      </c>
      <c r="S409" s="11">
        <f t="shared" si="106"/>
        <v>-0.47670141017780504</v>
      </c>
      <c r="T409" s="37">
        <f t="shared" si="107"/>
        <v>27.983606557377048</v>
      </c>
      <c r="U409" s="37">
        <f t="shared" si="108"/>
        <v>27.64406779661017</v>
      </c>
      <c r="V409" s="37">
        <f t="shared" si="109"/>
        <v>0.33953876076687806</v>
      </c>
      <c r="W409" s="39">
        <f t="shared" si="110"/>
        <v>1.228251801670497E-2</v>
      </c>
    </row>
    <row r="410" spans="1:23" x14ac:dyDescent="0.3">
      <c r="A410" s="18">
        <f t="shared" si="96"/>
        <v>2021</v>
      </c>
      <c r="B410" s="18" t="str">
        <f t="shared" si="97"/>
        <v>Aug_2021</v>
      </c>
      <c r="C410" s="18" t="str">
        <f t="shared" si="98"/>
        <v>WK 36_Aug_2021</v>
      </c>
      <c r="D410" s="19">
        <v>44438</v>
      </c>
      <c r="E410" s="23" t="s">
        <v>6</v>
      </c>
      <c r="F410" s="30">
        <v>17</v>
      </c>
      <c r="G410" s="30">
        <v>17</v>
      </c>
      <c r="H410" s="21">
        <f t="shared" si="99"/>
        <v>0</v>
      </c>
      <c r="I410" s="11">
        <f t="shared" si="100"/>
        <v>0</v>
      </c>
      <c r="J410" s="18">
        <v>47</v>
      </c>
      <c r="K410" s="18">
        <f t="shared" si="101"/>
        <v>-30</v>
      </c>
      <c r="L410" s="11">
        <f t="shared" si="102"/>
        <v>-0.63829787234042556</v>
      </c>
      <c r="M410" s="30">
        <v>679</v>
      </c>
      <c r="N410" s="30">
        <v>622</v>
      </c>
      <c r="O410" s="21">
        <f t="shared" si="103"/>
        <v>57</v>
      </c>
      <c r="P410" s="11">
        <f t="shared" si="104"/>
        <v>9.1639871382636656E-2</v>
      </c>
      <c r="Q410" s="18">
        <v>1771</v>
      </c>
      <c r="R410" s="18">
        <f t="shared" si="105"/>
        <v>-1092</v>
      </c>
      <c r="S410" s="11">
        <f t="shared" si="106"/>
        <v>-0.61660079051383399</v>
      </c>
      <c r="T410" s="37">
        <f t="shared" si="107"/>
        <v>39.941176470588232</v>
      </c>
      <c r="U410" s="37">
        <f t="shared" si="108"/>
        <v>37.680851063829785</v>
      </c>
      <c r="V410" s="37">
        <f t="shared" si="109"/>
        <v>2.2603254067584473</v>
      </c>
      <c r="W410" s="39">
        <f t="shared" si="110"/>
        <v>5.9986049755870713E-2</v>
      </c>
    </row>
    <row r="411" spans="1:23" x14ac:dyDescent="0.3">
      <c r="A411" s="18">
        <f t="shared" si="96"/>
        <v>2021</v>
      </c>
      <c r="B411" s="18" t="str">
        <f t="shared" si="97"/>
        <v>Aug_2021</v>
      </c>
      <c r="C411" s="18" t="str">
        <f t="shared" si="98"/>
        <v>WK 36_Aug_2021</v>
      </c>
      <c r="D411" s="19">
        <v>44438</v>
      </c>
      <c r="E411" s="23" t="s">
        <v>7</v>
      </c>
      <c r="F411" s="30">
        <v>2132</v>
      </c>
      <c r="G411" s="30">
        <v>2019</v>
      </c>
      <c r="H411" s="21">
        <f t="shared" si="99"/>
        <v>113</v>
      </c>
      <c r="I411" s="11">
        <f t="shared" si="100"/>
        <v>5.5968301139177813E-2</v>
      </c>
      <c r="J411" s="18">
        <v>2500</v>
      </c>
      <c r="K411" s="18">
        <f t="shared" si="101"/>
        <v>-368</v>
      </c>
      <c r="L411" s="11">
        <f t="shared" si="102"/>
        <v>-0.1472</v>
      </c>
      <c r="M411" s="30">
        <v>41099</v>
      </c>
      <c r="N411" s="30">
        <v>36433</v>
      </c>
      <c r="O411" s="21">
        <f t="shared" si="103"/>
        <v>4666</v>
      </c>
      <c r="P411" s="11">
        <f t="shared" si="104"/>
        <v>0.1280707051299646</v>
      </c>
      <c r="Q411" s="18">
        <v>86541</v>
      </c>
      <c r="R411" s="18">
        <f t="shared" si="105"/>
        <v>-45442</v>
      </c>
      <c r="S411" s="11">
        <f t="shared" si="106"/>
        <v>-0.52509215285240518</v>
      </c>
      <c r="T411" s="37">
        <f t="shared" si="107"/>
        <v>19.277204502814261</v>
      </c>
      <c r="U411" s="37">
        <f t="shared" si="108"/>
        <v>34.616399999999999</v>
      </c>
      <c r="V411" s="37">
        <f t="shared" si="109"/>
        <v>-15.339195497185738</v>
      </c>
      <c r="W411" s="39">
        <f t="shared" si="110"/>
        <v>-0.44311931619653511</v>
      </c>
    </row>
    <row r="412" spans="1:23" x14ac:dyDescent="0.3">
      <c r="A412" s="18">
        <f t="shared" si="96"/>
        <v>2021</v>
      </c>
      <c r="B412" s="18" t="str">
        <f t="shared" si="97"/>
        <v>Aug_2021</v>
      </c>
      <c r="C412" s="18" t="str">
        <f t="shared" si="98"/>
        <v>WK 36_Aug_2021</v>
      </c>
      <c r="D412" s="19">
        <v>44438</v>
      </c>
      <c r="E412" s="23" t="s">
        <v>20</v>
      </c>
      <c r="F412" s="32">
        <v>25</v>
      </c>
      <c r="G412" s="32">
        <v>20</v>
      </c>
      <c r="H412" s="21">
        <f t="shared" si="99"/>
        <v>5</v>
      </c>
      <c r="I412" s="11">
        <f t="shared" si="100"/>
        <v>0.25</v>
      </c>
      <c r="J412" s="18">
        <v>75</v>
      </c>
      <c r="K412" s="18">
        <f t="shared" si="101"/>
        <v>-50</v>
      </c>
      <c r="L412" s="11">
        <f t="shared" si="102"/>
        <v>-0.66666666666666663</v>
      </c>
      <c r="M412" s="30">
        <v>604</v>
      </c>
      <c r="N412" s="30">
        <v>521</v>
      </c>
      <c r="O412" s="21">
        <f t="shared" si="103"/>
        <v>83</v>
      </c>
      <c r="P412" s="11">
        <f t="shared" si="104"/>
        <v>0.15930902111324377</v>
      </c>
      <c r="Q412" s="18">
        <v>2819</v>
      </c>
      <c r="R412" s="18">
        <f t="shared" si="105"/>
        <v>-2215</v>
      </c>
      <c r="S412" s="11">
        <f t="shared" si="106"/>
        <v>-0.78573962398013475</v>
      </c>
      <c r="T412" s="37">
        <f t="shared" si="107"/>
        <v>24.16</v>
      </c>
      <c r="U412" s="37">
        <f t="shared" si="108"/>
        <v>37.586666666666666</v>
      </c>
      <c r="V412" s="37">
        <f t="shared" si="109"/>
        <v>-13.426666666666666</v>
      </c>
      <c r="W412" s="39">
        <f t="shared" si="110"/>
        <v>-0.35721887194040436</v>
      </c>
    </row>
    <row r="413" spans="1:23" x14ac:dyDescent="0.3">
      <c r="A413" s="18">
        <f t="shared" si="96"/>
        <v>2021</v>
      </c>
      <c r="B413" s="18" t="str">
        <f t="shared" si="97"/>
        <v>Aug_2021</v>
      </c>
      <c r="C413" s="18" t="str">
        <f t="shared" si="98"/>
        <v>WK 36_Aug_2021</v>
      </c>
      <c r="D413" s="19">
        <v>44438</v>
      </c>
      <c r="E413" s="23" t="s">
        <v>8</v>
      </c>
      <c r="F413" s="30">
        <v>21</v>
      </c>
      <c r="G413" s="30">
        <v>18</v>
      </c>
      <c r="H413" s="21">
        <f t="shared" si="99"/>
        <v>3</v>
      </c>
      <c r="I413" s="11">
        <f t="shared" si="100"/>
        <v>0.16666666666666666</v>
      </c>
      <c r="J413" s="18">
        <v>35</v>
      </c>
      <c r="K413" s="18">
        <f t="shared" si="101"/>
        <v>-14</v>
      </c>
      <c r="L413" s="11">
        <f t="shared" si="102"/>
        <v>-0.4</v>
      </c>
      <c r="M413" s="30">
        <v>680</v>
      </c>
      <c r="N413" s="30">
        <v>498</v>
      </c>
      <c r="O413" s="21">
        <f t="shared" si="103"/>
        <v>182</v>
      </c>
      <c r="P413" s="11">
        <f t="shared" si="104"/>
        <v>0.36546184738955823</v>
      </c>
      <c r="Q413" s="18">
        <v>752</v>
      </c>
      <c r="R413" s="18">
        <f t="shared" si="105"/>
        <v>-72</v>
      </c>
      <c r="S413" s="11">
        <f t="shared" si="106"/>
        <v>-9.5744680851063829E-2</v>
      </c>
      <c r="T413" s="37">
        <f t="shared" si="107"/>
        <v>32.38095238095238</v>
      </c>
      <c r="U413" s="37">
        <f t="shared" si="108"/>
        <v>21.485714285714284</v>
      </c>
      <c r="V413" s="37">
        <f t="shared" si="109"/>
        <v>10.895238095238096</v>
      </c>
      <c r="W413" s="39">
        <f t="shared" si="110"/>
        <v>0.50709219858156029</v>
      </c>
    </row>
    <row r="414" spans="1:23" x14ac:dyDescent="0.3">
      <c r="A414" s="18">
        <f t="shared" si="96"/>
        <v>2021</v>
      </c>
      <c r="B414" s="18" t="str">
        <f t="shared" si="97"/>
        <v>Aug_2021</v>
      </c>
      <c r="C414" s="18" t="str">
        <f t="shared" si="98"/>
        <v>WK 36_Aug_2021</v>
      </c>
      <c r="D414" s="19">
        <v>44438</v>
      </c>
      <c r="E414" s="23" t="s">
        <v>9</v>
      </c>
      <c r="F414" s="30">
        <v>108</v>
      </c>
      <c r="G414" s="30">
        <v>109</v>
      </c>
      <c r="H414" s="21">
        <f t="shared" si="99"/>
        <v>-1</v>
      </c>
      <c r="I414" s="11">
        <f t="shared" si="100"/>
        <v>-9.1743119266055051E-3</v>
      </c>
      <c r="J414" s="18">
        <v>460</v>
      </c>
      <c r="K414" s="18">
        <f t="shared" si="101"/>
        <v>-352</v>
      </c>
      <c r="L414" s="11">
        <f t="shared" si="102"/>
        <v>-0.76521739130434785</v>
      </c>
      <c r="M414" s="30">
        <v>2864</v>
      </c>
      <c r="N414" s="30">
        <v>2521</v>
      </c>
      <c r="O414" s="21">
        <f t="shared" si="103"/>
        <v>343</v>
      </c>
      <c r="P414" s="11">
        <f t="shared" si="104"/>
        <v>0.13605712019040064</v>
      </c>
      <c r="Q414" s="18">
        <v>14129</v>
      </c>
      <c r="R414" s="18">
        <f t="shared" si="105"/>
        <v>-11265</v>
      </c>
      <c r="S414" s="11">
        <f t="shared" si="106"/>
        <v>-0.79729634085922574</v>
      </c>
      <c r="T414" s="37">
        <f t="shared" si="107"/>
        <v>26.518518518518519</v>
      </c>
      <c r="U414" s="37">
        <f t="shared" si="108"/>
        <v>30.715217391304346</v>
      </c>
      <c r="V414" s="37">
        <f t="shared" si="109"/>
        <v>-4.1966988727858272</v>
      </c>
      <c r="W414" s="39">
        <f t="shared" si="110"/>
        <v>-0.13663256291892426</v>
      </c>
    </row>
    <row r="415" spans="1:23" x14ac:dyDescent="0.3">
      <c r="A415" s="18">
        <f t="shared" si="96"/>
        <v>2021</v>
      </c>
      <c r="B415" s="18" t="str">
        <f t="shared" si="97"/>
        <v>Aug_2021</v>
      </c>
      <c r="C415" s="18" t="str">
        <f t="shared" si="98"/>
        <v>WK 36_Aug_2021</v>
      </c>
      <c r="D415" s="19">
        <v>44438</v>
      </c>
      <c r="E415" s="23" t="s">
        <v>21</v>
      </c>
      <c r="F415" s="30">
        <v>17</v>
      </c>
      <c r="G415" s="30">
        <v>17</v>
      </c>
      <c r="H415" s="21">
        <f t="shared" si="99"/>
        <v>0</v>
      </c>
      <c r="I415" s="11">
        <f t="shared" si="100"/>
        <v>0</v>
      </c>
      <c r="J415" s="18">
        <v>61</v>
      </c>
      <c r="K415" s="18">
        <f t="shared" si="101"/>
        <v>-44</v>
      </c>
      <c r="L415" s="11">
        <f t="shared" si="102"/>
        <v>-0.72131147540983609</v>
      </c>
      <c r="M415" s="30">
        <v>500</v>
      </c>
      <c r="N415" s="30">
        <v>420</v>
      </c>
      <c r="O415" s="21">
        <f t="shared" si="103"/>
        <v>80</v>
      </c>
      <c r="P415" s="11">
        <f t="shared" si="104"/>
        <v>0.19047619047619047</v>
      </c>
      <c r="Q415" s="18">
        <v>1843</v>
      </c>
      <c r="R415" s="18">
        <f t="shared" si="105"/>
        <v>-1343</v>
      </c>
      <c r="S415" s="11">
        <f t="shared" si="106"/>
        <v>-0.72870320130222466</v>
      </c>
      <c r="T415" s="37">
        <f t="shared" si="107"/>
        <v>29.411764705882351</v>
      </c>
      <c r="U415" s="37">
        <f t="shared" si="108"/>
        <v>30.21311475409836</v>
      </c>
      <c r="V415" s="37">
        <f t="shared" si="109"/>
        <v>-0.8013500482160083</v>
      </c>
      <c r="W415" s="39">
        <f t="shared" si="110"/>
        <v>-2.6523251731511942E-2</v>
      </c>
    </row>
    <row r="416" spans="1:23" x14ac:dyDescent="0.3">
      <c r="A416" s="18">
        <f t="shared" si="96"/>
        <v>2021</v>
      </c>
      <c r="B416" s="18" t="str">
        <f t="shared" si="97"/>
        <v>Aug_2021</v>
      </c>
      <c r="C416" s="18" t="str">
        <f t="shared" si="98"/>
        <v>WK 36_Aug_2021</v>
      </c>
      <c r="D416" s="19">
        <v>44438</v>
      </c>
      <c r="E416" s="23" t="s">
        <v>10</v>
      </c>
      <c r="F416" s="33">
        <v>24</v>
      </c>
      <c r="G416" s="33">
        <v>24</v>
      </c>
      <c r="H416" s="21">
        <f t="shared" si="99"/>
        <v>0</v>
      </c>
      <c r="I416" s="11">
        <f t="shared" si="100"/>
        <v>0</v>
      </c>
      <c r="J416" s="18">
        <v>44</v>
      </c>
      <c r="K416" s="18">
        <f t="shared" si="101"/>
        <v>-20</v>
      </c>
      <c r="L416" s="11">
        <f t="shared" si="102"/>
        <v>-0.45454545454545453</v>
      </c>
      <c r="M416" s="30">
        <v>776</v>
      </c>
      <c r="N416" s="30">
        <v>709</v>
      </c>
      <c r="O416" s="21">
        <f t="shared" si="103"/>
        <v>67</v>
      </c>
      <c r="P416" s="11">
        <f t="shared" si="104"/>
        <v>9.4499294781382234E-2</v>
      </c>
      <c r="Q416" s="18">
        <v>1048</v>
      </c>
      <c r="R416" s="18">
        <f t="shared" si="105"/>
        <v>-272</v>
      </c>
      <c r="S416" s="11">
        <f t="shared" si="106"/>
        <v>-0.25954198473282442</v>
      </c>
      <c r="T416" s="37">
        <f t="shared" si="107"/>
        <v>32.333333333333336</v>
      </c>
      <c r="U416" s="37">
        <f t="shared" si="108"/>
        <v>23.818181818181817</v>
      </c>
      <c r="V416" s="37">
        <f t="shared" si="109"/>
        <v>8.5151515151515191</v>
      </c>
      <c r="W416" s="39">
        <f t="shared" si="110"/>
        <v>0.35750636132315539</v>
      </c>
    </row>
    <row r="417" spans="1:23" x14ac:dyDescent="0.3">
      <c r="A417" s="18">
        <f t="shared" si="96"/>
        <v>2021</v>
      </c>
      <c r="B417" s="18" t="str">
        <f t="shared" si="97"/>
        <v>Aug_2021</v>
      </c>
      <c r="C417" s="18" t="str">
        <f t="shared" si="98"/>
        <v>WK 36_Aug_2021</v>
      </c>
      <c r="D417" s="19">
        <v>44438</v>
      </c>
      <c r="E417" s="23" t="s">
        <v>16</v>
      </c>
      <c r="F417" s="33">
        <v>16</v>
      </c>
      <c r="G417" s="33">
        <v>16</v>
      </c>
      <c r="H417" s="21">
        <f t="shared" si="99"/>
        <v>0</v>
      </c>
      <c r="I417" s="11">
        <f t="shared" si="100"/>
        <v>0</v>
      </c>
      <c r="J417" s="18">
        <v>111</v>
      </c>
      <c r="K417" s="18">
        <f t="shared" si="101"/>
        <v>-95</v>
      </c>
      <c r="L417" s="11">
        <f t="shared" si="102"/>
        <v>-0.85585585585585588</v>
      </c>
      <c r="M417" s="30">
        <v>218</v>
      </c>
      <c r="N417" s="30">
        <v>199</v>
      </c>
      <c r="O417" s="21">
        <f t="shared" si="103"/>
        <v>19</v>
      </c>
      <c r="P417" s="11">
        <f t="shared" si="104"/>
        <v>9.5477386934673364E-2</v>
      </c>
      <c r="Q417" s="18">
        <v>3522</v>
      </c>
      <c r="R417" s="18">
        <f t="shared" si="105"/>
        <v>-3304</v>
      </c>
      <c r="S417" s="11">
        <f t="shared" si="106"/>
        <v>-0.93810335036910841</v>
      </c>
      <c r="T417" s="37">
        <f t="shared" si="107"/>
        <v>13.625</v>
      </c>
      <c r="U417" s="37">
        <f t="shared" si="108"/>
        <v>31.72972972972973</v>
      </c>
      <c r="V417" s="37">
        <f t="shared" si="109"/>
        <v>-18.10472972972973</v>
      </c>
      <c r="W417" s="39">
        <f t="shared" si="110"/>
        <v>-0.57059199318568998</v>
      </c>
    </row>
    <row r="418" spans="1:23" x14ac:dyDescent="0.3">
      <c r="A418" s="18">
        <f t="shared" si="96"/>
        <v>2021</v>
      </c>
      <c r="B418" s="18" t="str">
        <f t="shared" si="97"/>
        <v>Aug_2021</v>
      </c>
      <c r="C418" s="18" t="str">
        <f t="shared" si="98"/>
        <v>WK 36_Aug_2021</v>
      </c>
      <c r="D418" s="19">
        <v>44438</v>
      </c>
      <c r="E418" s="23" t="s">
        <v>12</v>
      </c>
      <c r="F418" s="30">
        <v>82</v>
      </c>
      <c r="G418" s="30">
        <v>92</v>
      </c>
      <c r="H418" s="21">
        <f t="shared" si="99"/>
        <v>-10</v>
      </c>
      <c r="I418" s="11">
        <f t="shared" si="100"/>
        <v>-0.10869565217391304</v>
      </c>
      <c r="J418" s="18">
        <v>295</v>
      </c>
      <c r="K418" s="18">
        <f t="shared" si="101"/>
        <v>-213</v>
      </c>
      <c r="L418" s="11">
        <f t="shared" si="102"/>
        <v>-0.7220338983050848</v>
      </c>
      <c r="M418" s="30">
        <v>1441</v>
      </c>
      <c r="N418" s="30">
        <v>1426</v>
      </c>
      <c r="O418" s="21">
        <f t="shared" si="103"/>
        <v>15</v>
      </c>
      <c r="P418" s="11">
        <f t="shared" si="104"/>
        <v>1.0518934081346423E-2</v>
      </c>
      <c r="Q418" s="18">
        <v>5504</v>
      </c>
      <c r="R418" s="18">
        <f t="shared" si="105"/>
        <v>-4063</v>
      </c>
      <c r="S418" s="11">
        <f t="shared" si="106"/>
        <v>-0.73819040697674421</v>
      </c>
      <c r="T418" s="37">
        <f t="shared" si="107"/>
        <v>17.573170731707318</v>
      </c>
      <c r="U418" s="37">
        <f t="shared" si="108"/>
        <v>18.657627118644069</v>
      </c>
      <c r="V418" s="37">
        <f t="shared" si="109"/>
        <v>-1.0844563869367505</v>
      </c>
      <c r="W418" s="39">
        <f t="shared" si="110"/>
        <v>-5.8124025099262608E-2</v>
      </c>
    </row>
    <row r="419" spans="1:23" x14ac:dyDescent="0.3">
      <c r="A419" s="18">
        <f t="shared" ref="A419:A451" si="111">IF(ISBLANK(D419),"",YEAR(D419))</f>
        <v>2021</v>
      </c>
      <c r="B419" s="18" t="str">
        <f t="shared" si="97"/>
        <v>Sep_2021</v>
      </c>
      <c r="C419" s="18" t="str">
        <f t="shared" si="98"/>
        <v>WK 38_Sep_2021</v>
      </c>
      <c r="D419" s="19">
        <v>44452</v>
      </c>
      <c r="E419" s="29" t="s">
        <v>18</v>
      </c>
      <c r="F419" s="30">
        <v>34</v>
      </c>
      <c r="G419" s="30">
        <v>34</v>
      </c>
      <c r="H419" s="21">
        <f t="shared" si="99"/>
        <v>0</v>
      </c>
      <c r="I419" s="11">
        <f t="shared" si="100"/>
        <v>0</v>
      </c>
      <c r="J419" s="18">
        <v>113</v>
      </c>
      <c r="K419" s="18">
        <f t="shared" si="101"/>
        <v>-79</v>
      </c>
      <c r="L419" s="11">
        <f t="shared" si="102"/>
        <v>-0.69911504424778759</v>
      </c>
      <c r="M419" s="31">
        <v>952</v>
      </c>
      <c r="N419" s="31">
        <v>791</v>
      </c>
      <c r="O419" s="21">
        <f t="shared" si="103"/>
        <v>161</v>
      </c>
      <c r="P419" s="11">
        <f t="shared" si="104"/>
        <v>0.20353982300884957</v>
      </c>
      <c r="Q419" s="18">
        <v>4152</v>
      </c>
      <c r="R419" s="18">
        <f t="shared" si="105"/>
        <v>-3200</v>
      </c>
      <c r="S419" s="11">
        <f t="shared" si="106"/>
        <v>-0.77071290944123316</v>
      </c>
      <c r="T419" s="37">
        <f t="shared" si="107"/>
        <v>28</v>
      </c>
      <c r="U419" s="37">
        <f t="shared" si="108"/>
        <v>36.743362831858406</v>
      </c>
      <c r="V419" s="37">
        <f t="shared" si="109"/>
        <v>-8.7433628318584056</v>
      </c>
      <c r="W419" s="39">
        <f t="shared" si="110"/>
        <v>-0.23795761078998071</v>
      </c>
    </row>
    <row r="420" spans="1:23" x14ac:dyDescent="0.3">
      <c r="A420" s="18">
        <f t="shared" si="111"/>
        <v>2021</v>
      </c>
      <c r="B420" s="18" t="str">
        <f t="shared" si="97"/>
        <v>Sep_2021</v>
      </c>
      <c r="C420" s="18" t="str">
        <f t="shared" si="98"/>
        <v>WK 38_Sep_2021</v>
      </c>
      <c r="D420" s="19">
        <v>44452</v>
      </c>
      <c r="E420" s="29" t="s">
        <v>19</v>
      </c>
      <c r="F420" s="30">
        <v>59</v>
      </c>
      <c r="G420" s="30">
        <v>61</v>
      </c>
      <c r="H420" s="21">
        <f t="shared" si="99"/>
        <v>-2</v>
      </c>
      <c r="I420" s="11">
        <f t="shared" si="100"/>
        <v>-3.2786885245901641E-2</v>
      </c>
      <c r="J420" s="18">
        <v>118</v>
      </c>
      <c r="K420" s="18">
        <f t="shared" si="101"/>
        <v>-59</v>
      </c>
      <c r="L420" s="11">
        <f t="shared" si="102"/>
        <v>-0.5</v>
      </c>
      <c r="M420" s="30">
        <v>1388</v>
      </c>
      <c r="N420" s="30">
        <v>1707</v>
      </c>
      <c r="O420" s="21">
        <f t="shared" si="103"/>
        <v>-319</v>
      </c>
      <c r="P420" s="11">
        <f t="shared" si="104"/>
        <v>-0.18687756297598127</v>
      </c>
      <c r="Q420" s="18">
        <v>3262</v>
      </c>
      <c r="R420" s="18">
        <f t="shared" si="105"/>
        <v>-1874</v>
      </c>
      <c r="S420" s="11">
        <f t="shared" si="106"/>
        <v>-0.57449417535254443</v>
      </c>
      <c r="T420" s="37">
        <f t="shared" si="107"/>
        <v>23.525423728813561</v>
      </c>
      <c r="U420" s="37">
        <f t="shared" si="108"/>
        <v>27.64406779661017</v>
      </c>
      <c r="V420" s="37">
        <f t="shared" si="109"/>
        <v>-4.118644067796609</v>
      </c>
      <c r="W420" s="39">
        <f t="shared" si="110"/>
        <v>-0.14898835070508887</v>
      </c>
    </row>
    <row r="421" spans="1:23" x14ac:dyDescent="0.3">
      <c r="A421" s="18">
        <f t="shared" si="111"/>
        <v>2021</v>
      </c>
      <c r="B421" s="18" t="str">
        <f t="shared" si="97"/>
        <v>Sep_2021</v>
      </c>
      <c r="C421" s="18" t="str">
        <f t="shared" si="98"/>
        <v>WK 38_Sep_2021</v>
      </c>
      <c r="D421" s="19">
        <v>44452</v>
      </c>
      <c r="E421" s="23" t="s">
        <v>6</v>
      </c>
      <c r="F421" s="30">
        <v>17</v>
      </c>
      <c r="G421" s="30">
        <v>17</v>
      </c>
      <c r="H421" s="21">
        <f t="shared" si="99"/>
        <v>0</v>
      </c>
      <c r="I421" s="11">
        <f t="shared" si="100"/>
        <v>0</v>
      </c>
      <c r="J421" s="18">
        <v>47</v>
      </c>
      <c r="K421" s="18">
        <f t="shared" si="101"/>
        <v>-30</v>
      </c>
      <c r="L421" s="11">
        <f t="shared" si="102"/>
        <v>-0.63829787234042556</v>
      </c>
      <c r="M421" s="30">
        <v>693</v>
      </c>
      <c r="N421" s="30">
        <v>679</v>
      </c>
      <c r="O421" s="21">
        <f t="shared" si="103"/>
        <v>14</v>
      </c>
      <c r="P421" s="11">
        <f t="shared" si="104"/>
        <v>2.0618556701030927E-2</v>
      </c>
      <c r="Q421" s="18">
        <v>1771</v>
      </c>
      <c r="R421" s="18">
        <f t="shared" si="105"/>
        <v>-1078</v>
      </c>
      <c r="S421" s="11">
        <f t="shared" si="106"/>
        <v>-0.60869565217391308</v>
      </c>
      <c r="T421" s="37">
        <f t="shared" si="107"/>
        <v>40.764705882352942</v>
      </c>
      <c r="U421" s="37">
        <f t="shared" si="108"/>
        <v>37.680851063829785</v>
      </c>
      <c r="V421" s="37">
        <f t="shared" si="109"/>
        <v>3.0838548185231573</v>
      </c>
      <c r="W421" s="39">
        <f t="shared" si="110"/>
        <v>8.1841432225064029E-2</v>
      </c>
    </row>
    <row r="422" spans="1:23" x14ac:dyDescent="0.3">
      <c r="A422" s="18">
        <f t="shared" si="111"/>
        <v>2021</v>
      </c>
      <c r="B422" s="18" t="str">
        <f t="shared" si="97"/>
        <v>Sep_2021</v>
      </c>
      <c r="C422" s="18" t="str">
        <f t="shared" si="98"/>
        <v>WK 38_Sep_2021</v>
      </c>
      <c r="D422" s="19">
        <v>44452</v>
      </c>
      <c r="E422" s="23" t="s">
        <v>7</v>
      </c>
      <c r="F422" s="30">
        <v>2120</v>
      </c>
      <c r="G422" s="30">
        <v>2132</v>
      </c>
      <c r="H422" s="21">
        <f t="shared" si="99"/>
        <v>-12</v>
      </c>
      <c r="I422" s="11">
        <f t="shared" si="100"/>
        <v>-5.6285178236397749E-3</v>
      </c>
      <c r="J422" s="18">
        <v>2500</v>
      </c>
      <c r="K422" s="18">
        <f t="shared" si="101"/>
        <v>-380</v>
      </c>
      <c r="L422" s="11">
        <f t="shared" si="102"/>
        <v>-0.152</v>
      </c>
      <c r="M422" s="30">
        <v>45441</v>
      </c>
      <c r="N422" s="30">
        <v>41099</v>
      </c>
      <c r="O422" s="21">
        <f t="shared" si="103"/>
        <v>4342</v>
      </c>
      <c r="P422" s="11">
        <f t="shared" si="104"/>
        <v>0.10564733935132242</v>
      </c>
      <c r="Q422" s="18">
        <v>86541</v>
      </c>
      <c r="R422" s="18">
        <f t="shared" si="105"/>
        <v>-41100</v>
      </c>
      <c r="S422" s="11">
        <f t="shared" si="106"/>
        <v>-0.47491940236419733</v>
      </c>
      <c r="T422" s="37">
        <f t="shared" si="107"/>
        <v>21.434433962264151</v>
      </c>
      <c r="U422" s="37">
        <f t="shared" si="108"/>
        <v>34.616399999999999</v>
      </c>
      <c r="V422" s="37">
        <f t="shared" si="109"/>
        <v>-13.181966037735847</v>
      </c>
      <c r="W422" s="39">
        <f t="shared" si="110"/>
        <v>-0.38080118203325153</v>
      </c>
    </row>
    <row r="423" spans="1:23" x14ac:dyDescent="0.3">
      <c r="A423" s="18">
        <f t="shared" si="111"/>
        <v>2021</v>
      </c>
      <c r="B423" s="18" t="str">
        <f t="shared" si="97"/>
        <v>Sep_2021</v>
      </c>
      <c r="C423" s="18" t="str">
        <f t="shared" si="98"/>
        <v>WK 38_Sep_2021</v>
      </c>
      <c r="D423" s="19">
        <v>44452</v>
      </c>
      <c r="E423" s="23" t="s">
        <v>20</v>
      </c>
      <c r="F423" s="32">
        <v>25</v>
      </c>
      <c r="G423" s="32">
        <v>25</v>
      </c>
      <c r="H423" s="21">
        <f t="shared" si="99"/>
        <v>0</v>
      </c>
      <c r="I423" s="11">
        <f t="shared" si="100"/>
        <v>0</v>
      </c>
      <c r="J423" s="18">
        <v>75</v>
      </c>
      <c r="K423" s="18">
        <f t="shared" si="101"/>
        <v>-50</v>
      </c>
      <c r="L423" s="11">
        <f t="shared" si="102"/>
        <v>-0.66666666666666663</v>
      </c>
      <c r="M423" s="30">
        <v>674</v>
      </c>
      <c r="N423" s="30">
        <v>604</v>
      </c>
      <c r="O423" s="21">
        <f t="shared" si="103"/>
        <v>70</v>
      </c>
      <c r="P423" s="11">
        <f t="shared" si="104"/>
        <v>0.11589403973509933</v>
      </c>
      <c r="Q423" s="18">
        <v>2819</v>
      </c>
      <c r="R423" s="18">
        <f t="shared" si="105"/>
        <v>-2145</v>
      </c>
      <c r="S423" s="11">
        <f t="shared" si="106"/>
        <v>-0.76090812344803127</v>
      </c>
      <c r="T423" s="37">
        <f t="shared" si="107"/>
        <v>26.96</v>
      </c>
      <c r="U423" s="37">
        <f t="shared" si="108"/>
        <v>37.586666666666666</v>
      </c>
      <c r="V423" s="37">
        <f t="shared" si="109"/>
        <v>-10.626666666666665</v>
      </c>
      <c r="W423" s="39">
        <f t="shared" si="110"/>
        <v>-0.28272437034409359</v>
      </c>
    </row>
    <row r="424" spans="1:23" x14ac:dyDescent="0.3">
      <c r="A424" s="18">
        <f t="shared" si="111"/>
        <v>2021</v>
      </c>
      <c r="B424" s="18" t="str">
        <f t="shared" si="97"/>
        <v>Sep_2021</v>
      </c>
      <c r="C424" s="18" t="str">
        <f t="shared" si="98"/>
        <v>WK 38_Sep_2021</v>
      </c>
      <c r="D424" s="19">
        <v>44452</v>
      </c>
      <c r="E424" s="23" t="s">
        <v>8</v>
      </c>
      <c r="F424" s="30">
        <v>18</v>
      </c>
      <c r="G424" s="30">
        <v>21</v>
      </c>
      <c r="H424" s="21">
        <f t="shared" si="99"/>
        <v>-3</v>
      </c>
      <c r="I424" s="11">
        <f t="shared" si="100"/>
        <v>-0.14285714285714285</v>
      </c>
      <c r="J424" s="18">
        <v>35</v>
      </c>
      <c r="K424" s="18">
        <f t="shared" si="101"/>
        <v>-17</v>
      </c>
      <c r="L424" s="11">
        <f t="shared" si="102"/>
        <v>-0.48571428571428571</v>
      </c>
      <c r="M424" s="30">
        <v>370</v>
      </c>
      <c r="N424" s="30">
        <v>680</v>
      </c>
      <c r="O424" s="21">
        <f t="shared" si="103"/>
        <v>-310</v>
      </c>
      <c r="P424" s="11">
        <f t="shared" si="104"/>
        <v>-0.45588235294117646</v>
      </c>
      <c r="Q424" s="18">
        <v>752</v>
      </c>
      <c r="R424" s="18">
        <f t="shared" si="105"/>
        <v>-382</v>
      </c>
      <c r="S424" s="11">
        <f t="shared" si="106"/>
        <v>-0.50797872340425532</v>
      </c>
      <c r="T424" s="37">
        <f t="shared" si="107"/>
        <v>20.555555555555557</v>
      </c>
      <c r="U424" s="37">
        <f t="shared" si="108"/>
        <v>21.485714285714284</v>
      </c>
      <c r="V424" s="37">
        <f t="shared" si="109"/>
        <v>-0.93015873015872685</v>
      </c>
      <c r="W424" s="39">
        <f t="shared" si="110"/>
        <v>-4.3291962174940746E-2</v>
      </c>
    </row>
    <row r="425" spans="1:23" x14ac:dyDescent="0.3">
      <c r="A425" s="18">
        <f t="shared" si="111"/>
        <v>2021</v>
      </c>
      <c r="B425" s="18" t="str">
        <f t="shared" si="97"/>
        <v>Sep_2021</v>
      </c>
      <c r="C425" s="18" t="str">
        <f t="shared" si="98"/>
        <v>WK 38_Sep_2021</v>
      </c>
      <c r="D425" s="19">
        <v>44452</v>
      </c>
      <c r="E425" s="23" t="s">
        <v>9</v>
      </c>
      <c r="F425" s="30">
        <v>121</v>
      </c>
      <c r="G425" s="30">
        <v>108</v>
      </c>
      <c r="H425" s="21">
        <f t="shared" si="99"/>
        <v>13</v>
      </c>
      <c r="I425" s="11">
        <f t="shared" si="100"/>
        <v>0.12037037037037036</v>
      </c>
      <c r="J425" s="18">
        <v>460</v>
      </c>
      <c r="K425" s="18">
        <f t="shared" si="101"/>
        <v>-339</v>
      </c>
      <c r="L425" s="11">
        <f t="shared" si="102"/>
        <v>-0.7369565217391304</v>
      </c>
      <c r="M425" s="30">
        <v>3155</v>
      </c>
      <c r="N425" s="30">
        <v>2864</v>
      </c>
      <c r="O425" s="21">
        <f t="shared" si="103"/>
        <v>291</v>
      </c>
      <c r="P425" s="11">
        <f t="shared" si="104"/>
        <v>0.10160614525139665</v>
      </c>
      <c r="Q425" s="18">
        <v>14129</v>
      </c>
      <c r="R425" s="18">
        <f t="shared" si="105"/>
        <v>-10974</v>
      </c>
      <c r="S425" s="11">
        <f t="shared" si="106"/>
        <v>-0.77670040342557856</v>
      </c>
      <c r="T425" s="37">
        <f t="shared" si="107"/>
        <v>26.074380165289256</v>
      </c>
      <c r="U425" s="37">
        <f t="shared" si="108"/>
        <v>30.715217391304346</v>
      </c>
      <c r="V425" s="37">
        <f t="shared" si="109"/>
        <v>-4.6408372260150905</v>
      </c>
      <c r="W425" s="39">
        <f t="shared" si="110"/>
        <v>-0.15109244277492687</v>
      </c>
    </row>
    <row r="426" spans="1:23" x14ac:dyDescent="0.3">
      <c r="A426" s="18">
        <f t="shared" si="111"/>
        <v>2021</v>
      </c>
      <c r="B426" s="18" t="str">
        <f t="shared" si="97"/>
        <v>Sep_2021</v>
      </c>
      <c r="C426" s="18" t="str">
        <f t="shared" si="98"/>
        <v>WK 38_Sep_2021</v>
      </c>
      <c r="D426" s="19">
        <v>44452</v>
      </c>
      <c r="E426" s="23" t="s">
        <v>21</v>
      </c>
      <c r="F426" s="30">
        <v>17</v>
      </c>
      <c r="G426" s="30">
        <v>17</v>
      </c>
      <c r="H426" s="21">
        <f t="shared" si="99"/>
        <v>0</v>
      </c>
      <c r="I426" s="11">
        <f t="shared" si="100"/>
        <v>0</v>
      </c>
      <c r="J426" s="18">
        <v>61</v>
      </c>
      <c r="K426" s="18">
        <f t="shared" si="101"/>
        <v>-44</v>
      </c>
      <c r="L426" s="11">
        <f t="shared" si="102"/>
        <v>-0.72131147540983609</v>
      </c>
      <c r="M426" s="30">
        <v>525</v>
      </c>
      <c r="N426" s="30">
        <v>500</v>
      </c>
      <c r="O426" s="21">
        <f t="shared" si="103"/>
        <v>25</v>
      </c>
      <c r="P426" s="11">
        <f t="shared" si="104"/>
        <v>0.05</v>
      </c>
      <c r="Q426" s="18">
        <v>1843</v>
      </c>
      <c r="R426" s="18">
        <f t="shared" si="105"/>
        <v>-1318</v>
      </c>
      <c r="S426" s="11">
        <f t="shared" si="106"/>
        <v>-0.71513836136733588</v>
      </c>
      <c r="T426" s="37">
        <f t="shared" si="107"/>
        <v>30.882352941176471</v>
      </c>
      <c r="U426" s="37">
        <f t="shared" si="108"/>
        <v>30.21311475409836</v>
      </c>
      <c r="V426" s="37">
        <f t="shared" si="109"/>
        <v>0.66923818707811122</v>
      </c>
      <c r="W426" s="39">
        <f t="shared" si="110"/>
        <v>2.2150585681912527E-2</v>
      </c>
    </row>
    <row r="427" spans="1:23" x14ac:dyDescent="0.3">
      <c r="A427" s="18">
        <f t="shared" si="111"/>
        <v>2021</v>
      </c>
      <c r="B427" s="18" t="str">
        <f t="shared" si="97"/>
        <v>Sep_2021</v>
      </c>
      <c r="C427" s="18" t="str">
        <f t="shared" si="98"/>
        <v>WK 38_Sep_2021</v>
      </c>
      <c r="D427" s="19">
        <v>44452</v>
      </c>
      <c r="E427" s="23" t="s">
        <v>10</v>
      </c>
      <c r="F427" s="33">
        <v>28</v>
      </c>
      <c r="G427" s="33">
        <v>24</v>
      </c>
      <c r="H427" s="21">
        <f t="shared" si="99"/>
        <v>4</v>
      </c>
      <c r="I427" s="11">
        <f t="shared" si="100"/>
        <v>0.16666666666666666</v>
      </c>
      <c r="J427" s="18">
        <v>44</v>
      </c>
      <c r="K427" s="18">
        <f t="shared" si="101"/>
        <v>-16</v>
      </c>
      <c r="L427" s="11">
        <f t="shared" si="102"/>
        <v>-0.36363636363636365</v>
      </c>
      <c r="M427" s="30">
        <v>618</v>
      </c>
      <c r="N427" s="30">
        <v>776</v>
      </c>
      <c r="O427" s="21">
        <f t="shared" si="103"/>
        <v>-158</v>
      </c>
      <c r="P427" s="11">
        <f t="shared" si="104"/>
        <v>-0.20360824742268041</v>
      </c>
      <c r="Q427" s="18">
        <v>1048</v>
      </c>
      <c r="R427" s="18">
        <f t="shared" si="105"/>
        <v>-430</v>
      </c>
      <c r="S427" s="11">
        <f t="shared" si="106"/>
        <v>-0.41030534351145037</v>
      </c>
      <c r="T427" s="37">
        <f t="shared" si="107"/>
        <v>22.071428571428573</v>
      </c>
      <c r="U427" s="37">
        <f t="shared" si="108"/>
        <v>23.818181818181817</v>
      </c>
      <c r="V427" s="37">
        <f t="shared" si="109"/>
        <v>-1.7467532467532436</v>
      </c>
      <c r="W427" s="39">
        <f t="shared" si="110"/>
        <v>-7.3336968375136188E-2</v>
      </c>
    </row>
    <row r="428" spans="1:23" x14ac:dyDescent="0.3">
      <c r="A428" s="18">
        <f t="shared" si="111"/>
        <v>2021</v>
      </c>
      <c r="B428" s="18" t="str">
        <f t="shared" si="97"/>
        <v>Sep_2021</v>
      </c>
      <c r="C428" s="18" t="str">
        <f t="shared" si="98"/>
        <v>WK 38_Sep_2021</v>
      </c>
      <c r="D428" s="19">
        <v>44452</v>
      </c>
      <c r="E428" s="23" t="s">
        <v>16</v>
      </c>
      <c r="F428" s="33">
        <v>16</v>
      </c>
      <c r="G428" s="33">
        <v>16</v>
      </c>
      <c r="H428" s="21">
        <f t="shared" si="99"/>
        <v>0</v>
      </c>
      <c r="I428" s="11">
        <f t="shared" si="100"/>
        <v>0</v>
      </c>
      <c r="J428" s="18">
        <v>111</v>
      </c>
      <c r="K428" s="18">
        <f t="shared" si="101"/>
        <v>-95</v>
      </c>
      <c r="L428" s="11">
        <f t="shared" si="102"/>
        <v>-0.85585585585585588</v>
      </c>
      <c r="M428" s="30">
        <v>257</v>
      </c>
      <c r="N428" s="30">
        <v>218</v>
      </c>
      <c r="O428" s="21">
        <f t="shared" si="103"/>
        <v>39</v>
      </c>
      <c r="P428" s="11">
        <f t="shared" si="104"/>
        <v>0.17889908256880735</v>
      </c>
      <c r="Q428" s="18">
        <v>3522</v>
      </c>
      <c r="R428" s="18">
        <f t="shared" si="105"/>
        <v>-3265</v>
      </c>
      <c r="S428" s="11">
        <f t="shared" si="106"/>
        <v>-0.92703009653605906</v>
      </c>
      <c r="T428" s="37">
        <f t="shared" si="107"/>
        <v>16.0625</v>
      </c>
      <c r="U428" s="37">
        <f t="shared" si="108"/>
        <v>31.72972972972973</v>
      </c>
      <c r="V428" s="37">
        <f t="shared" si="109"/>
        <v>-15.66722972972973</v>
      </c>
      <c r="W428" s="39">
        <f t="shared" si="110"/>
        <v>-0.49377129471890974</v>
      </c>
    </row>
    <row r="429" spans="1:23" x14ac:dyDescent="0.3">
      <c r="A429" s="18">
        <f t="shared" si="111"/>
        <v>2021</v>
      </c>
      <c r="B429" s="18" t="str">
        <f t="shared" si="97"/>
        <v>Sep_2021</v>
      </c>
      <c r="C429" s="18" t="str">
        <f t="shared" si="98"/>
        <v>WK 38_Sep_2021</v>
      </c>
      <c r="D429" s="19">
        <v>44452</v>
      </c>
      <c r="E429" s="23" t="s">
        <v>12</v>
      </c>
      <c r="F429" s="30">
        <v>93</v>
      </c>
      <c r="G429" s="30">
        <v>82</v>
      </c>
      <c r="H429" s="21">
        <f t="shared" si="99"/>
        <v>11</v>
      </c>
      <c r="I429" s="11">
        <f t="shared" si="100"/>
        <v>0.13414634146341464</v>
      </c>
      <c r="J429" s="18">
        <v>295</v>
      </c>
      <c r="K429" s="18">
        <f t="shared" si="101"/>
        <v>-202</v>
      </c>
      <c r="L429" s="11">
        <f t="shared" si="102"/>
        <v>-0.68474576271186438</v>
      </c>
      <c r="M429" s="30">
        <v>1534</v>
      </c>
      <c r="N429" s="30">
        <v>1441</v>
      </c>
      <c r="O429" s="21">
        <f t="shared" si="103"/>
        <v>93</v>
      </c>
      <c r="P429" s="11">
        <f t="shared" si="104"/>
        <v>6.4538514920194315E-2</v>
      </c>
      <c r="Q429" s="18">
        <v>5504</v>
      </c>
      <c r="R429" s="18">
        <f t="shared" si="105"/>
        <v>-3970</v>
      </c>
      <c r="S429" s="11">
        <f t="shared" si="106"/>
        <v>-0.72129360465116277</v>
      </c>
      <c r="T429" s="37">
        <f t="shared" si="107"/>
        <v>16.49462365591398</v>
      </c>
      <c r="U429" s="37">
        <f t="shared" si="108"/>
        <v>18.657627118644069</v>
      </c>
      <c r="V429" s="37">
        <f t="shared" si="109"/>
        <v>-2.1630034627300887</v>
      </c>
      <c r="W429" s="39">
        <f t="shared" si="110"/>
        <v>-0.11593132658164537</v>
      </c>
    </row>
    <row r="430" spans="1:23" x14ac:dyDescent="0.3">
      <c r="A430" s="18">
        <f t="shared" si="111"/>
        <v>2021</v>
      </c>
      <c r="B430" s="18" t="str">
        <f t="shared" si="97"/>
        <v>Sep_2021</v>
      </c>
      <c r="C430" s="18" t="str">
        <f t="shared" si="98"/>
        <v>WK 39_Sep_2021</v>
      </c>
      <c r="D430" s="19">
        <v>44459</v>
      </c>
      <c r="E430" s="29" t="s">
        <v>18</v>
      </c>
      <c r="F430" s="30">
        <v>33</v>
      </c>
      <c r="G430" s="30">
        <v>34</v>
      </c>
      <c r="H430" s="21">
        <f t="shared" si="99"/>
        <v>-1</v>
      </c>
      <c r="I430" s="11">
        <f t="shared" si="100"/>
        <v>-2.9411764705882353E-2</v>
      </c>
      <c r="J430" s="18">
        <v>113</v>
      </c>
      <c r="K430" s="18">
        <f t="shared" si="101"/>
        <v>-80</v>
      </c>
      <c r="L430" s="11">
        <f t="shared" si="102"/>
        <v>-0.70796460176991149</v>
      </c>
      <c r="M430" s="31">
        <v>1007</v>
      </c>
      <c r="N430" s="31">
        <v>952</v>
      </c>
      <c r="O430" s="21">
        <f t="shared" si="103"/>
        <v>55</v>
      </c>
      <c r="P430" s="11">
        <f t="shared" si="104"/>
        <v>5.7773109243697482E-2</v>
      </c>
      <c r="Q430" s="18">
        <v>4152</v>
      </c>
      <c r="R430" s="18">
        <f t="shared" si="105"/>
        <v>-3145</v>
      </c>
      <c r="S430" s="11">
        <f t="shared" si="106"/>
        <v>-0.75746628131021199</v>
      </c>
      <c r="T430" s="37">
        <f t="shared" si="107"/>
        <v>30.515151515151516</v>
      </c>
      <c r="U430" s="37">
        <f t="shared" si="108"/>
        <v>36.743362831858406</v>
      </c>
      <c r="V430" s="37">
        <f t="shared" si="109"/>
        <v>-6.22821131670689</v>
      </c>
      <c r="W430" s="39">
        <f t="shared" si="110"/>
        <v>-0.16950575115314995</v>
      </c>
    </row>
    <row r="431" spans="1:23" x14ac:dyDescent="0.3">
      <c r="A431" s="18">
        <f t="shared" si="111"/>
        <v>2021</v>
      </c>
      <c r="B431" s="18" t="str">
        <f t="shared" si="97"/>
        <v>Sep_2021</v>
      </c>
      <c r="C431" s="18" t="str">
        <f t="shared" si="98"/>
        <v>WK 39_Sep_2021</v>
      </c>
      <c r="D431" s="19">
        <v>44459</v>
      </c>
      <c r="E431" s="29" t="s">
        <v>19</v>
      </c>
      <c r="F431" s="30">
        <v>56</v>
      </c>
      <c r="G431" s="30">
        <v>59</v>
      </c>
      <c r="H431" s="21">
        <f t="shared" si="99"/>
        <v>-3</v>
      </c>
      <c r="I431" s="11">
        <f t="shared" si="100"/>
        <v>-5.0847457627118647E-2</v>
      </c>
      <c r="J431" s="18">
        <v>118</v>
      </c>
      <c r="K431" s="18">
        <f t="shared" si="101"/>
        <v>-62</v>
      </c>
      <c r="L431" s="11">
        <f t="shared" si="102"/>
        <v>-0.52542372881355937</v>
      </c>
      <c r="M431" s="30">
        <v>1351</v>
      </c>
      <c r="N431" s="30">
        <v>1388</v>
      </c>
      <c r="O431" s="21">
        <f t="shared" si="103"/>
        <v>-37</v>
      </c>
      <c r="P431" s="11">
        <f t="shared" si="104"/>
        <v>-2.6657060518731988E-2</v>
      </c>
      <c r="Q431" s="18">
        <v>3262</v>
      </c>
      <c r="R431" s="18">
        <f t="shared" si="105"/>
        <v>-1911</v>
      </c>
      <c r="S431" s="11">
        <f t="shared" si="106"/>
        <v>-0.58583690987124459</v>
      </c>
      <c r="T431" s="37">
        <f t="shared" si="107"/>
        <v>24.125</v>
      </c>
      <c r="U431" s="37">
        <f t="shared" si="108"/>
        <v>27.64406779661017</v>
      </c>
      <c r="V431" s="37">
        <f t="shared" si="109"/>
        <v>-3.5190677966101696</v>
      </c>
      <c r="W431" s="39">
        <f t="shared" si="110"/>
        <v>-0.12729920294297978</v>
      </c>
    </row>
    <row r="432" spans="1:23" x14ac:dyDescent="0.3">
      <c r="A432" s="18">
        <f t="shared" si="111"/>
        <v>2021</v>
      </c>
      <c r="B432" s="18" t="str">
        <f t="shared" si="97"/>
        <v>Sep_2021</v>
      </c>
      <c r="C432" s="18" t="str">
        <f t="shared" si="98"/>
        <v>WK 39_Sep_2021</v>
      </c>
      <c r="D432" s="19">
        <v>44459</v>
      </c>
      <c r="E432" s="23" t="s">
        <v>6</v>
      </c>
      <c r="F432" s="30">
        <v>17</v>
      </c>
      <c r="G432" s="30">
        <v>17</v>
      </c>
      <c r="H432" s="21">
        <f t="shared" si="99"/>
        <v>0</v>
      </c>
      <c r="I432" s="11">
        <f t="shared" si="100"/>
        <v>0</v>
      </c>
      <c r="J432" s="18">
        <v>47</v>
      </c>
      <c r="K432" s="18">
        <f t="shared" si="101"/>
        <v>-30</v>
      </c>
      <c r="L432" s="11">
        <f t="shared" si="102"/>
        <v>-0.63829787234042556</v>
      </c>
      <c r="M432" s="30">
        <v>695</v>
      </c>
      <c r="N432" s="30">
        <v>693</v>
      </c>
      <c r="O432" s="21">
        <f t="shared" si="103"/>
        <v>2</v>
      </c>
      <c r="P432" s="11">
        <f t="shared" si="104"/>
        <v>2.886002886002886E-3</v>
      </c>
      <c r="Q432" s="18">
        <v>1771</v>
      </c>
      <c r="R432" s="18">
        <f t="shared" si="105"/>
        <v>-1076</v>
      </c>
      <c r="S432" s="11">
        <f t="shared" si="106"/>
        <v>-0.60756634669678145</v>
      </c>
      <c r="T432" s="37">
        <f t="shared" si="107"/>
        <v>40.882352941176471</v>
      </c>
      <c r="U432" s="37">
        <f t="shared" si="108"/>
        <v>37.680851063829785</v>
      </c>
      <c r="V432" s="37">
        <f t="shared" si="109"/>
        <v>3.2015018773466863</v>
      </c>
      <c r="W432" s="39">
        <f t="shared" si="110"/>
        <v>8.4963629720663056E-2</v>
      </c>
    </row>
    <row r="433" spans="1:23" x14ac:dyDescent="0.3">
      <c r="A433" s="18">
        <f t="shared" si="111"/>
        <v>2021</v>
      </c>
      <c r="B433" s="18" t="str">
        <f t="shared" si="97"/>
        <v>Sep_2021</v>
      </c>
      <c r="C433" s="18" t="str">
        <f t="shared" si="98"/>
        <v>WK 39_Sep_2021</v>
      </c>
      <c r="D433" s="19">
        <v>44459</v>
      </c>
      <c r="E433" s="23" t="s">
        <v>7</v>
      </c>
      <c r="F433" s="30">
        <v>2138</v>
      </c>
      <c r="G433" s="30">
        <v>2120</v>
      </c>
      <c r="H433" s="21">
        <f t="shared" si="99"/>
        <v>18</v>
      </c>
      <c r="I433" s="11">
        <f t="shared" si="100"/>
        <v>8.4905660377358489E-3</v>
      </c>
      <c r="J433" s="18">
        <v>2500</v>
      </c>
      <c r="K433" s="18">
        <f t="shared" si="101"/>
        <v>-362</v>
      </c>
      <c r="L433" s="11">
        <f t="shared" si="102"/>
        <v>-0.14480000000000001</v>
      </c>
      <c r="M433" s="30">
        <v>45660</v>
      </c>
      <c r="N433" s="30">
        <v>45441</v>
      </c>
      <c r="O433" s="21">
        <f t="shared" si="103"/>
        <v>219</v>
      </c>
      <c r="P433" s="11">
        <f t="shared" si="104"/>
        <v>4.8194361919852114E-3</v>
      </c>
      <c r="Q433" s="18">
        <v>86541</v>
      </c>
      <c r="R433" s="18">
        <f t="shared" si="105"/>
        <v>-40881</v>
      </c>
      <c r="S433" s="11">
        <f t="shared" si="106"/>
        <v>-0.47238880992824211</v>
      </c>
      <c r="T433" s="37">
        <f t="shared" si="107"/>
        <v>21.356407857811039</v>
      </c>
      <c r="U433" s="37">
        <f t="shared" si="108"/>
        <v>34.616399999999999</v>
      </c>
      <c r="V433" s="37">
        <f t="shared" si="109"/>
        <v>-13.25999214218896</v>
      </c>
      <c r="W433" s="39">
        <f t="shared" si="110"/>
        <v>-0.38305520337727089</v>
      </c>
    </row>
    <row r="434" spans="1:23" x14ac:dyDescent="0.3">
      <c r="A434" s="18">
        <f t="shared" si="111"/>
        <v>2021</v>
      </c>
      <c r="B434" s="18" t="str">
        <f t="shared" si="97"/>
        <v>Sep_2021</v>
      </c>
      <c r="C434" s="18" t="str">
        <f t="shared" si="98"/>
        <v>WK 39_Sep_2021</v>
      </c>
      <c r="D434" s="19">
        <v>44459</v>
      </c>
      <c r="E434" s="23" t="s">
        <v>20</v>
      </c>
      <c r="F434" s="32">
        <v>25</v>
      </c>
      <c r="G434" s="32">
        <v>25</v>
      </c>
      <c r="H434" s="21">
        <f t="shared" si="99"/>
        <v>0</v>
      </c>
      <c r="I434" s="11">
        <f t="shared" si="100"/>
        <v>0</v>
      </c>
      <c r="J434" s="18">
        <v>75</v>
      </c>
      <c r="K434" s="18">
        <f t="shared" si="101"/>
        <v>-50</v>
      </c>
      <c r="L434" s="11">
        <f t="shared" si="102"/>
        <v>-0.66666666666666663</v>
      </c>
      <c r="M434" s="30">
        <v>673</v>
      </c>
      <c r="N434" s="30">
        <v>674</v>
      </c>
      <c r="O434" s="21">
        <f t="shared" si="103"/>
        <v>-1</v>
      </c>
      <c r="P434" s="11">
        <f t="shared" si="104"/>
        <v>-1.483679525222552E-3</v>
      </c>
      <c r="Q434" s="18">
        <v>2819</v>
      </c>
      <c r="R434" s="18">
        <f t="shared" si="105"/>
        <v>-2146</v>
      </c>
      <c r="S434" s="11">
        <f t="shared" si="106"/>
        <v>-0.76126285916991843</v>
      </c>
      <c r="T434" s="37">
        <f t="shared" si="107"/>
        <v>26.92</v>
      </c>
      <c r="U434" s="37">
        <f t="shared" si="108"/>
        <v>37.586666666666666</v>
      </c>
      <c r="V434" s="37">
        <f t="shared" si="109"/>
        <v>-10.666666666666664</v>
      </c>
      <c r="W434" s="39">
        <f t="shared" si="110"/>
        <v>-0.28378857750975517</v>
      </c>
    </row>
    <row r="435" spans="1:23" x14ac:dyDescent="0.3">
      <c r="A435" s="18">
        <f t="shared" si="111"/>
        <v>2021</v>
      </c>
      <c r="B435" s="18" t="str">
        <f t="shared" si="97"/>
        <v>Sep_2021</v>
      </c>
      <c r="C435" s="18" t="str">
        <f t="shared" si="98"/>
        <v>WK 39_Sep_2021</v>
      </c>
      <c r="D435" s="19">
        <v>44459</v>
      </c>
      <c r="E435" s="23" t="s">
        <v>8</v>
      </c>
      <c r="F435" s="30">
        <v>17</v>
      </c>
      <c r="G435" s="30">
        <v>18</v>
      </c>
      <c r="H435" s="21">
        <f t="shared" si="99"/>
        <v>-1</v>
      </c>
      <c r="I435" s="11">
        <f t="shared" si="100"/>
        <v>-5.5555555555555552E-2</v>
      </c>
      <c r="J435" s="18">
        <v>35</v>
      </c>
      <c r="K435" s="18">
        <f t="shared" si="101"/>
        <v>-18</v>
      </c>
      <c r="L435" s="11">
        <f t="shared" si="102"/>
        <v>-0.51428571428571423</v>
      </c>
      <c r="M435" s="30">
        <v>397</v>
      </c>
      <c r="N435" s="30">
        <v>370</v>
      </c>
      <c r="O435" s="21">
        <f t="shared" si="103"/>
        <v>27</v>
      </c>
      <c r="P435" s="11">
        <f t="shared" si="104"/>
        <v>7.2972972972972977E-2</v>
      </c>
      <c r="Q435" s="18">
        <v>752</v>
      </c>
      <c r="R435" s="18">
        <f t="shared" si="105"/>
        <v>-355</v>
      </c>
      <c r="S435" s="11">
        <f t="shared" si="106"/>
        <v>-0.47207446808510639</v>
      </c>
      <c r="T435" s="37">
        <f t="shared" si="107"/>
        <v>23.352941176470587</v>
      </c>
      <c r="U435" s="37">
        <f t="shared" si="108"/>
        <v>21.485714285714284</v>
      </c>
      <c r="V435" s="37">
        <f t="shared" si="109"/>
        <v>1.867226890756303</v>
      </c>
      <c r="W435" s="39">
        <f t="shared" si="110"/>
        <v>8.690550688360453E-2</v>
      </c>
    </row>
    <row r="436" spans="1:23" x14ac:dyDescent="0.3">
      <c r="A436" s="18">
        <f t="shared" si="111"/>
        <v>2021</v>
      </c>
      <c r="B436" s="18" t="str">
        <f t="shared" si="97"/>
        <v>Sep_2021</v>
      </c>
      <c r="C436" s="18" t="str">
        <f t="shared" si="98"/>
        <v>WK 39_Sep_2021</v>
      </c>
      <c r="D436" s="19">
        <v>44459</v>
      </c>
      <c r="E436" s="23" t="s">
        <v>9</v>
      </c>
      <c r="F436" s="30">
        <v>123</v>
      </c>
      <c r="G436" s="30">
        <v>121</v>
      </c>
      <c r="H436" s="21">
        <f t="shared" si="99"/>
        <v>2</v>
      </c>
      <c r="I436" s="11">
        <f t="shared" si="100"/>
        <v>1.6528925619834711E-2</v>
      </c>
      <c r="J436" s="18">
        <v>460</v>
      </c>
      <c r="K436" s="18">
        <f t="shared" si="101"/>
        <v>-337</v>
      </c>
      <c r="L436" s="11">
        <f t="shared" si="102"/>
        <v>-0.7326086956521739</v>
      </c>
      <c r="M436" s="30">
        <v>3321</v>
      </c>
      <c r="N436" s="30">
        <v>3155</v>
      </c>
      <c r="O436" s="21">
        <f t="shared" si="103"/>
        <v>166</v>
      </c>
      <c r="P436" s="11">
        <f t="shared" si="104"/>
        <v>5.26148969889065E-2</v>
      </c>
      <c r="Q436" s="18">
        <v>14129</v>
      </c>
      <c r="R436" s="18">
        <f t="shared" si="105"/>
        <v>-10808</v>
      </c>
      <c r="S436" s="11">
        <f t="shared" si="106"/>
        <v>-0.76495151815415108</v>
      </c>
      <c r="T436" s="37">
        <f t="shared" si="107"/>
        <v>27</v>
      </c>
      <c r="U436" s="37">
        <f t="shared" si="108"/>
        <v>30.715217391304346</v>
      </c>
      <c r="V436" s="37">
        <f t="shared" si="109"/>
        <v>-3.7152173913043463</v>
      </c>
      <c r="W436" s="39">
        <f t="shared" si="110"/>
        <v>-0.12095689716186563</v>
      </c>
    </row>
    <row r="437" spans="1:23" x14ac:dyDescent="0.3">
      <c r="A437" s="18">
        <f t="shared" si="111"/>
        <v>2021</v>
      </c>
      <c r="B437" s="18" t="str">
        <f t="shared" si="97"/>
        <v>Sep_2021</v>
      </c>
      <c r="C437" s="18" t="str">
        <f t="shared" si="98"/>
        <v>WK 39_Sep_2021</v>
      </c>
      <c r="D437" s="19">
        <v>44459</v>
      </c>
      <c r="E437" s="23" t="s">
        <v>21</v>
      </c>
      <c r="F437" s="30">
        <v>17</v>
      </c>
      <c r="G437" s="30">
        <v>17</v>
      </c>
      <c r="H437" s="21">
        <f t="shared" si="99"/>
        <v>0</v>
      </c>
      <c r="I437" s="11">
        <f t="shared" si="100"/>
        <v>0</v>
      </c>
      <c r="J437" s="18">
        <v>61</v>
      </c>
      <c r="K437" s="18">
        <f t="shared" si="101"/>
        <v>-44</v>
      </c>
      <c r="L437" s="11">
        <f t="shared" si="102"/>
        <v>-0.72131147540983609</v>
      </c>
      <c r="M437" s="30">
        <v>547</v>
      </c>
      <c r="N437" s="30">
        <v>525</v>
      </c>
      <c r="O437" s="21">
        <f t="shared" si="103"/>
        <v>22</v>
      </c>
      <c r="P437" s="11">
        <f t="shared" si="104"/>
        <v>4.1904761904761903E-2</v>
      </c>
      <c r="Q437" s="18">
        <v>1843</v>
      </c>
      <c r="R437" s="18">
        <f t="shared" si="105"/>
        <v>-1296</v>
      </c>
      <c r="S437" s="11">
        <f t="shared" si="106"/>
        <v>-0.70320130222463373</v>
      </c>
      <c r="T437" s="37">
        <f t="shared" si="107"/>
        <v>32.176470588235297</v>
      </c>
      <c r="U437" s="37">
        <f t="shared" si="108"/>
        <v>30.21311475409836</v>
      </c>
      <c r="V437" s="37">
        <f t="shared" si="109"/>
        <v>1.9633558341369373</v>
      </c>
      <c r="W437" s="39">
        <f t="shared" si="110"/>
        <v>6.4983562605726089E-2</v>
      </c>
    </row>
    <row r="438" spans="1:23" x14ac:dyDescent="0.3">
      <c r="A438" s="18">
        <f t="shared" si="111"/>
        <v>2021</v>
      </c>
      <c r="B438" s="18" t="str">
        <f t="shared" si="97"/>
        <v>Sep_2021</v>
      </c>
      <c r="C438" s="18" t="str">
        <f t="shared" si="98"/>
        <v>WK 39_Sep_2021</v>
      </c>
      <c r="D438" s="19">
        <v>44459</v>
      </c>
      <c r="E438" s="23" t="s">
        <v>10</v>
      </c>
      <c r="F438" s="33">
        <v>28</v>
      </c>
      <c r="G438" s="33">
        <v>28</v>
      </c>
      <c r="H438" s="21">
        <f t="shared" si="99"/>
        <v>0</v>
      </c>
      <c r="I438" s="11">
        <f t="shared" si="100"/>
        <v>0</v>
      </c>
      <c r="J438" s="18">
        <v>44</v>
      </c>
      <c r="K438" s="18">
        <f t="shared" si="101"/>
        <v>-16</v>
      </c>
      <c r="L438" s="11">
        <f t="shared" si="102"/>
        <v>-0.36363636363636365</v>
      </c>
      <c r="M438" s="30">
        <v>689</v>
      </c>
      <c r="N438" s="30">
        <v>618</v>
      </c>
      <c r="O438" s="21">
        <f t="shared" si="103"/>
        <v>71</v>
      </c>
      <c r="P438" s="11">
        <f t="shared" si="104"/>
        <v>0.11488673139158576</v>
      </c>
      <c r="Q438" s="18">
        <v>1048</v>
      </c>
      <c r="R438" s="18">
        <f t="shared" si="105"/>
        <v>-359</v>
      </c>
      <c r="S438" s="11">
        <f t="shared" si="106"/>
        <v>-0.34255725190839692</v>
      </c>
      <c r="T438" s="37">
        <f t="shared" si="107"/>
        <v>24.607142857142858</v>
      </c>
      <c r="U438" s="37">
        <f t="shared" si="108"/>
        <v>23.818181818181817</v>
      </c>
      <c r="V438" s="37">
        <f t="shared" si="109"/>
        <v>0.78896103896104108</v>
      </c>
      <c r="W438" s="39">
        <f t="shared" si="110"/>
        <v>3.3124318429662035E-2</v>
      </c>
    </row>
    <row r="439" spans="1:23" x14ac:dyDescent="0.3">
      <c r="A439" s="18">
        <f t="shared" si="111"/>
        <v>2021</v>
      </c>
      <c r="B439" s="18" t="str">
        <f t="shared" si="97"/>
        <v>Sep_2021</v>
      </c>
      <c r="C439" s="18" t="str">
        <f t="shared" si="98"/>
        <v>WK 39_Sep_2021</v>
      </c>
      <c r="D439" s="19">
        <v>44459</v>
      </c>
      <c r="E439" s="23" t="s">
        <v>16</v>
      </c>
      <c r="F439" s="33">
        <v>16</v>
      </c>
      <c r="G439" s="33">
        <v>16</v>
      </c>
      <c r="H439" s="21">
        <f t="shared" si="99"/>
        <v>0</v>
      </c>
      <c r="I439" s="11">
        <f t="shared" si="100"/>
        <v>0</v>
      </c>
      <c r="J439" s="18">
        <v>111</v>
      </c>
      <c r="K439" s="18">
        <f t="shared" si="101"/>
        <v>-95</v>
      </c>
      <c r="L439" s="11">
        <f t="shared" si="102"/>
        <v>-0.85585585585585588</v>
      </c>
      <c r="M439" s="30">
        <v>264</v>
      </c>
      <c r="N439" s="30">
        <v>257</v>
      </c>
      <c r="O439" s="21">
        <f t="shared" si="103"/>
        <v>7</v>
      </c>
      <c r="P439" s="11">
        <f t="shared" si="104"/>
        <v>2.7237354085603113E-2</v>
      </c>
      <c r="Q439" s="18">
        <v>3522</v>
      </c>
      <c r="R439" s="18">
        <f t="shared" si="105"/>
        <v>-3258</v>
      </c>
      <c r="S439" s="11">
        <f t="shared" si="106"/>
        <v>-0.92504258943781947</v>
      </c>
      <c r="T439" s="37">
        <f t="shared" si="107"/>
        <v>16.5</v>
      </c>
      <c r="U439" s="37">
        <f t="shared" si="108"/>
        <v>31.72972972972973</v>
      </c>
      <c r="V439" s="37">
        <f t="shared" si="109"/>
        <v>-15.22972972972973</v>
      </c>
      <c r="W439" s="39">
        <f t="shared" si="110"/>
        <v>-0.47998296422487224</v>
      </c>
    </row>
    <row r="440" spans="1:23" x14ac:dyDescent="0.3">
      <c r="A440" s="18">
        <f t="shared" si="111"/>
        <v>2021</v>
      </c>
      <c r="B440" s="18" t="str">
        <f t="shared" si="97"/>
        <v>Sep_2021</v>
      </c>
      <c r="C440" s="18" t="str">
        <f t="shared" si="98"/>
        <v>WK 39_Sep_2021</v>
      </c>
      <c r="D440" s="19">
        <v>44459</v>
      </c>
      <c r="E440" s="23" t="s">
        <v>12</v>
      </c>
      <c r="F440" s="30">
        <v>97</v>
      </c>
      <c r="G440" s="30">
        <v>93</v>
      </c>
      <c r="H440" s="21">
        <f t="shared" si="99"/>
        <v>4</v>
      </c>
      <c r="I440" s="11">
        <f t="shared" si="100"/>
        <v>4.3010752688172046E-2</v>
      </c>
      <c r="J440" s="18">
        <v>295</v>
      </c>
      <c r="K440" s="18">
        <f t="shared" si="101"/>
        <v>-198</v>
      </c>
      <c r="L440" s="11">
        <f t="shared" si="102"/>
        <v>-0.67118644067796607</v>
      </c>
      <c r="M440" s="30">
        <v>1600</v>
      </c>
      <c r="N440" s="30">
        <v>1534</v>
      </c>
      <c r="O440" s="21">
        <f t="shared" si="103"/>
        <v>66</v>
      </c>
      <c r="P440" s="11">
        <f t="shared" si="104"/>
        <v>4.3024771838331158E-2</v>
      </c>
      <c r="Q440" s="18">
        <v>5504</v>
      </c>
      <c r="R440" s="18">
        <f t="shared" si="105"/>
        <v>-3904</v>
      </c>
      <c r="S440" s="11">
        <f t="shared" si="106"/>
        <v>-0.70930232558139539</v>
      </c>
      <c r="T440" s="37">
        <f t="shared" si="107"/>
        <v>16.494845360824741</v>
      </c>
      <c r="U440" s="37">
        <f t="shared" si="108"/>
        <v>18.657627118644069</v>
      </c>
      <c r="V440" s="37">
        <f t="shared" si="109"/>
        <v>-2.162781757819328</v>
      </c>
      <c r="W440" s="39">
        <f t="shared" si="110"/>
        <v>-0.11591944377847052</v>
      </c>
    </row>
    <row r="441" spans="1:23" x14ac:dyDescent="0.3">
      <c r="A441" s="18">
        <f t="shared" si="111"/>
        <v>2021</v>
      </c>
      <c r="B441" s="18" t="str">
        <f t="shared" si="97"/>
        <v>Sep_2021</v>
      </c>
      <c r="C441" s="18" t="str">
        <f t="shared" si="98"/>
        <v>WK 40_Sep_2021</v>
      </c>
      <c r="D441" s="19">
        <v>44466</v>
      </c>
      <c r="E441" s="29" t="s">
        <v>18</v>
      </c>
      <c r="F441" s="30">
        <v>34</v>
      </c>
      <c r="G441" s="30">
        <v>33</v>
      </c>
      <c r="H441" s="21">
        <f t="shared" si="99"/>
        <v>1</v>
      </c>
      <c r="I441" s="11">
        <f t="shared" si="100"/>
        <v>3.0303030303030304E-2</v>
      </c>
      <c r="J441" s="18">
        <v>113</v>
      </c>
      <c r="K441" s="18">
        <f t="shared" si="101"/>
        <v>-79</v>
      </c>
      <c r="L441" s="11">
        <f t="shared" si="102"/>
        <v>-0.69911504424778759</v>
      </c>
      <c r="M441" s="31">
        <v>970</v>
      </c>
      <c r="N441" s="31">
        <v>1007</v>
      </c>
      <c r="O441" s="21">
        <f t="shared" si="103"/>
        <v>-37</v>
      </c>
      <c r="P441" s="11">
        <f t="shared" si="104"/>
        <v>-3.6742800397219465E-2</v>
      </c>
      <c r="Q441" s="18">
        <v>4152</v>
      </c>
      <c r="R441" s="18">
        <f t="shared" si="105"/>
        <v>-3182</v>
      </c>
      <c r="S441" s="11">
        <f t="shared" si="106"/>
        <v>-0.76637764932562624</v>
      </c>
      <c r="T441" s="37">
        <f t="shared" si="107"/>
        <v>28.529411764705884</v>
      </c>
      <c r="U441" s="37">
        <f t="shared" si="108"/>
        <v>36.743362831858406</v>
      </c>
      <c r="V441" s="37">
        <f t="shared" si="109"/>
        <v>-8.2139510671525215</v>
      </c>
      <c r="W441" s="39">
        <f t="shared" si="110"/>
        <v>-0.22354924628811054</v>
      </c>
    </row>
    <row r="442" spans="1:23" x14ac:dyDescent="0.3">
      <c r="A442" s="18">
        <f t="shared" si="111"/>
        <v>2021</v>
      </c>
      <c r="B442" s="18" t="str">
        <f t="shared" si="97"/>
        <v>Sep_2021</v>
      </c>
      <c r="C442" s="18" t="str">
        <f t="shared" si="98"/>
        <v>WK 40_Sep_2021</v>
      </c>
      <c r="D442" s="19">
        <v>44466</v>
      </c>
      <c r="E442" s="29" t="s">
        <v>19</v>
      </c>
      <c r="F442" s="30">
        <v>55</v>
      </c>
      <c r="G442" s="30">
        <v>56</v>
      </c>
      <c r="H442" s="21">
        <f t="shared" si="99"/>
        <v>-1</v>
      </c>
      <c r="I442" s="11">
        <f t="shared" si="100"/>
        <v>-1.7857142857142856E-2</v>
      </c>
      <c r="J442" s="18">
        <v>118</v>
      </c>
      <c r="K442" s="18">
        <f t="shared" si="101"/>
        <v>-63</v>
      </c>
      <c r="L442" s="11">
        <f t="shared" si="102"/>
        <v>-0.53389830508474578</v>
      </c>
      <c r="M442" s="30">
        <v>1306</v>
      </c>
      <c r="N442" s="30">
        <v>1351</v>
      </c>
      <c r="O442" s="21">
        <f t="shared" si="103"/>
        <v>-45</v>
      </c>
      <c r="P442" s="11">
        <f t="shared" si="104"/>
        <v>-3.3308660251665435E-2</v>
      </c>
      <c r="Q442" s="18">
        <v>3262</v>
      </c>
      <c r="R442" s="18">
        <f t="shared" si="105"/>
        <v>-1956</v>
      </c>
      <c r="S442" s="11">
        <f t="shared" si="106"/>
        <v>-0.5996321275291232</v>
      </c>
      <c r="T442" s="37">
        <f t="shared" si="107"/>
        <v>23.745454545454546</v>
      </c>
      <c r="U442" s="37">
        <f t="shared" si="108"/>
        <v>27.64406779661017</v>
      </c>
      <c r="V442" s="37">
        <f t="shared" si="109"/>
        <v>-3.8986132511556235</v>
      </c>
      <c r="W442" s="39">
        <f t="shared" si="110"/>
        <v>-0.14102892815339166</v>
      </c>
    </row>
    <row r="443" spans="1:23" x14ac:dyDescent="0.3">
      <c r="A443" s="18">
        <f t="shared" si="111"/>
        <v>2021</v>
      </c>
      <c r="B443" s="18" t="str">
        <f t="shared" si="97"/>
        <v>Sep_2021</v>
      </c>
      <c r="C443" s="18" t="str">
        <f t="shared" si="98"/>
        <v>WK 40_Sep_2021</v>
      </c>
      <c r="D443" s="19">
        <v>44466</v>
      </c>
      <c r="E443" s="23" t="s">
        <v>6</v>
      </c>
      <c r="F443" s="30">
        <v>17</v>
      </c>
      <c r="G443" s="30">
        <v>17</v>
      </c>
      <c r="H443" s="21">
        <f t="shared" si="99"/>
        <v>0</v>
      </c>
      <c r="I443" s="11">
        <f t="shared" si="100"/>
        <v>0</v>
      </c>
      <c r="J443" s="18">
        <v>47</v>
      </c>
      <c r="K443" s="18">
        <f t="shared" si="101"/>
        <v>-30</v>
      </c>
      <c r="L443" s="11">
        <f t="shared" si="102"/>
        <v>-0.63829787234042556</v>
      </c>
      <c r="M443" s="30">
        <v>688</v>
      </c>
      <c r="N443" s="30">
        <v>695</v>
      </c>
      <c r="O443" s="21">
        <f t="shared" si="103"/>
        <v>-7</v>
      </c>
      <c r="P443" s="11">
        <f t="shared" si="104"/>
        <v>-1.0071942446043165E-2</v>
      </c>
      <c r="Q443" s="18">
        <v>1771</v>
      </c>
      <c r="R443" s="18">
        <f t="shared" si="105"/>
        <v>-1083</v>
      </c>
      <c r="S443" s="11">
        <f t="shared" si="106"/>
        <v>-0.61151891586674201</v>
      </c>
      <c r="T443" s="37">
        <f t="shared" si="107"/>
        <v>40.470588235294116</v>
      </c>
      <c r="U443" s="37">
        <f t="shared" si="108"/>
        <v>37.680851063829785</v>
      </c>
      <c r="V443" s="37">
        <f t="shared" si="109"/>
        <v>2.7897371714643313</v>
      </c>
      <c r="W443" s="39">
        <f t="shared" si="110"/>
        <v>7.4035938486066391E-2</v>
      </c>
    </row>
    <row r="444" spans="1:23" x14ac:dyDescent="0.3">
      <c r="A444" s="18">
        <f t="shared" si="111"/>
        <v>2021</v>
      </c>
      <c r="B444" s="18" t="str">
        <f t="shared" si="97"/>
        <v>Sep_2021</v>
      </c>
      <c r="C444" s="18" t="str">
        <f t="shared" si="98"/>
        <v>WK 40_Sep_2021</v>
      </c>
      <c r="D444" s="19">
        <v>44466</v>
      </c>
      <c r="E444" s="23" t="s">
        <v>7</v>
      </c>
      <c r="F444" s="30">
        <v>2146</v>
      </c>
      <c r="G444" s="30">
        <v>2138</v>
      </c>
      <c r="H444" s="21">
        <f t="shared" si="99"/>
        <v>8</v>
      </c>
      <c r="I444" s="11">
        <f t="shared" si="100"/>
        <v>3.7418147801683817E-3</v>
      </c>
      <c r="J444" s="18">
        <v>2500</v>
      </c>
      <c r="K444" s="18">
        <f t="shared" si="101"/>
        <v>-354</v>
      </c>
      <c r="L444" s="11">
        <f t="shared" si="102"/>
        <v>-0.1416</v>
      </c>
      <c r="M444" s="30">
        <v>45840</v>
      </c>
      <c r="N444" s="30">
        <v>45660</v>
      </c>
      <c r="O444" s="21">
        <f t="shared" si="103"/>
        <v>180</v>
      </c>
      <c r="P444" s="11">
        <f t="shared" si="104"/>
        <v>3.9421813403416554E-3</v>
      </c>
      <c r="Q444" s="18">
        <v>86541</v>
      </c>
      <c r="R444" s="18">
        <f t="shared" si="105"/>
        <v>-40701</v>
      </c>
      <c r="S444" s="11">
        <f t="shared" si="106"/>
        <v>-0.47030887093978574</v>
      </c>
      <c r="T444" s="37">
        <f t="shared" si="107"/>
        <v>21.36067101584343</v>
      </c>
      <c r="U444" s="37">
        <f t="shared" si="108"/>
        <v>34.616399999999999</v>
      </c>
      <c r="V444" s="37">
        <f t="shared" si="109"/>
        <v>-13.255728984156569</v>
      </c>
      <c r="W444" s="39">
        <f t="shared" si="110"/>
        <v>-0.38293204909108314</v>
      </c>
    </row>
    <row r="445" spans="1:23" x14ac:dyDescent="0.3">
      <c r="A445" s="18">
        <f t="shared" si="111"/>
        <v>2021</v>
      </c>
      <c r="B445" s="18" t="str">
        <f t="shared" si="97"/>
        <v>Sep_2021</v>
      </c>
      <c r="C445" s="18" t="str">
        <f t="shared" si="98"/>
        <v>WK 40_Sep_2021</v>
      </c>
      <c r="D445" s="19">
        <v>44466</v>
      </c>
      <c r="E445" s="23" t="s">
        <v>20</v>
      </c>
      <c r="F445" s="32">
        <v>25</v>
      </c>
      <c r="G445" s="32">
        <v>25</v>
      </c>
      <c r="H445" s="21">
        <f t="shared" si="99"/>
        <v>0</v>
      </c>
      <c r="I445" s="11">
        <f t="shared" si="100"/>
        <v>0</v>
      </c>
      <c r="J445" s="18">
        <v>75</v>
      </c>
      <c r="K445" s="18">
        <f t="shared" si="101"/>
        <v>-50</v>
      </c>
      <c r="L445" s="11">
        <f t="shared" si="102"/>
        <v>-0.66666666666666663</v>
      </c>
      <c r="M445" s="30">
        <v>692</v>
      </c>
      <c r="N445" s="30">
        <v>673</v>
      </c>
      <c r="O445" s="21">
        <f t="shared" si="103"/>
        <v>19</v>
      </c>
      <c r="P445" s="11">
        <f t="shared" si="104"/>
        <v>2.8231797919762259E-2</v>
      </c>
      <c r="Q445" s="18">
        <v>2819</v>
      </c>
      <c r="R445" s="18">
        <f t="shared" si="105"/>
        <v>-2127</v>
      </c>
      <c r="S445" s="11">
        <f t="shared" si="106"/>
        <v>-0.75452288045406168</v>
      </c>
      <c r="T445" s="37">
        <f t="shared" si="107"/>
        <v>27.68</v>
      </c>
      <c r="U445" s="37">
        <f t="shared" si="108"/>
        <v>37.586666666666666</v>
      </c>
      <c r="V445" s="37">
        <f t="shared" si="109"/>
        <v>-9.9066666666666663</v>
      </c>
      <c r="W445" s="39">
        <f t="shared" si="110"/>
        <v>-0.26356864136218516</v>
      </c>
    </row>
    <row r="446" spans="1:23" x14ac:dyDescent="0.3">
      <c r="A446" s="18">
        <f t="shared" si="111"/>
        <v>2021</v>
      </c>
      <c r="B446" s="18" t="str">
        <f t="shared" si="97"/>
        <v>Sep_2021</v>
      </c>
      <c r="C446" s="18" t="str">
        <f t="shared" si="98"/>
        <v>WK 40_Sep_2021</v>
      </c>
      <c r="D446" s="19">
        <v>44466</v>
      </c>
      <c r="E446" s="23" t="s">
        <v>8</v>
      </c>
      <c r="F446" s="30">
        <v>17</v>
      </c>
      <c r="G446" s="30">
        <v>17</v>
      </c>
      <c r="H446" s="21">
        <f t="shared" si="99"/>
        <v>0</v>
      </c>
      <c r="I446" s="11">
        <f t="shared" si="100"/>
        <v>0</v>
      </c>
      <c r="J446" s="18">
        <v>35</v>
      </c>
      <c r="K446" s="18">
        <f t="shared" si="101"/>
        <v>-18</v>
      </c>
      <c r="L446" s="11">
        <f t="shared" si="102"/>
        <v>-0.51428571428571423</v>
      </c>
      <c r="M446" s="30">
        <v>395</v>
      </c>
      <c r="N446" s="30">
        <v>397</v>
      </c>
      <c r="O446" s="21">
        <f t="shared" si="103"/>
        <v>-2</v>
      </c>
      <c r="P446" s="11">
        <f t="shared" si="104"/>
        <v>-5.0377833753148613E-3</v>
      </c>
      <c r="Q446" s="18">
        <v>752</v>
      </c>
      <c r="R446" s="18">
        <f t="shared" si="105"/>
        <v>-357</v>
      </c>
      <c r="S446" s="11">
        <f t="shared" si="106"/>
        <v>-0.47473404255319152</v>
      </c>
      <c r="T446" s="37">
        <f t="shared" si="107"/>
        <v>23.235294117647058</v>
      </c>
      <c r="U446" s="37">
        <f t="shared" si="108"/>
        <v>21.485714285714284</v>
      </c>
      <c r="V446" s="37">
        <f t="shared" si="109"/>
        <v>1.749579831932774</v>
      </c>
      <c r="W446" s="39">
        <f t="shared" si="110"/>
        <v>8.1429912390488163E-2</v>
      </c>
    </row>
    <row r="447" spans="1:23" x14ac:dyDescent="0.3">
      <c r="A447" s="18">
        <f t="shared" si="111"/>
        <v>2021</v>
      </c>
      <c r="B447" s="18" t="str">
        <f t="shared" si="97"/>
        <v>Sep_2021</v>
      </c>
      <c r="C447" s="18" t="str">
        <f t="shared" si="98"/>
        <v>WK 40_Sep_2021</v>
      </c>
      <c r="D447" s="19">
        <v>44466</v>
      </c>
      <c r="E447" s="23" t="s">
        <v>9</v>
      </c>
      <c r="F447" s="30">
        <v>125</v>
      </c>
      <c r="G447" s="30">
        <v>123</v>
      </c>
      <c r="H447" s="21">
        <f t="shared" si="99"/>
        <v>2</v>
      </c>
      <c r="I447" s="11">
        <f t="shared" si="100"/>
        <v>1.6260162601626018E-2</v>
      </c>
      <c r="J447" s="18">
        <v>460</v>
      </c>
      <c r="K447" s="18">
        <f t="shared" si="101"/>
        <v>-335</v>
      </c>
      <c r="L447" s="11">
        <f t="shared" si="102"/>
        <v>-0.72826086956521741</v>
      </c>
      <c r="M447" s="30">
        <v>3351</v>
      </c>
      <c r="N447" s="30">
        <v>3321</v>
      </c>
      <c r="O447" s="21">
        <f t="shared" si="103"/>
        <v>30</v>
      </c>
      <c r="P447" s="11">
        <f t="shared" si="104"/>
        <v>9.0334236675700084E-3</v>
      </c>
      <c r="Q447" s="18">
        <v>14129</v>
      </c>
      <c r="R447" s="18">
        <f t="shared" si="105"/>
        <v>-10778</v>
      </c>
      <c r="S447" s="11">
        <f t="shared" si="106"/>
        <v>-0.76282822563521835</v>
      </c>
      <c r="T447" s="37">
        <f t="shared" si="107"/>
        <v>26.808</v>
      </c>
      <c r="U447" s="37">
        <f t="shared" si="108"/>
        <v>30.715217391304346</v>
      </c>
      <c r="V447" s="37">
        <f t="shared" si="109"/>
        <v>-3.9072173913043464</v>
      </c>
      <c r="W447" s="39">
        <f t="shared" si="110"/>
        <v>-0.12720787033760347</v>
      </c>
    </row>
    <row r="448" spans="1:23" x14ac:dyDescent="0.3">
      <c r="A448" s="18">
        <f t="shared" si="111"/>
        <v>2021</v>
      </c>
      <c r="B448" s="18" t="str">
        <f t="shared" si="97"/>
        <v>Sep_2021</v>
      </c>
      <c r="C448" s="18" t="str">
        <f t="shared" si="98"/>
        <v>WK 40_Sep_2021</v>
      </c>
      <c r="D448" s="19">
        <v>44466</v>
      </c>
      <c r="E448" s="23" t="s">
        <v>21</v>
      </c>
      <c r="F448" s="30">
        <v>17</v>
      </c>
      <c r="G448" s="30">
        <v>17</v>
      </c>
      <c r="H448" s="21">
        <f t="shared" si="99"/>
        <v>0</v>
      </c>
      <c r="I448" s="11">
        <f t="shared" si="100"/>
        <v>0</v>
      </c>
      <c r="J448" s="18">
        <v>61</v>
      </c>
      <c r="K448" s="18">
        <f t="shared" si="101"/>
        <v>-44</v>
      </c>
      <c r="L448" s="11">
        <f t="shared" si="102"/>
        <v>-0.72131147540983609</v>
      </c>
      <c r="M448" s="30">
        <v>527</v>
      </c>
      <c r="N448" s="30">
        <v>547</v>
      </c>
      <c r="O448" s="21">
        <f t="shared" si="103"/>
        <v>-20</v>
      </c>
      <c r="P448" s="11">
        <f t="shared" si="104"/>
        <v>-3.6563071297989032E-2</v>
      </c>
      <c r="Q448" s="18">
        <v>1843</v>
      </c>
      <c r="R448" s="18">
        <f t="shared" si="105"/>
        <v>-1316</v>
      </c>
      <c r="S448" s="11">
        <f t="shared" si="106"/>
        <v>-0.71405317417254477</v>
      </c>
      <c r="T448" s="37">
        <f t="shared" si="107"/>
        <v>31</v>
      </c>
      <c r="U448" s="37">
        <f t="shared" si="108"/>
        <v>30.21311475409836</v>
      </c>
      <c r="V448" s="37">
        <f t="shared" si="109"/>
        <v>0.78688524590164022</v>
      </c>
      <c r="W448" s="39">
        <f t="shared" si="110"/>
        <v>2.6044492674986465E-2</v>
      </c>
    </row>
    <row r="449" spans="1:23" x14ac:dyDescent="0.3">
      <c r="A449" s="18">
        <f t="shared" si="111"/>
        <v>2021</v>
      </c>
      <c r="B449" s="18" t="str">
        <f t="shared" si="97"/>
        <v>Sep_2021</v>
      </c>
      <c r="C449" s="18" t="str">
        <f t="shared" si="98"/>
        <v>WK 40_Sep_2021</v>
      </c>
      <c r="D449" s="19">
        <v>44466</v>
      </c>
      <c r="E449" s="23" t="s">
        <v>10</v>
      </c>
      <c r="F449" s="33">
        <v>29</v>
      </c>
      <c r="G449" s="33">
        <v>28</v>
      </c>
      <c r="H449" s="21">
        <f t="shared" si="99"/>
        <v>1</v>
      </c>
      <c r="I449" s="11">
        <f t="shared" si="100"/>
        <v>3.5714285714285712E-2</v>
      </c>
      <c r="J449" s="18">
        <v>44</v>
      </c>
      <c r="K449" s="18">
        <f t="shared" si="101"/>
        <v>-15</v>
      </c>
      <c r="L449" s="11">
        <f t="shared" si="102"/>
        <v>-0.34090909090909088</v>
      </c>
      <c r="M449" s="30">
        <v>761</v>
      </c>
      <c r="N449" s="30">
        <v>689</v>
      </c>
      <c r="O449" s="21">
        <f t="shared" si="103"/>
        <v>72</v>
      </c>
      <c r="P449" s="11">
        <f t="shared" si="104"/>
        <v>0.10449927431059507</v>
      </c>
      <c r="Q449" s="18">
        <v>1048</v>
      </c>
      <c r="R449" s="18">
        <f t="shared" si="105"/>
        <v>-287</v>
      </c>
      <c r="S449" s="11">
        <f t="shared" si="106"/>
        <v>-0.27385496183206109</v>
      </c>
      <c r="T449" s="37">
        <f t="shared" si="107"/>
        <v>26.241379310344829</v>
      </c>
      <c r="U449" s="37">
        <f t="shared" si="108"/>
        <v>23.818181818181817</v>
      </c>
      <c r="V449" s="37">
        <f t="shared" si="109"/>
        <v>2.4231974921630126</v>
      </c>
      <c r="W449" s="39">
        <f t="shared" si="110"/>
        <v>0.10173729928928679</v>
      </c>
    </row>
    <row r="450" spans="1:23" x14ac:dyDescent="0.3">
      <c r="A450" s="18">
        <f t="shared" si="111"/>
        <v>2021</v>
      </c>
      <c r="B450" s="18" t="str">
        <f t="shared" si="97"/>
        <v>Sep_2021</v>
      </c>
      <c r="C450" s="18" t="str">
        <f t="shared" si="98"/>
        <v>WK 40_Sep_2021</v>
      </c>
      <c r="D450" s="19">
        <v>44466</v>
      </c>
      <c r="E450" s="23" t="s">
        <v>16</v>
      </c>
      <c r="F450" s="33">
        <v>16</v>
      </c>
      <c r="G450" s="33">
        <v>16</v>
      </c>
      <c r="H450" s="21">
        <f t="shared" si="99"/>
        <v>0</v>
      </c>
      <c r="I450" s="11">
        <f t="shared" si="100"/>
        <v>0</v>
      </c>
      <c r="J450" s="18">
        <v>111</v>
      </c>
      <c r="K450" s="18">
        <f t="shared" si="101"/>
        <v>-95</v>
      </c>
      <c r="L450" s="11">
        <f t="shared" si="102"/>
        <v>-0.85585585585585588</v>
      </c>
      <c r="M450" s="30">
        <v>274</v>
      </c>
      <c r="N450" s="30">
        <v>264</v>
      </c>
      <c r="O450" s="21">
        <f t="shared" si="103"/>
        <v>10</v>
      </c>
      <c r="P450" s="11">
        <f t="shared" si="104"/>
        <v>3.787878787878788E-2</v>
      </c>
      <c r="Q450" s="18">
        <v>3522</v>
      </c>
      <c r="R450" s="18">
        <f t="shared" si="105"/>
        <v>-3248</v>
      </c>
      <c r="S450" s="11">
        <f t="shared" si="106"/>
        <v>-0.92220329358319142</v>
      </c>
      <c r="T450" s="37">
        <f t="shared" si="107"/>
        <v>17.125</v>
      </c>
      <c r="U450" s="37">
        <f t="shared" si="108"/>
        <v>31.72972972972973</v>
      </c>
      <c r="V450" s="37">
        <f t="shared" si="109"/>
        <v>-14.60472972972973</v>
      </c>
      <c r="W450" s="39">
        <f t="shared" si="110"/>
        <v>-0.4602853492333901</v>
      </c>
    </row>
    <row r="451" spans="1:23" x14ac:dyDescent="0.3">
      <c r="A451" s="18">
        <f t="shared" si="111"/>
        <v>2021</v>
      </c>
      <c r="B451" s="18" t="str">
        <f t="shared" ref="B451:B514" si="112">IF(ISBLANK(D451),"",TEXT(D451,"mmm"))&amp;"_"&amp;A451</f>
        <v>Sep_2021</v>
      </c>
      <c r="C451" s="18" t="str">
        <f t="shared" ref="C451:C514" si="113">IF(ISBLANK(D451),"","WK "&amp;WEEKNUM(D451))&amp;"_"&amp;B451</f>
        <v>WK 40_Sep_2021</v>
      </c>
      <c r="D451" s="19">
        <v>44466</v>
      </c>
      <c r="E451" s="23" t="s">
        <v>12</v>
      </c>
      <c r="F451" s="30">
        <v>97</v>
      </c>
      <c r="G451" s="30">
        <v>97</v>
      </c>
      <c r="H451" s="21">
        <f t="shared" ref="H451:H514" si="114">IFERROR(SUM(F451-G451),"NA")</f>
        <v>0</v>
      </c>
      <c r="I451" s="11">
        <f t="shared" ref="I451:I514" si="115">IFERROR(SUM(H451/G451),"NA")</f>
        <v>0</v>
      </c>
      <c r="J451" s="18">
        <v>295</v>
      </c>
      <c r="K451" s="18">
        <f t="shared" ref="K451:K514" si="116">IFERROR(F451-J451,"NA")</f>
        <v>-198</v>
      </c>
      <c r="L451" s="11">
        <f t="shared" ref="L451:L514" si="117">IFERROR(SUM(K451/J451),"NA")</f>
        <v>-0.67118644067796607</v>
      </c>
      <c r="M451" s="30">
        <v>1600</v>
      </c>
      <c r="N451" s="30">
        <v>1600</v>
      </c>
      <c r="O451" s="21">
        <f t="shared" ref="O451:O514" si="118">IFERROR(SUM(M451-N451),"NA")</f>
        <v>0</v>
      </c>
      <c r="P451" s="11">
        <f t="shared" ref="P451:P514" si="119">IFERROR(SUM(O451/N451),"NA")</f>
        <v>0</v>
      </c>
      <c r="Q451" s="18">
        <v>5504</v>
      </c>
      <c r="R451" s="18">
        <f t="shared" ref="R451:R514" si="120">IFERROR(M451-Q451,"NA")</f>
        <v>-3904</v>
      </c>
      <c r="S451" s="11">
        <f t="shared" ref="S451:S514" si="121">IFERROR(SUM(R451/Q451),"NA")</f>
        <v>-0.70930232558139539</v>
      </c>
      <c r="T451" s="37">
        <f t="shared" ref="T451:T514" si="122">IFERROR(SUM(M451/F451),"NA")</f>
        <v>16.494845360824741</v>
      </c>
      <c r="U451" s="37">
        <f t="shared" ref="U451:U514" si="123">IFERROR(SUM(Q451/J451),"NA")</f>
        <v>18.657627118644069</v>
      </c>
      <c r="V451" s="37">
        <f t="shared" ref="V451:V514" si="124">IFERROR(T451-U451,"NA")</f>
        <v>-2.162781757819328</v>
      </c>
      <c r="W451" s="39">
        <f t="shared" ref="W451:W514" si="125">IFERROR(V451/U451,"NA")</f>
        <v>-0.11591944377847052</v>
      </c>
    </row>
    <row r="452" spans="1:23" x14ac:dyDescent="0.3">
      <c r="A452" s="18">
        <f t="shared" ref="A452:A484" si="126">IF(ISBLANK(D452),"",YEAR(D452))</f>
        <v>2021</v>
      </c>
      <c r="B452" s="18" t="str">
        <f t="shared" si="112"/>
        <v>Oct_2021</v>
      </c>
      <c r="C452" s="18" t="str">
        <f t="shared" si="113"/>
        <v>WK 41_Oct_2021</v>
      </c>
      <c r="D452" s="19">
        <v>44473</v>
      </c>
      <c r="E452" s="29" t="s">
        <v>18</v>
      </c>
      <c r="F452" s="30">
        <v>34</v>
      </c>
      <c r="G452" s="30">
        <v>34</v>
      </c>
      <c r="H452" s="21">
        <f t="shared" si="114"/>
        <v>0</v>
      </c>
      <c r="I452" s="11">
        <f t="shared" si="115"/>
        <v>0</v>
      </c>
      <c r="J452" s="18">
        <v>113</v>
      </c>
      <c r="K452" s="18">
        <f t="shared" si="116"/>
        <v>-79</v>
      </c>
      <c r="L452" s="11">
        <f t="shared" si="117"/>
        <v>-0.69911504424778759</v>
      </c>
      <c r="M452" s="31">
        <v>1016</v>
      </c>
      <c r="N452" s="31">
        <v>970</v>
      </c>
      <c r="O452" s="21">
        <f t="shared" si="118"/>
        <v>46</v>
      </c>
      <c r="P452" s="11">
        <f t="shared" si="119"/>
        <v>4.7422680412371132E-2</v>
      </c>
      <c r="Q452" s="18">
        <v>4152</v>
      </c>
      <c r="R452" s="18">
        <f t="shared" si="120"/>
        <v>-3136</v>
      </c>
      <c r="S452" s="11">
        <f t="shared" si="121"/>
        <v>-0.75529865125240847</v>
      </c>
      <c r="T452" s="37">
        <f t="shared" si="122"/>
        <v>29.882352941176471</v>
      </c>
      <c r="U452" s="37">
        <f t="shared" si="123"/>
        <v>36.743362831858406</v>
      </c>
      <c r="V452" s="37">
        <f t="shared" si="124"/>
        <v>-6.8610098906819346</v>
      </c>
      <c r="W452" s="39">
        <f t="shared" si="125"/>
        <v>-0.18672787033888696</v>
      </c>
    </row>
    <row r="453" spans="1:23" x14ac:dyDescent="0.3">
      <c r="A453" s="18">
        <f t="shared" si="126"/>
        <v>2021</v>
      </c>
      <c r="B453" s="18" t="str">
        <f t="shared" si="112"/>
        <v>Oct_2021</v>
      </c>
      <c r="C453" s="18" t="str">
        <f t="shared" si="113"/>
        <v>WK 41_Oct_2021</v>
      </c>
      <c r="D453" s="19">
        <v>44473</v>
      </c>
      <c r="E453" s="29" t="s">
        <v>19</v>
      </c>
      <c r="F453" s="30">
        <v>55</v>
      </c>
      <c r="G453" s="30">
        <v>55</v>
      </c>
      <c r="H453" s="21">
        <f t="shared" si="114"/>
        <v>0</v>
      </c>
      <c r="I453" s="11">
        <f t="shared" si="115"/>
        <v>0</v>
      </c>
      <c r="J453" s="18">
        <v>118</v>
      </c>
      <c r="K453" s="18">
        <f t="shared" si="116"/>
        <v>-63</v>
      </c>
      <c r="L453" s="11">
        <f t="shared" si="117"/>
        <v>-0.53389830508474578</v>
      </c>
      <c r="M453" s="30">
        <v>1219</v>
      </c>
      <c r="N453" s="30">
        <v>1306</v>
      </c>
      <c r="O453" s="21">
        <f t="shared" si="118"/>
        <v>-87</v>
      </c>
      <c r="P453" s="11">
        <f t="shared" si="119"/>
        <v>-6.6615620214395099E-2</v>
      </c>
      <c r="Q453" s="18">
        <v>3262</v>
      </c>
      <c r="R453" s="18">
        <f t="shared" si="120"/>
        <v>-2043</v>
      </c>
      <c r="S453" s="11">
        <f t="shared" si="121"/>
        <v>-0.62630288166768855</v>
      </c>
      <c r="T453" s="37">
        <f t="shared" si="122"/>
        <v>22.163636363636364</v>
      </c>
      <c r="U453" s="37">
        <f t="shared" si="123"/>
        <v>27.64406779661017</v>
      </c>
      <c r="V453" s="37">
        <f t="shared" si="124"/>
        <v>-5.4804314329738055</v>
      </c>
      <c r="W453" s="39">
        <f t="shared" si="125"/>
        <v>-0.19824981885067722</v>
      </c>
    </row>
    <row r="454" spans="1:23" x14ac:dyDescent="0.3">
      <c r="A454" s="18">
        <f t="shared" si="126"/>
        <v>2021</v>
      </c>
      <c r="B454" s="18" t="str">
        <f t="shared" si="112"/>
        <v>Oct_2021</v>
      </c>
      <c r="C454" s="18" t="str">
        <f t="shared" si="113"/>
        <v>WK 41_Oct_2021</v>
      </c>
      <c r="D454" s="19">
        <v>44473</v>
      </c>
      <c r="E454" s="23" t="s">
        <v>6</v>
      </c>
      <c r="F454" s="30">
        <v>17</v>
      </c>
      <c r="G454" s="30">
        <v>17</v>
      </c>
      <c r="H454" s="21">
        <f t="shared" si="114"/>
        <v>0</v>
      </c>
      <c r="I454" s="11">
        <f t="shared" si="115"/>
        <v>0</v>
      </c>
      <c r="J454" s="18">
        <v>47</v>
      </c>
      <c r="K454" s="18">
        <f t="shared" si="116"/>
        <v>-30</v>
      </c>
      <c r="L454" s="11">
        <f t="shared" si="117"/>
        <v>-0.63829787234042556</v>
      </c>
      <c r="M454" s="30">
        <v>708</v>
      </c>
      <c r="N454" s="30">
        <v>688</v>
      </c>
      <c r="O454" s="21">
        <f t="shared" si="118"/>
        <v>20</v>
      </c>
      <c r="P454" s="11">
        <f t="shared" si="119"/>
        <v>2.9069767441860465E-2</v>
      </c>
      <c r="Q454" s="18">
        <v>1771</v>
      </c>
      <c r="R454" s="18">
        <f t="shared" si="120"/>
        <v>-1063</v>
      </c>
      <c r="S454" s="11">
        <f t="shared" si="121"/>
        <v>-0.60022586109542631</v>
      </c>
      <c r="T454" s="37">
        <f t="shared" si="122"/>
        <v>41.647058823529413</v>
      </c>
      <c r="U454" s="37">
        <f t="shared" si="123"/>
        <v>37.680851063829785</v>
      </c>
      <c r="V454" s="37">
        <f t="shared" si="124"/>
        <v>3.9662077596996284</v>
      </c>
      <c r="W454" s="39">
        <f t="shared" si="125"/>
        <v>0.10525791344205677</v>
      </c>
    </row>
    <row r="455" spans="1:23" x14ac:dyDescent="0.3">
      <c r="A455" s="18">
        <f t="shared" si="126"/>
        <v>2021</v>
      </c>
      <c r="B455" s="18" t="str">
        <f t="shared" si="112"/>
        <v>Oct_2021</v>
      </c>
      <c r="C455" s="18" t="str">
        <f t="shared" si="113"/>
        <v>WK 41_Oct_2021</v>
      </c>
      <c r="D455" s="19">
        <v>44473</v>
      </c>
      <c r="E455" s="23" t="s">
        <v>7</v>
      </c>
      <c r="F455" s="30">
        <v>2153</v>
      </c>
      <c r="G455" s="30">
        <v>2146</v>
      </c>
      <c r="H455" s="21">
        <f t="shared" si="114"/>
        <v>7</v>
      </c>
      <c r="I455" s="11">
        <f t="shared" si="115"/>
        <v>3.2618825722273998E-3</v>
      </c>
      <c r="J455" s="18">
        <v>2500</v>
      </c>
      <c r="K455" s="18">
        <f t="shared" si="116"/>
        <v>-347</v>
      </c>
      <c r="L455" s="11">
        <f t="shared" si="117"/>
        <v>-0.13880000000000001</v>
      </c>
      <c r="M455" s="30">
        <v>48102</v>
      </c>
      <c r="N455" s="30">
        <v>45840</v>
      </c>
      <c r="O455" s="21">
        <f t="shared" si="118"/>
        <v>2262</v>
      </c>
      <c r="P455" s="11">
        <f t="shared" si="119"/>
        <v>4.9345549738219897E-2</v>
      </c>
      <c r="Q455" s="18">
        <v>86541</v>
      </c>
      <c r="R455" s="18">
        <f t="shared" si="120"/>
        <v>-38439</v>
      </c>
      <c r="S455" s="11">
        <f t="shared" si="121"/>
        <v>-0.44417097098485109</v>
      </c>
      <c r="T455" s="37">
        <f t="shared" si="122"/>
        <v>22.341848583372037</v>
      </c>
      <c r="U455" s="37">
        <f t="shared" si="123"/>
        <v>34.616399999999999</v>
      </c>
      <c r="V455" s="37">
        <f t="shared" si="124"/>
        <v>-12.274551416627961</v>
      </c>
      <c r="W455" s="39">
        <f t="shared" si="125"/>
        <v>-0.35458775079522892</v>
      </c>
    </row>
    <row r="456" spans="1:23" x14ac:dyDescent="0.3">
      <c r="A456" s="18">
        <f t="shared" si="126"/>
        <v>2021</v>
      </c>
      <c r="B456" s="18" t="str">
        <f t="shared" si="112"/>
        <v>Oct_2021</v>
      </c>
      <c r="C456" s="18" t="str">
        <f t="shared" si="113"/>
        <v>WK 41_Oct_2021</v>
      </c>
      <c r="D456" s="19">
        <v>44473</v>
      </c>
      <c r="E456" s="23" t="s">
        <v>20</v>
      </c>
      <c r="F456" s="32">
        <v>25</v>
      </c>
      <c r="G456" s="32">
        <v>25</v>
      </c>
      <c r="H456" s="21">
        <f t="shared" si="114"/>
        <v>0</v>
      </c>
      <c r="I456" s="11">
        <f t="shared" si="115"/>
        <v>0</v>
      </c>
      <c r="J456" s="18">
        <v>75</v>
      </c>
      <c r="K456" s="18">
        <f t="shared" si="116"/>
        <v>-50</v>
      </c>
      <c r="L456" s="11">
        <f t="shared" si="117"/>
        <v>-0.66666666666666663</v>
      </c>
      <c r="M456" s="30">
        <v>710</v>
      </c>
      <c r="N456" s="30">
        <v>692</v>
      </c>
      <c r="O456" s="21">
        <f t="shared" si="118"/>
        <v>18</v>
      </c>
      <c r="P456" s="11">
        <f t="shared" si="119"/>
        <v>2.6011560693641619E-2</v>
      </c>
      <c r="Q456" s="18">
        <v>2819</v>
      </c>
      <c r="R456" s="18">
        <f t="shared" si="120"/>
        <v>-2109</v>
      </c>
      <c r="S456" s="11">
        <f t="shared" si="121"/>
        <v>-0.74813763746009221</v>
      </c>
      <c r="T456" s="37">
        <f t="shared" si="122"/>
        <v>28.4</v>
      </c>
      <c r="U456" s="37">
        <f t="shared" si="123"/>
        <v>37.586666666666666</v>
      </c>
      <c r="V456" s="37">
        <f t="shared" si="124"/>
        <v>-9.1866666666666674</v>
      </c>
      <c r="W456" s="39">
        <f t="shared" si="125"/>
        <v>-0.24441291238027671</v>
      </c>
    </row>
    <row r="457" spans="1:23" x14ac:dyDescent="0.3">
      <c r="A457" s="18">
        <f t="shared" si="126"/>
        <v>2021</v>
      </c>
      <c r="B457" s="18" t="str">
        <f t="shared" si="112"/>
        <v>Oct_2021</v>
      </c>
      <c r="C457" s="18" t="str">
        <f t="shared" si="113"/>
        <v>WK 41_Oct_2021</v>
      </c>
      <c r="D457" s="19">
        <v>44473</v>
      </c>
      <c r="E457" s="23" t="s">
        <v>8</v>
      </c>
      <c r="F457" s="30">
        <v>17</v>
      </c>
      <c r="G457" s="30">
        <v>17</v>
      </c>
      <c r="H457" s="21">
        <f t="shared" si="114"/>
        <v>0</v>
      </c>
      <c r="I457" s="11">
        <f t="shared" si="115"/>
        <v>0</v>
      </c>
      <c r="J457" s="18">
        <v>35</v>
      </c>
      <c r="K457" s="18">
        <f t="shared" si="116"/>
        <v>-18</v>
      </c>
      <c r="L457" s="11">
        <f t="shared" si="117"/>
        <v>-0.51428571428571423</v>
      </c>
      <c r="M457" s="30">
        <v>411</v>
      </c>
      <c r="N457" s="30">
        <v>395</v>
      </c>
      <c r="O457" s="21">
        <f t="shared" si="118"/>
        <v>16</v>
      </c>
      <c r="P457" s="11">
        <f t="shared" si="119"/>
        <v>4.0506329113924051E-2</v>
      </c>
      <c r="Q457" s="18">
        <v>752</v>
      </c>
      <c r="R457" s="18">
        <f t="shared" si="120"/>
        <v>-341</v>
      </c>
      <c r="S457" s="11">
        <f t="shared" si="121"/>
        <v>-0.45345744680851063</v>
      </c>
      <c r="T457" s="37">
        <f t="shared" si="122"/>
        <v>24.176470588235293</v>
      </c>
      <c r="U457" s="37">
        <f t="shared" si="123"/>
        <v>21.485714285714284</v>
      </c>
      <c r="V457" s="37">
        <f t="shared" si="124"/>
        <v>2.6907563025210095</v>
      </c>
      <c r="W457" s="39">
        <f t="shared" si="125"/>
        <v>0.12523466833541932</v>
      </c>
    </row>
    <row r="458" spans="1:23" x14ac:dyDescent="0.3">
      <c r="A458" s="18">
        <f t="shared" si="126"/>
        <v>2021</v>
      </c>
      <c r="B458" s="18" t="str">
        <f t="shared" si="112"/>
        <v>Oct_2021</v>
      </c>
      <c r="C458" s="18" t="str">
        <f t="shared" si="113"/>
        <v>WK 41_Oct_2021</v>
      </c>
      <c r="D458" s="19">
        <v>44473</v>
      </c>
      <c r="E458" s="23" t="s">
        <v>9</v>
      </c>
      <c r="F458" s="30">
        <v>124</v>
      </c>
      <c r="G458" s="30">
        <v>125</v>
      </c>
      <c r="H458" s="21">
        <f t="shared" si="114"/>
        <v>-1</v>
      </c>
      <c r="I458" s="11">
        <f t="shared" si="115"/>
        <v>-8.0000000000000002E-3</v>
      </c>
      <c r="J458" s="18">
        <v>460</v>
      </c>
      <c r="K458" s="18">
        <f t="shared" si="116"/>
        <v>-336</v>
      </c>
      <c r="L458" s="11">
        <f t="shared" si="117"/>
        <v>-0.73043478260869565</v>
      </c>
      <c r="M458" s="30">
        <v>3498</v>
      </c>
      <c r="N458" s="30">
        <v>3351</v>
      </c>
      <c r="O458" s="21">
        <f t="shared" si="118"/>
        <v>147</v>
      </c>
      <c r="P458" s="11">
        <f t="shared" si="119"/>
        <v>4.3867502238137866E-2</v>
      </c>
      <c r="Q458" s="18">
        <v>14129</v>
      </c>
      <c r="R458" s="18">
        <f t="shared" si="120"/>
        <v>-10631</v>
      </c>
      <c r="S458" s="11">
        <f t="shared" si="121"/>
        <v>-0.75242409229244811</v>
      </c>
      <c r="T458" s="37">
        <f t="shared" si="122"/>
        <v>28.20967741935484</v>
      </c>
      <c r="U458" s="37">
        <f t="shared" si="123"/>
        <v>30.715217391304346</v>
      </c>
      <c r="V458" s="37">
        <f t="shared" si="124"/>
        <v>-2.5055399719495064</v>
      </c>
      <c r="W458" s="39">
        <f t="shared" si="125"/>
        <v>-8.1573245601017266E-2</v>
      </c>
    </row>
    <row r="459" spans="1:23" x14ac:dyDescent="0.3">
      <c r="A459" s="18">
        <f t="shared" si="126"/>
        <v>2021</v>
      </c>
      <c r="B459" s="18" t="str">
        <f t="shared" si="112"/>
        <v>Oct_2021</v>
      </c>
      <c r="C459" s="18" t="str">
        <f t="shared" si="113"/>
        <v>WK 41_Oct_2021</v>
      </c>
      <c r="D459" s="19">
        <v>44473</v>
      </c>
      <c r="E459" s="23" t="s">
        <v>21</v>
      </c>
      <c r="F459" s="30">
        <v>17</v>
      </c>
      <c r="G459" s="30">
        <v>17</v>
      </c>
      <c r="H459" s="21">
        <f t="shared" si="114"/>
        <v>0</v>
      </c>
      <c r="I459" s="11">
        <f t="shared" si="115"/>
        <v>0</v>
      </c>
      <c r="J459" s="18">
        <v>61</v>
      </c>
      <c r="K459" s="18">
        <f t="shared" si="116"/>
        <v>-44</v>
      </c>
      <c r="L459" s="11">
        <f t="shared" si="117"/>
        <v>-0.72131147540983609</v>
      </c>
      <c r="M459" s="30">
        <v>575</v>
      </c>
      <c r="N459" s="30">
        <v>527</v>
      </c>
      <c r="O459" s="21">
        <f t="shared" si="118"/>
        <v>48</v>
      </c>
      <c r="P459" s="11">
        <f t="shared" si="119"/>
        <v>9.1081593927893736E-2</v>
      </c>
      <c r="Q459" s="18">
        <v>1843</v>
      </c>
      <c r="R459" s="18">
        <f t="shared" si="120"/>
        <v>-1268</v>
      </c>
      <c r="S459" s="11">
        <f t="shared" si="121"/>
        <v>-0.68800868149755834</v>
      </c>
      <c r="T459" s="37">
        <f t="shared" si="122"/>
        <v>33.823529411764703</v>
      </c>
      <c r="U459" s="37">
        <f t="shared" si="123"/>
        <v>30.21311475409836</v>
      </c>
      <c r="V459" s="37">
        <f t="shared" si="124"/>
        <v>3.6104146576663432</v>
      </c>
      <c r="W459" s="39">
        <f t="shared" si="125"/>
        <v>0.11949826050876122</v>
      </c>
    </row>
    <row r="460" spans="1:23" x14ac:dyDescent="0.3">
      <c r="A460" s="18">
        <f t="shared" si="126"/>
        <v>2021</v>
      </c>
      <c r="B460" s="18" t="str">
        <f t="shared" si="112"/>
        <v>Oct_2021</v>
      </c>
      <c r="C460" s="18" t="str">
        <f t="shared" si="113"/>
        <v>WK 41_Oct_2021</v>
      </c>
      <c r="D460" s="19">
        <v>44473</v>
      </c>
      <c r="E460" s="23" t="s">
        <v>10</v>
      </c>
      <c r="F460" s="33">
        <v>29</v>
      </c>
      <c r="G460" s="33">
        <v>29</v>
      </c>
      <c r="H460" s="21">
        <f t="shared" si="114"/>
        <v>0</v>
      </c>
      <c r="I460" s="11">
        <f t="shared" si="115"/>
        <v>0</v>
      </c>
      <c r="J460" s="18">
        <v>44</v>
      </c>
      <c r="K460" s="18">
        <f t="shared" si="116"/>
        <v>-15</v>
      </c>
      <c r="L460" s="11">
        <f t="shared" si="117"/>
        <v>-0.34090909090909088</v>
      </c>
      <c r="M460" s="30">
        <v>720</v>
      </c>
      <c r="N460" s="30">
        <v>761</v>
      </c>
      <c r="O460" s="21">
        <f t="shared" si="118"/>
        <v>-41</v>
      </c>
      <c r="P460" s="11">
        <f t="shared" si="119"/>
        <v>-5.387647831800263E-2</v>
      </c>
      <c r="Q460" s="18">
        <v>1048</v>
      </c>
      <c r="R460" s="18">
        <f t="shared" si="120"/>
        <v>-328</v>
      </c>
      <c r="S460" s="11">
        <f t="shared" si="121"/>
        <v>-0.31297709923664124</v>
      </c>
      <c r="T460" s="37">
        <f t="shared" si="122"/>
        <v>24.827586206896552</v>
      </c>
      <c r="U460" s="37">
        <f t="shared" si="123"/>
        <v>23.818181818181817</v>
      </c>
      <c r="V460" s="37">
        <f t="shared" si="124"/>
        <v>1.009404388714735</v>
      </c>
      <c r="W460" s="39">
        <f t="shared" si="125"/>
        <v>4.2379573571992693E-2</v>
      </c>
    </row>
    <row r="461" spans="1:23" x14ac:dyDescent="0.3">
      <c r="A461" s="18">
        <f t="shared" si="126"/>
        <v>2021</v>
      </c>
      <c r="B461" s="18" t="str">
        <f t="shared" si="112"/>
        <v>Oct_2021</v>
      </c>
      <c r="C461" s="18" t="str">
        <f t="shared" si="113"/>
        <v>WK 41_Oct_2021</v>
      </c>
      <c r="D461" s="19">
        <v>44473</v>
      </c>
      <c r="E461" s="23" t="s">
        <v>16</v>
      </c>
      <c r="F461" s="33">
        <v>16</v>
      </c>
      <c r="G461" s="33">
        <v>16</v>
      </c>
      <c r="H461" s="21">
        <f t="shared" si="114"/>
        <v>0</v>
      </c>
      <c r="I461" s="11">
        <f t="shared" si="115"/>
        <v>0</v>
      </c>
      <c r="J461" s="18">
        <v>111</v>
      </c>
      <c r="K461" s="18">
        <f t="shared" si="116"/>
        <v>-95</v>
      </c>
      <c r="L461" s="11">
        <f t="shared" si="117"/>
        <v>-0.85585585585585588</v>
      </c>
      <c r="M461" s="30">
        <v>277</v>
      </c>
      <c r="N461" s="30">
        <v>274</v>
      </c>
      <c r="O461" s="21">
        <f t="shared" si="118"/>
        <v>3</v>
      </c>
      <c r="P461" s="11">
        <f t="shared" si="119"/>
        <v>1.0948905109489052E-2</v>
      </c>
      <c r="Q461" s="18">
        <v>3522</v>
      </c>
      <c r="R461" s="18">
        <f t="shared" si="120"/>
        <v>-3245</v>
      </c>
      <c r="S461" s="11">
        <f t="shared" si="121"/>
        <v>-0.92135150482680295</v>
      </c>
      <c r="T461" s="37">
        <f t="shared" si="122"/>
        <v>17.3125</v>
      </c>
      <c r="U461" s="37">
        <f t="shared" si="123"/>
        <v>31.72972972972973</v>
      </c>
      <c r="V461" s="37">
        <f t="shared" si="124"/>
        <v>-14.41722972972973</v>
      </c>
      <c r="W461" s="39">
        <f t="shared" si="125"/>
        <v>-0.4543760647359455</v>
      </c>
    </row>
    <row r="462" spans="1:23" x14ac:dyDescent="0.3">
      <c r="A462" s="18">
        <f t="shared" si="126"/>
        <v>2021</v>
      </c>
      <c r="B462" s="18" t="str">
        <f t="shared" si="112"/>
        <v>Oct_2021</v>
      </c>
      <c r="C462" s="18" t="str">
        <f t="shared" si="113"/>
        <v>WK 41_Oct_2021</v>
      </c>
      <c r="D462" s="19">
        <v>44473</v>
      </c>
      <c r="E462" s="23" t="s">
        <v>12</v>
      </c>
      <c r="F462" s="30">
        <v>101</v>
      </c>
      <c r="G462" s="30">
        <v>97</v>
      </c>
      <c r="H462" s="21">
        <f t="shared" si="114"/>
        <v>4</v>
      </c>
      <c r="I462" s="11">
        <f t="shared" si="115"/>
        <v>4.1237113402061855E-2</v>
      </c>
      <c r="J462" s="18">
        <v>295</v>
      </c>
      <c r="K462" s="18">
        <f t="shared" si="116"/>
        <v>-194</v>
      </c>
      <c r="L462" s="11">
        <f t="shared" si="117"/>
        <v>-0.65762711864406775</v>
      </c>
      <c r="M462" s="30">
        <v>1555</v>
      </c>
      <c r="N462" s="30">
        <v>1600</v>
      </c>
      <c r="O462" s="21">
        <f t="shared" si="118"/>
        <v>-45</v>
      </c>
      <c r="P462" s="11">
        <f t="shared" si="119"/>
        <v>-2.8125000000000001E-2</v>
      </c>
      <c r="Q462" s="18">
        <v>5504</v>
      </c>
      <c r="R462" s="18">
        <f t="shared" si="120"/>
        <v>-3949</v>
      </c>
      <c r="S462" s="11">
        <f t="shared" si="121"/>
        <v>-0.71747819767441856</v>
      </c>
      <c r="T462" s="37">
        <f t="shared" si="122"/>
        <v>15.396039603960396</v>
      </c>
      <c r="U462" s="37">
        <f t="shared" si="123"/>
        <v>18.657627118644069</v>
      </c>
      <c r="V462" s="37">
        <f t="shared" si="124"/>
        <v>-3.2615875146836721</v>
      </c>
      <c r="W462" s="39">
        <f t="shared" si="125"/>
        <v>-0.17481255756389594</v>
      </c>
    </row>
    <row r="463" spans="1:23" x14ac:dyDescent="0.3">
      <c r="A463" s="18">
        <f t="shared" si="126"/>
        <v>2021</v>
      </c>
      <c r="B463" s="18" t="str">
        <f t="shared" si="112"/>
        <v>Oct_2021</v>
      </c>
      <c r="C463" s="18" t="str">
        <f t="shared" si="113"/>
        <v>WK 42_Oct_2021</v>
      </c>
      <c r="D463" s="19">
        <v>44480</v>
      </c>
      <c r="E463" s="29" t="s">
        <v>18</v>
      </c>
      <c r="F463" s="30">
        <v>34</v>
      </c>
      <c r="G463" s="30">
        <v>34</v>
      </c>
      <c r="H463" s="21">
        <f t="shared" si="114"/>
        <v>0</v>
      </c>
      <c r="I463" s="11">
        <f t="shared" si="115"/>
        <v>0</v>
      </c>
      <c r="J463" s="18">
        <v>113</v>
      </c>
      <c r="K463" s="18">
        <f t="shared" si="116"/>
        <v>-79</v>
      </c>
      <c r="L463" s="11">
        <f t="shared" si="117"/>
        <v>-0.69911504424778759</v>
      </c>
      <c r="M463" s="31">
        <v>1052</v>
      </c>
      <c r="N463" s="31">
        <v>1016</v>
      </c>
      <c r="O463" s="21">
        <f t="shared" si="118"/>
        <v>36</v>
      </c>
      <c r="P463" s="11">
        <f t="shared" si="119"/>
        <v>3.5433070866141732E-2</v>
      </c>
      <c r="Q463" s="18">
        <v>4152</v>
      </c>
      <c r="R463" s="18">
        <f t="shared" si="120"/>
        <v>-3100</v>
      </c>
      <c r="S463" s="11">
        <f t="shared" si="121"/>
        <v>-0.74662813102119463</v>
      </c>
      <c r="T463" s="37">
        <f t="shared" si="122"/>
        <v>30.941176470588236</v>
      </c>
      <c r="U463" s="37">
        <f t="shared" si="123"/>
        <v>36.743362831858406</v>
      </c>
      <c r="V463" s="37">
        <f t="shared" si="124"/>
        <v>-5.8021863612701701</v>
      </c>
      <c r="W463" s="39">
        <f t="shared" si="125"/>
        <v>-0.15791114133514675</v>
      </c>
    </row>
    <row r="464" spans="1:23" x14ac:dyDescent="0.3">
      <c r="A464" s="18">
        <f t="shared" si="126"/>
        <v>2021</v>
      </c>
      <c r="B464" s="18" t="str">
        <f t="shared" si="112"/>
        <v>Oct_2021</v>
      </c>
      <c r="C464" s="18" t="str">
        <f t="shared" si="113"/>
        <v>WK 42_Oct_2021</v>
      </c>
      <c r="D464" s="19">
        <v>44480</v>
      </c>
      <c r="E464" s="29" t="s">
        <v>19</v>
      </c>
      <c r="F464" s="30">
        <v>59</v>
      </c>
      <c r="G464" s="30">
        <v>55</v>
      </c>
      <c r="H464" s="21">
        <f t="shared" si="114"/>
        <v>4</v>
      </c>
      <c r="I464" s="11">
        <f t="shared" si="115"/>
        <v>7.2727272727272724E-2</v>
      </c>
      <c r="J464" s="18">
        <v>118</v>
      </c>
      <c r="K464" s="18">
        <f t="shared" si="116"/>
        <v>-59</v>
      </c>
      <c r="L464" s="11">
        <f t="shared" si="117"/>
        <v>-0.5</v>
      </c>
      <c r="M464" s="30">
        <v>1538</v>
      </c>
      <c r="N464" s="30">
        <v>1219</v>
      </c>
      <c r="O464" s="21">
        <f t="shared" si="118"/>
        <v>319</v>
      </c>
      <c r="P464" s="11">
        <f t="shared" si="119"/>
        <v>0.2616899097621001</v>
      </c>
      <c r="Q464" s="18">
        <v>3262</v>
      </c>
      <c r="R464" s="18">
        <f t="shared" si="120"/>
        <v>-1724</v>
      </c>
      <c r="S464" s="11">
        <f t="shared" si="121"/>
        <v>-0.5285101164929491</v>
      </c>
      <c r="T464" s="37">
        <f t="shared" si="122"/>
        <v>26.067796610169491</v>
      </c>
      <c r="U464" s="37">
        <f t="shared" si="123"/>
        <v>27.64406779661017</v>
      </c>
      <c r="V464" s="37">
        <f t="shared" si="124"/>
        <v>-1.5762711864406782</v>
      </c>
      <c r="W464" s="39">
        <f t="shared" si="125"/>
        <v>-5.7020232985898228E-2</v>
      </c>
    </row>
    <row r="465" spans="1:23" x14ac:dyDescent="0.3">
      <c r="A465" s="18">
        <f t="shared" si="126"/>
        <v>2021</v>
      </c>
      <c r="B465" s="18" t="str">
        <f t="shared" si="112"/>
        <v>Oct_2021</v>
      </c>
      <c r="C465" s="18" t="str">
        <f t="shared" si="113"/>
        <v>WK 42_Oct_2021</v>
      </c>
      <c r="D465" s="19">
        <v>44480</v>
      </c>
      <c r="E465" s="23" t="s">
        <v>6</v>
      </c>
      <c r="F465" s="30">
        <v>17</v>
      </c>
      <c r="G465" s="30">
        <v>17</v>
      </c>
      <c r="H465" s="21">
        <f t="shared" si="114"/>
        <v>0</v>
      </c>
      <c r="I465" s="11">
        <f t="shared" si="115"/>
        <v>0</v>
      </c>
      <c r="J465" s="18">
        <v>47</v>
      </c>
      <c r="K465" s="18">
        <f t="shared" si="116"/>
        <v>-30</v>
      </c>
      <c r="L465" s="11">
        <f t="shared" si="117"/>
        <v>-0.63829787234042556</v>
      </c>
      <c r="M465" s="30">
        <v>755</v>
      </c>
      <c r="N465" s="30">
        <v>708</v>
      </c>
      <c r="O465" s="21">
        <f t="shared" si="118"/>
        <v>47</v>
      </c>
      <c r="P465" s="11">
        <f t="shared" si="119"/>
        <v>6.6384180790960451E-2</v>
      </c>
      <c r="Q465" s="18">
        <v>1771</v>
      </c>
      <c r="R465" s="18">
        <f t="shared" si="120"/>
        <v>-1016</v>
      </c>
      <c r="S465" s="11">
        <f t="shared" si="121"/>
        <v>-0.57368718238283456</v>
      </c>
      <c r="T465" s="37">
        <f t="shared" si="122"/>
        <v>44.411764705882355</v>
      </c>
      <c r="U465" s="37">
        <f t="shared" si="123"/>
        <v>37.680851063829785</v>
      </c>
      <c r="V465" s="37">
        <f t="shared" si="124"/>
        <v>6.7309136420525704</v>
      </c>
      <c r="W465" s="39">
        <f t="shared" si="125"/>
        <v>0.178629554588634</v>
      </c>
    </row>
    <row r="466" spans="1:23" x14ac:dyDescent="0.3">
      <c r="A466" s="18">
        <f t="shared" si="126"/>
        <v>2021</v>
      </c>
      <c r="B466" s="18" t="str">
        <f t="shared" si="112"/>
        <v>Oct_2021</v>
      </c>
      <c r="C466" s="18" t="str">
        <f t="shared" si="113"/>
        <v>WK 42_Oct_2021</v>
      </c>
      <c r="D466" s="19">
        <v>44480</v>
      </c>
      <c r="E466" s="23" t="s">
        <v>7</v>
      </c>
      <c r="F466" s="30">
        <v>2147</v>
      </c>
      <c r="G466" s="30">
        <v>2153</v>
      </c>
      <c r="H466" s="21">
        <f t="shared" si="114"/>
        <v>-6</v>
      </c>
      <c r="I466" s="11">
        <f t="shared" si="115"/>
        <v>-2.7868091035764052E-3</v>
      </c>
      <c r="J466" s="18">
        <v>2500</v>
      </c>
      <c r="K466" s="18">
        <f t="shared" si="116"/>
        <v>-353</v>
      </c>
      <c r="L466" s="11">
        <f t="shared" si="117"/>
        <v>-0.14119999999999999</v>
      </c>
      <c r="M466" s="30">
        <v>48954</v>
      </c>
      <c r="N466" s="30">
        <v>48102</v>
      </c>
      <c r="O466" s="21">
        <f t="shared" si="118"/>
        <v>852</v>
      </c>
      <c r="P466" s="11">
        <f t="shared" si="119"/>
        <v>1.771236123238119E-2</v>
      </c>
      <c r="Q466" s="18">
        <v>86541</v>
      </c>
      <c r="R466" s="18">
        <f t="shared" si="120"/>
        <v>-37587</v>
      </c>
      <c r="S466" s="11">
        <f t="shared" si="121"/>
        <v>-0.43432592643949108</v>
      </c>
      <c r="T466" s="37">
        <f t="shared" si="122"/>
        <v>22.801117838844899</v>
      </c>
      <c r="U466" s="37">
        <f t="shared" si="123"/>
        <v>34.616399999999999</v>
      </c>
      <c r="V466" s="37">
        <f t="shared" si="124"/>
        <v>-11.8152821611551</v>
      </c>
      <c r="W466" s="39">
        <f t="shared" si="125"/>
        <v>-0.3413203614805439</v>
      </c>
    </row>
    <row r="467" spans="1:23" x14ac:dyDescent="0.3">
      <c r="A467" s="18">
        <f t="shared" si="126"/>
        <v>2021</v>
      </c>
      <c r="B467" s="18" t="str">
        <f t="shared" si="112"/>
        <v>Oct_2021</v>
      </c>
      <c r="C467" s="18" t="str">
        <f t="shared" si="113"/>
        <v>WK 42_Oct_2021</v>
      </c>
      <c r="D467" s="19">
        <v>44480</v>
      </c>
      <c r="E467" s="23" t="s">
        <v>20</v>
      </c>
      <c r="F467" s="32">
        <v>25</v>
      </c>
      <c r="G467" s="32">
        <v>25</v>
      </c>
      <c r="H467" s="21">
        <f t="shared" si="114"/>
        <v>0</v>
      </c>
      <c r="I467" s="11">
        <f t="shared" si="115"/>
        <v>0</v>
      </c>
      <c r="J467" s="18">
        <v>75</v>
      </c>
      <c r="K467" s="18">
        <f t="shared" si="116"/>
        <v>-50</v>
      </c>
      <c r="L467" s="11">
        <f t="shared" si="117"/>
        <v>-0.66666666666666663</v>
      </c>
      <c r="M467" s="30">
        <v>785</v>
      </c>
      <c r="N467" s="30">
        <v>710</v>
      </c>
      <c r="O467" s="21">
        <f t="shared" si="118"/>
        <v>75</v>
      </c>
      <c r="P467" s="11">
        <f t="shared" si="119"/>
        <v>0.10563380281690141</v>
      </c>
      <c r="Q467" s="18">
        <v>2819</v>
      </c>
      <c r="R467" s="18">
        <f t="shared" si="120"/>
        <v>-2034</v>
      </c>
      <c r="S467" s="11">
        <f t="shared" si="121"/>
        <v>-0.72153245831855273</v>
      </c>
      <c r="T467" s="37">
        <f t="shared" si="122"/>
        <v>31.4</v>
      </c>
      <c r="U467" s="37">
        <f t="shared" si="123"/>
        <v>37.586666666666666</v>
      </c>
      <c r="V467" s="37">
        <f t="shared" si="124"/>
        <v>-6.1866666666666674</v>
      </c>
      <c r="W467" s="39">
        <f t="shared" si="125"/>
        <v>-0.16459737495565807</v>
      </c>
    </row>
    <row r="468" spans="1:23" x14ac:dyDescent="0.3">
      <c r="A468" s="18">
        <f t="shared" si="126"/>
        <v>2021</v>
      </c>
      <c r="B468" s="18" t="str">
        <f t="shared" si="112"/>
        <v>Oct_2021</v>
      </c>
      <c r="C468" s="18" t="str">
        <f t="shared" si="113"/>
        <v>WK 42_Oct_2021</v>
      </c>
      <c r="D468" s="19">
        <v>44480</v>
      </c>
      <c r="E468" s="23" t="s">
        <v>8</v>
      </c>
      <c r="F468" s="30">
        <v>24</v>
      </c>
      <c r="G468" s="30">
        <v>17</v>
      </c>
      <c r="H468" s="21">
        <f t="shared" si="114"/>
        <v>7</v>
      </c>
      <c r="I468" s="11">
        <f t="shared" si="115"/>
        <v>0.41176470588235292</v>
      </c>
      <c r="J468" s="18">
        <v>35</v>
      </c>
      <c r="K468" s="18">
        <f t="shared" si="116"/>
        <v>-11</v>
      </c>
      <c r="L468" s="11">
        <f t="shared" si="117"/>
        <v>-0.31428571428571428</v>
      </c>
      <c r="M468" s="30">
        <v>879</v>
      </c>
      <c r="N468" s="30">
        <v>411</v>
      </c>
      <c r="O468" s="21">
        <f t="shared" si="118"/>
        <v>468</v>
      </c>
      <c r="P468" s="11">
        <f t="shared" si="119"/>
        <v>1.1386861313868613</v>
      </c>
      <c r="Q468" s="18">
        <v>752</v>
      </c>
      <c r="R468" s="18">
        <f t="shared" si="120"/>
        <v>127</v>
      </c>
      <c r="S468" s="11">
        <f t="shared" si="121"/>
        <v>0.16888297872340424</v>
      </c>
      <c r="T468" s="37">
        <f t="shared" si="122"/>
        <v>36.625</v>
      </c>
      <c r="U468" s="37">
        <f t="shared" si="123"/>
        <v>21.485714285714284</v>
      </c>
      <c r="V468" s="37">
        <f t="shared" si="124"/>
        <v>15.139285714285716</v>
      </c>
      <c r="W468" s="39">
        <f t="shared" si="125"/>
        <v>0.70462101063829796</v>
      </c>
    </row>
    <row r="469" spans="1:23" x14ac:dyDescent="0.3">
      <c r="A469" s="18">
        <f t="shared" si="126"/>
        <v>2021</v>
      </c>
      <c r="B469" s="18" t="str">
        <f t="shared" si="112"/>
        <v>Oct_2021</v>
      </c>
      <c r="C469" s="18" t="str">
        <f t="shared" si="113"/>
        <v>WK 42_Oct_2021</v>
      </c>
      <c r="D469" s="19">
        <v>44480</v>
      </c>
      <c r="E469" s="23" t="s">
        <v>9</v>
      </c>
      <c r="F469" s="30">
        <v>144</v>
      </c>
      <c r="G469" s="30">
        <v>124</v>
      </c>
      <c r="H469" s="21">
        <f t="shared" si="114"/>
        <v>20</v>
      </c>
      <c r="I469" s="11">
        <f t="shared" si="115"/>
        <v>0.16129032258064516</v>
      </c>
      <c r="J469" s="18">
        <v>460</v>
      </c>
      <c r="K469" s="18">
        <f t="shared" si="116"/>
        <v>-316</v>
      </c>
      <c r="L469" s="11">
        <f t="shared" si="117"/>
        <v>-0.68695652173913047</v>
      </c>
      <c r="M469" s="30">
        <v>3623</v>
      </c>
      <c r="N469" s="30">
        <v>3498</v>
      </c>
      <c r="O469" s="21">
        <f t="shared" si="118"/>
        <v>125</v>
      </c>
      <c r="P469" s="11">
        <f t="shared" si="119"/>
        <v>3.5734705546026299E-2</v>
      </c>
      <c r="Q469" s="18">
        <v>14129</v>
      </c>
      <c r="R469" s="18">
        <f t="shared" si="120"/>
        <v>-10506</v>
      </c>
      <c r="S469" s="11">
        <f t="shared" si="121"/>
        <v>-0.74357704013022863</v>
      </c>
      <c r="T469" s="37">
        <f t="shared" si="122"/>
        <v>25.159722222222221</v>
      </c>
      <c r="U469" s="37">
        <f t="shared" si="123"/>
        <v>30.715217391304346</v>
      </c>
      <c r="V469" s="37">
        <f t="shared" si="124"/>
        <v>-5.5554951690821248</v>
      </c>
      <c r="W469" s="39">
        <f t="shared" si="125"/>
        <v>-0.18087110041600804</v>
      </c>
    </row>
    <row r="470" spans="1:23" x14ac:dyDescent="0.3">
      <c r="A470" s="18">
        <f t="shared" si="126"/>
        <v>2021</v>
      </c>
      <c r="B470" s="18" t="str">
        <f t="shared" si="112"/>
        <v>Oct_2021</v>
      </c>
      <c r="C470" s="18" t="str">
        <f t="shared" si="113"/>
        <v>WK 42_Oct_2021</v>
      </c>
      <c r="D470" s="19">
        <v>44480</v>
      </c>
      <c r="E470" s="23" t="s">
        <v>21</v>
      </c>
      <c r="F470" s="30">
        <v>18</v>
      </c>
      <c r="G470" s="30">
        <v>17</v>
      </c>
      <c r="H470" s="21">
        <f t="shared" si="114"/>
        <v>1</v>
      </c>
      <c r="I470" s="11">
        <f t="shared" si="115"/>
        <v>5.8823529411764705E-2</v>
      </c>
      <c r="J470" s="18">
        <v>61</v>
      </c>
      <c r="K470" s="18">
        <f t="shared" si="116"/>
        <v>-43</v>
      </c>
      <c r="L470" s="11">
        <f t="shared" si="117"/>
        <v>-0.70491803278688525</v>
      </c>
      <c r="M470" s="30">
        <v>596</v>
      </c>
      <c r="N470" s="30">
        <v>575</v>
      </c>
      <c r="O470" s="21">
        <f t="shared" si="118"/>
        <v>21</v>
      </c>
      <c r="P470" s="11">
        <f t="shared" si="119"/>
        <v>3.6521739130434785E-2</v>
      </c>
      <c r="Q470" s="18">
        <v>1843</v>
      </c>
      <c r="R470" s="18">
        <f t="shared" si="120"/>
        <v>-1247</v>
      </c>
      <c r="S470" s="11">
        <f t="shared" si="121"/>
        <v>-0.6766142159522518</v>
      </c>
      <c r="T470" s="37">
        <f t="shared" si="122"/>
        <v>33.111111111111114</v>
      </c>
      <c r="U470" s="37">
        <f t="shared" si="123"/>
        <v>30.21311475409836</v>
      </c>
      <c r="V470" s="37">
        <f t="shared" si="124"/>
        <v>2.8979963570127545</v>
      </c>
      <c r="W470" s="39">
        <f t="shared" si="125"/>
        <v>9.5918490384035826E-2</v>
      </c>
    </row>
    <row r="471" spans="1:23" x14ac:dyDescent="0.3">
      <c r="A471" s="18">
        <f t="shared" si="126"/>
        <v>2021</v>
      </c>
      <c r="B471" s="18" t="str">
        <f t="shared" si="112"/>
        <v>Oct_2021</v>
      </c>
      <c r="C471" s="18" t="str">
        <f t="shared" si="113"/>
        <v>WK 42_Oct_2021</v>
      </c>
      <c r="D471" s="19">
        <v>44480</v>
      </c>
      <c r="E471" s="23" t="s">
        <v>10</v>
      </c>
      <c r="F471" s="33">
        <v>29</v>
      </c>
      <c r="G471" s="33">
        <v>29</v>
      </c>
      <c r="H471" s="21">
        <f t="shared" si="114"/>
        <v>0</v>
      </c>
      <c r="I471" s="11">
        <f t="shared" si="115"/>
        <v>0</v>
      </c>
      <c r="J471" s="18">
        <v>44</v>
      </c>
      <c r="K471" s="18">
        <f t="shared" si="116"/>
        <v>-15</v>
      </c>
      <c r="L471" s="11">
        <f t="shared" si="117"/>
        <v>-0.34090909090909088</v>
      </c>
      <c r="M471" s="30">
        <v>922</v>
      </c>
      <c r="N471" s="30">
        <v>720</v>
      </c>
      <c r="O471" s="21">
        <f t="shared" si="118"/>
        <v>202</v>
      </c>
      <c r="P471" s="11">
        <f t="shared" si="119"/>
        <v>0.28055555555555556</v>
      </c>
      <c r="Q471" s="18">
        <v>1048</v>
      </c>
      <c r="R471" s="18">
        <f t="shared" si="120"/>
        <v>-126</v>
      </c>
      <c r="S471" s="11">
        <f t="shared" si="121"/>
        <v>-0.12022900763358779</v>
      </c>
      <c r="T471" s="37">
        <f t="shared" si="122"/>
        <v>31.793103448275861</v>
      </c>
      <c r="U471" s="37">
        <f t="shared" si="123"/>
        <v>23.818181818181817</v>
      </c>
      <c r="V471" s="37">
        <f t="shared" si="124"/>
        <v>7.9749216300940446</v>
      </c>
      <c r="W471" s="39">
        <f t="shared" si="125"/>
        <v>0.33482495393524619</v>
      </c>
    </row>
    <row r="472" spans="1:23" x14ac:dyDescent="0.3">
      <c r="A472" s="18">
        <f t="shared" si="126"/>
        <v>2021</v>
      </c>
      <c r="B472" s="18" t="str">
        <f t="shared" si="112"/>
        <v>Oct_2021</v>
      </c>
      <c r="C472" s="18" t="str">
        <f t="shared" si="113"/>
        <v>WK 42_Oct_2021</v>
      </c>
      <c r="D472" s="19">
        <v>44480</v>
      </c>
      <c r="E472" s="23" t="s">
        <v>16</v>
      </c>
      <c r="F472" s="33">
        <v>16</v>
      </c>
      <c r="G472" s="33">
        <v>16</v>
      </c>
      <c r="H472" s="21">
        <f t="shared" si="114"/>
        <v>0</v>
      </c>
      <c r="I472" s="11">
        <f t="shared" si="115"/>
        <v>0</v>
      </c>
      <c r="J472" s="18">
        <v>111</v>
      </c>
      <c r="K472" s="18">
        <f t="shared" si="116"/>
        <v>-95</v>
      </c>
      <c r="L472" s="11">
        <f t="shared" si="117"/>
        <v>-0.85585585585585588</v>
      </c>
      <c r="M472" s="30">
        <v>288</v>
      </c>
      <c r="N472" s="30">
        <v>277</v>
      </c>
      <c r="O472" s="21">
        <f t="shared" si="118"/>
        <v>11</v>
      </c>
      <c r="P472" s="11">
        <f t="shared" si="119"/>
        <v>3.9711191335740074E-2</v>
      </c>
      <c r="Q472" s="18">
        <v>3522</v>
      </c>
      <c r="R472" s="18">
        <f t="shared" si="120"/>
        <v>-3234</v>
      </c>
      <c r="S472" s="11">
        <f t="shared" si="121"/>
        <v>-0.91822827938671214</v>
      </c>
      <c r="T472" s="37">
        <f t="shared" si="122"/>
        <v>18</v>
      </c>
      <c r="U472" s="37">
        <f t="shared" si="123"/>
        <v>31.72972972972973</v>
      </c>
      <c r="V472" s="37">
        <f t="shared" si="124"/>
        <v>-13.72972972972973</v>
      </c>
      <c r="W472" s="39">
        <f t="shared" si="125"/>
        <v>-0.43270868824531517</v>
      </c>
    </row>
    <row r="473" spans="1:23" x14ac:dyDescent="0.3">
      <c r="A473" s="18">
        <f t="shared" si="126"/>
        <v>2021</v>
      </c>
      <c r="B473" s="18" t="str">
        <f t="shared" si="112"/>
        <v>Oct_2021</v>
      </c>
      <c r="C473" s="18" t="str">
        <f t="shared" si="113"/>
        <v>WK 42_Oct_2021</v>
      </c>
      <c r="D473" s="19">
        <v>44480</v>
      </c>
      <c r="E473" s="23" t="s">
        <v>12</v>
      </c>
      <c r="F473" s="30">
        <v>100</v>
      </c>
      <c r="G473" s="30">
        <v>101</v>
      </c>
      <c r="H473" s="21">
        <f t="shared" si="114"/>
        <v>-1</v>
      </c>
      <c r="I473" s="11">
        <f t="shared" si="115"/>
        <v>-9.9009900990099011E-3</v>
      </c>
      <c r="J473" s="18">
        <v>295</v>
      </c>
      <c r="K473" s="18">
        <f t="shared" si="116"/>
        <v>-195</v>
      </c>
      <c r="L473" s="11">
        <f t="shared" si="117"/>
        <v>-0.66101694915254239</v>
      </c>
      <c r="M473" s="30">
        <v>1660</v>
      </c>
      <c r="N473" s="30">
        <v>1555</v>
      </c>
      <c r="O473" s="21">
        <f t="shared" si="118"/>
        <v>105</v>
      </c>
      <c r="P473" s="11">
        <f t="shared" si="119"/>
        <v>6.7524115755627015E-2</v>
      </c>
      <c r="Q473" s="18">
        <v>5504</v>
      </c>
      <c r="R473" s="18">
        <f t="shared" si="120"/>
        <v>-3844</v>
      </c>
      <c r="S473" s="11">
        <f t="shared" si="121"/>
        <v>-0.69840116279069764</v>
      </c>
      <c r="T473" s="37">
        <f t="shared" si="122"/>
        <v>16.600000000000001</v>
      </c>
      <c r="U473" s="37">
        <f t="shared" si="123"/>
        <v>18.657627118644069</v>
      </c>
      <c r="V473" s="37">
        <f t="shared" si="124"/>
        <v>-2.0576271186440671</v>
      </c>
      <c r="W473" s="39">
        <f t="shared" si="125"/>
        <v>-0.1102834302325581</v>
      </c>
    </row>
    <row r="474" spans="1:23" x14ac:dyDescent="0.3">
      <c r="A474" s="18">
        <f t="shared" si="126"/>
        <v>2021</v>
      </c>
      <c r="B474" s="18" t="str">
        <f t="shared" si="112"/>
        <v>Oct_2021</v>
      </c>
      <c r="C474" s="18" t="str">
        <f t="shared" si="113"/>
        <v>WK 43_Oct_2021</v>
      </c>
      <c r="D474" s="19">
        <v>44487</v>
      </c>
      <c r="E474" s="29" t="s">
        <v>18</v>
      </c>
      <c r="F474" s="30">
        <v>33</v>
      </c>
      <c r="G474" s="30">
        <v>34</v>
      </c>
      <c r="H474" s="21">
        <f t="shared" si="114"/>
        <v>-1</v>
      </c>
      <c r="I474" s="11">
        <f t="shared" si="115"/>
        <v>-2.9411764705882353E-2</v>
      </c>
      <c r="J474" s="18">
        <v>113</v>
      </c>
      <c r="K474" s="18">
        <f t="shared" si="116"/>
        <v>-80</v>
      </c>
      <c r="L474" s="11">
        <f t="shared" si="117"/>
        <v>-0.70796460176991149</v>
      </c>
      <c r="M474" s="31">
        <v>1063</v>
      </c>
      <c r="N474" s="31">
        <v>1052</v>
      </c>
      <c r="O474" s="21">
        <f t="shared" si="118"/>
        <v>11</v>
      </c>
      <c r="P474" s="11">
        <f t="shared" si="119"/>
        <v>1.0456273764258554E-2</v>
      </c>
      <c r="Q474" s="18">
        <v>4152</v>
      </c>
      <c r="R474" s="18">
        <f t="shared" si="120"/>
        <v>-3089</v>
      </c>
      <c r="S474" s="11">
        <f t="shared" si="121"/>
        <v>-0.74397880539499039</v>
      </c>
      <c r="T474" s="37">
        <f t="shared" si="122"/>
        <v>32.212121212121211</v>
      </c>
      <c r="U474" s="37">
        <f t="shared" si="123"/>
        <v>36.743362831858406</v>
      </c>
      <c r="V474" s="37">
        <f t="shared" si="124"/>
        <v>-4.5312416197371945</v>
      </c>
      <c r="W474" s="39">
        <f t="shared" si="125"/>
        <v>-0.12332136392830034</v>
      </c>
    </row>
    <row r="475" spans="1:23" x14ac:dyDescent="0.3">
      <c r="A475" s="18">
        <f t="shared" si="126"/>
        <v>2021</v>
      </c>
      <c r="B475" s="18" t="str">
        <f t="shared" si="112"/>
        <v>Oct_2021</v>
      </c>
      <c r="C475" s="18" t="str">
        <f t="shared" si="113"/>
        <v>WK 43_Oct_2021</v>
      </c>
      <c r="D475" s="19">
        <v>44487</v>
      </c>
      <c r="E475" s="29" t="s">
        <v>19</v>
      </c>
      <c r="F475" s="30">
        <v>54</v>
      </c>
      <c r="G475" s="30">
        <v>59</v>
      </c>
      <c r="H475" s="21">
        <f t="shared" si="114"/>
        <v>-5</v>
      </c>
      <c r="I475" s="11">
        <f t="shared" si="115"/>
        <v>-8.4745762711864403E-2</v>
      </c>
      <c r="J475" s="18">
        <v>118</v>
      </c>
      <c r="K475" s="18">
        <f t="shared" si="116"/>
        <v>-64</v>
      </c>
      <c r="L475" s="11">
        <f t="shared" si="117"/>
        <v>-0.5423728813559322</v>
      </c>
      <c r="M475" s="30">
        <v>1300</v>
      </c>
      <c r="N475" s="30">
        <v>1538</v>
      </c>
      <c r="O475" s="21">
        <f t="shared" si="118"/>
        <v>-238</v>
      </c>
      <c r="P475" s="11">
        <f t="shared" si="119"/>
        <v>-0.15474642392717816</v>
      </c>
      <c r="Q475" s="18">
        <v>3262</v>
      </c>
      <c r="R475" s="18">
        <f t="shared" si="120"/>
        <v>-1962</v>
      </c>
      <c r="S475" s="11">
        <f t="shared" si="121"/>
        <v>-0.60147148988350707</v>
      </c>
      <c r="T475" s="37">
        <f t="shared" si="122"/>
        <v>24.074074074074073</v>
      </c>
      <c r="U475" s="37">
        <f t="shared" si="123"/>
        <v>27.64406779661017</v>
      </c>
      <c r="V475" s="37">
        <f t="shared" si="124"/>
        <v>-3.5699937225360969</v>
      </c>
      <c r="W475" s="39">
        <f t="shared" si="125"/>
        <v>-0.12914140381951547</v>
      </c>
    </row>
    <row r="476" spans="1:23" x14ac:dyDescent="0.3">
      <c r="A476" s="18">
        <f t="shared" si="126"/>
        <v>2021</v>
      </c>
      <c r="B476" s="18" t="str">
        <f t="shared" si="112"/>
        <v>Oct_2021</v>
      </c>
      <c r="C476" s="18" t="str">
        <f t="shared" si="113"/>
        <v>WK 43_Oct_2021</v>
      </c>
      <c r="D476" s="19">
        <v>44487</v>
      </c>
      <c r="E476" s="23" t="s">
        <v>6</v>
      </c>
      <c r="F476" s="30">
        <v>18</v>
      </c>
      <c r="G476" s="30">
        <v>17</v>
      </c>
      <c r="H476" s="21">
        <f t="shared" si="114"/>
        <v>1</v>
      </c>
      <c r="I476" s="11">
        <f t="shared" si="115"/>
        <v>5.8823529411764705E-2</v>
      </c>
      <c r="J476" s="18">
        <v>47</v>
      </c>
      <c r="K476" s="18">
        <f t="shared" si="116"/>
        <v>-29</v>
      </c>
      <c r="L476" s="11">
        <f t="shared" si="117"/>
        <v>-0.61702127659574468</v>
      </c>
      <c r="M476" s="30">
        <v>735</v>
      </c>
      <c r="N476" s="30">
        <v>755</v>
      </c>
      <c r="O476" s="21">
        <f t="shared" si="118"/>
        <v>-20</v>
      </c>
      <c r="P476" s="11">
        <f t="shared" si="119"/>
        <v>-2.6490066225165563E-2</v>
      </c>
      <c r="Q476" s="18">
        <v>1771</v>
      </c>
      <c r="R476" s="18">
        <f t="shared" si="120"/>
        <v>-1036</v>
      </c>
      <c r="S476" s="11">
        <f t="shared" si="121"/>
        <v>-0.58498023715415015</v>
      </c>
      <c r="T476" s="37">
        <f t="shared" si="122"/>
        <v>40.833333333333336</v>
      </c>
      <c r="U476" s="37">
        <f t="shared" si="123"/>
        <v>37.680851063829785</v>
      </c>
      <c r="V476" s="37">
        <f t="shared" si="124"/>
        <v>3.152482269503551</v>
      </c>
      <c r="W476" s="39">
        <f t="shared" si="125"/>
        <v>8.3662714097496843E-2</v>
      </c>
    </row>
    <row r="477" spans="1:23" x14ac:dyDescent="0.3">
      <c r="A477" s="18">
        <f t="shared" si="126"/>
        <v>2021</v>
      </c>
      <c r="B477" s="18" t="str">
        <f t="shared" si="112"/>
        <v>Oct_2021</v>
      </c>
      <c r="C477" s="18" t="str">
        <f t="shared" si="113"/>
        <v>WK 43_Oct_2021</v>
      </c>
      <c r="D477" s="19">
        <v>44487</v>
      </c>
      <c r="E477" s="23" t="s">
        <v>7</v>
      </c>
      <c r="F477" s="30">
        <v>2139</v>
      </c>
      <c r="G477" s="30">
        <v>2147</v>
      </c>
      <c r="H477" s="21">
        <f t="shared" si="114"/>
        <v>-8</v>
      </c>
      <c r="I477" s="11">
        <f t="shared" si="115"/>
        <v>-3.7261294829995344E-3</v>
      </c>
      <c r="J477" s="18">
        <v>2500</v>
      </c>
      <c r="K477" s="18">
        <f t="shared" si="116"/>
        <v>-361</v>
      </c>
      <c r="L477" s="11">
        <f t="shared" si="117"/>
        <v>-0.1444</v>
      </c>
      <c r="M477" s="30">
        <v>49531</v>
      </c>
      <c r="N477" s="30">
        <v>48954</v>
      </c>
      <c r="O477" s="21">
        <f t="shared" si="118"/>
        <v>577</v>
      </c>
      <c r="P477" s="11">
        <f t="shared" si="119"/>
        <v>1.1786575152183683E-2</v>
      </c>
      <c r="Q477" s="18">
        <v>86541</v>
      </c>
      <c r="R477" s="18">
        <f t="shared" si="120"/>
        <v>-37010</v>
      </c>
      <c r="S477" s="11">
        <f t="shared" si="121"/>
        <v>-0.4276585664598283</v>
      </c>
      <c r="T477" s="37">
        <f t="shared" si="122"/>
        <v>23.156147732585321</v>
      </c>
      <c r="U477" s="37">
        <f t="shared" si="123"/>
        <v>34.616399999999999</v>
      </c>
      <c r="V477" s="37">
        <f t="shared" si="124"/>
        <v>-11.460252267414678</v>
      </c>
      <c r="W477" s="39">
        <f t="shared" si="125"/>
        <v>-0.33106424317417982</v>
      </c>
    </row>
    <row r="478" spans="1:23" x14ac:dyDescent="0.3">
      <c r="A478" s="18">
        <f t="shared" si="126"/>
        <v>2021</v>
      </c>
      <c r="B478" s="18" t="str">
        <f t="shared" si="112"/>
        <v>Oct_2021</v>
      </c>
      <c r="C478" s="18" t="str">
        <f t="shared" si="113"/>
        <v>WK 43_Oct_2021</v>
      </c>
      <c r="D478" s="19">
        <v>44487</v>
      </c>
      <c r="E478" s="23" t="s">
        <v>20</v>
      </c>
      <c r="F478" s="32">
        <v>25</v>
      </c>
      <c r="G478" s="32">
        <v>25</v>
      </c>
      <c r="H478" s="21">
        <f t="shared" si="114"/>
        <v>0</v>
      </c>
      <c r="I478" s="11">
        <f t="shared" si="115"/>
        <v>0</v>
      </c>
      <c r="J478" s="18">
        <v>75</v>
      </c>
      <c r="K478" s="18">
        <f t="shared" si="116"/>
        <v>-50</v>
      </c>
      <c r="L478" s="11">
        <f t="shared" si="117"/>
        <v>-0.66666666666666663</v>
      </c>
      <c r="M478" s="30">
        <v>759</v>
      </c>
      <c r="N478" s="30">
        <v>785</v>
      </c>
      <c r="O478" s="21">
        <f t="shared" si="118"/>
        <v>-26</v>
      </c>
      <c r="P478" s="11">
        <f t="shared" si="119"/>
        <v>-3.3121019108280254E-2</v>
      </c>
      <c r="Q478" s="18">
        <v>2819</v>
      </c>
      <c r="R478" s="18">
        <f t="shared" si="120"/>
        <v>-2060</v>
      </c>
      <c r="S478" s="11">
        <f t="shared" si="121"/>
        <v>-0.73075558708761967</v>
      </c>
      <c r="T478" s="37">
        <f t="shared" si="122"/>
        <v>30.36</v>
      </c>
      <c r="U478" s="37">
        <f t="shared" si="123"/>
        <v>37.586666666666666</v>
      </c>
      <c r="V478" s="37">
        <f t="shared" si="124"/>
        <v>-7.2266666666666666</v>
      </c>
      <c r="W478" s="39">
        <f t="shared" si="125"/>
        <v>-0.19226676126285916</v>
      </c>
    </row>
    <row r="479" spans="1:23" x14ac:dyDescent="0.3">
      <c r="A479" s="18">
        <f t="shared" si="126"/>
        <v>2021</v>
      </c>
      <c r="B479" s="18" t="str">
        <f t="shared" si="112"/>
        <v>Oct_2021</v>
      </c>
      <c r="C479" s="18" t="str">
        <f t="shared" si="113"/>
        <v>WK 43_Oct_2021</v>
      </c>
      <c r="D479" s="19">
        <v>44487</v>
      </c>
      <c r="E479" s="23" t="s">
        <v>8</v>
      </c>
      <c r="F479" s="30">
        <v>18</v>
      </c>
      <c r="G479" s="30">
        <v>24</v>
      </c>
      <c r="H479" s="21">
        <f t="shared" si="114"/>
        <v>-6</v>
      </c>
      <c r="I479" s="11">
        <f t="shared" si="115"/>
        <v>-0.25</v>
      </c>
      <c r="J479" s="18">
        <v>35</v>
      </c>
      <c r="K479" s="18">
        <f t="shared" si="116"/>
        <v>-17</v>
      </c>
      <c r="L479" s="11">
        <f t="shared" si="117"/>
        <v>-0.48571428571428571</v>
      </c>
      <c r="M479" s="30">
        <v>482</v>
      </c>
      <c r="N479" s="30">
        <v>879</v>
      </c>
      <c r="O479" s="21">
        <f t="shared" si="118"/>
        <v>-397</v>
      </c>
      <c r="P479" s="11">
        <f t="shared" si="119"/>
        <v>-0.45164960182025027</v>
      </c>
      <c r="Q479" s="18">
        <v>752</v>
      </c>
      <c r="R479" s="18">
        <f t="shared" si="120"/>
        <v>-270</v>
      </c>
      <c r="S479" s="11">
        <f t="shared" si="121"/>
        <v>-0.35904255319148937</v>
      </c>
      <c r="T479" s="37">
        <f t="shared" si="122"/>
        <v>26.777777777777779</v>
      </c>
      <c r="U479" s="37">
        <f t="shared" si="123"/>
        <v>21.485714285714284</v>
      </c>
      <c r="V479" s="37">
        <f t="shared" si="124"/>
        <v>5.2920634920634946</v>
      </c>
      <c r="W479" s="39">
        <f t="shared" si="125"/>
        <v>0.24630614657210415</v>
      </c>
    </row>
    <row r="480" spans="1:23" x14ac:dyDescent="0.3">
      <c r="A480" s="18">
        <f t="shared" si="126"/>
        <v>2021</v>
      </c>
      <c r="B480" s="18" t="str">
        <f t="shared" si="112"/>
        <v>Oct_2021</v>
      </c>
      <c r="C480" s="18" t="str">
        <f t="shared" si="113"/>
        <v>WK 43_Oct_2021</v>
      </c>
      <c r="D480" s="19">
        <v>44487</v>
      </c>
      <c r="E480" s="23" t="s">
        <v>9</v>
      </c>
      <c r="F480" s="30">
        <v>126</v>
      </c>
      <c r="G480" s="30">
        <v>144</v>
      </c>
      <c r="H480" s="21">
        <f t="shared" si="114"/>
        <v>-18</v>
      </c>
      <c r="I480" s="11">
        <f t="shared" si="115"/>
        <v>-0.125</v>
      </c>
      <c r="J480" s="18">
        <v>460</v>
      </c>
      <c r="K480" s="18">
        <f t="shared" si="116"/>
        <v>-334</v>
      </c>
      <c r="L480" s="11">
        <f t="shared" si="117"/>
        <v>-0.72608695652173916</v>
      </c>
      <c r="M480" s="30">
        <v>3626</v>
      </c>
      <c r="N480" s="30">
        <v>3623</v>
      </c>
      <c r="O480" s="21">
        <f t="shared" si="118"/>
        <v>3</v>
      </c>
      <c r="P480" s="11">
        <f t="shared" si="119"/>
        <v>8.2804305823902839E-4</v>
      </c>
      <c r="Q480" s="18">
        <v>14129</v>
      </c>
      <c r="R480" s="18">
        <f t="shared" si="120"/>
        <v>-10503</v>
      </c>
      <c r="S480" s="11">
        <f t="shared" si="121"/>
        <v>-0.74336471087833533</v>
      </c>
      <c r="T480" s="37">
        <f t="shared" si="122"/>
        <v>28.777777777777779</v>
      </c>
      <c r="U480" s="37">
        <f t="shared" si="123"/>
        <v>30.715217391304346</v>
      </c>
      <c r="V480" s="37">
        <f t="shared" si="124"/>
        <v>-1.9374396135265677</v>
      </c>
      <c r="W480" s="39">
        <f t="shared" si="125"/>
        <v>-6.3077515905033701E-2</v>
      </c>
    </row>
    <row r="481" spans="1:23" x14ac:dyDescent="0.3">
      <c r="A481" s="18">
        <f t="shared" si="126"/>
        <v>2021</v>
      </c>
      <c r="B481" s="18" t="str">
        <f t="shared" si="112"/>
        <v>Oct_2021</v>
      </c>
      <c r="C481" s="18" t="str">
        <f t="shared" si="113"/>
        <v>WK 43_Oct_2021</v>
      </c>
      <c r="D481" s="19">
        <v>44487</v>
      </c>
      <c r="E481" s="23" t="s">
        <v>21</v>
      </c>
      <c r="F481" s="30">
        <v>18</v>
      </c>
      <c r="G481" s="30">
        <v>18</v>
      </c>
      <c r="H481" s="21">
        <f t="shared" si="114"/>
        <v>0</v>
      </c>
      <c r="I481" s="11">
        <f t="shared" si="115"/>
        <v>0</v>
      </c>
      <c r="J481" s="18">
        <v>61</v>
      </c>
      <c r="K481" s="18">
        <f t="shared" si="116"/>
        <v>-43</v>
      </c>
      <c r="L481" s="11">
        <f t="shared" si="117"/>
        <v>-0.70491803278688525</v>
      </c>
      <c r="M481" s="30">
        <v>557</v>
      </c>
      <c r="N481" s="30">
        <v>596</v>
      </c>
      <c r="O481" s="21">
        <f t="shared" si="118"/>
        <v>-39</v>
      </c>
      <c r="P481" s="11">
        <f t="shared" si="119"/>
        <v>-6.5436241610738258E-2</v>
      </c>
      <c r="Q481" s="18">
        <v>1843</v>
      </c>
      <c r="R481" s="18">
        <f t="shared" si="120"/>
        <v>-1286</v>
      </c>
      <c r="S481" s="11">
        <f t="shared" si="121"/>
        <v>-0.69777536625067826</v>
      </c>
      <c r="T481" s="37">
        <f t="shared" si="122"/>
        <v>30.944444444444443</v>
      </c>
      <c r="U481" s="37">
        <f t="shared" si="123"/>
        <v>30.21311475409836</v>
      </c>
      <c r="V481" s="37">
        <f t="shared" si="124"/>
        <v>0.73132969034608308</v>
      </c>
      <c r="W481" s="39">
        <f t="shared" si="125"/>
        <v>2.420570326159038E-2</v>
      </c>
    </row>
    <row r="482" spans="1:23" x14ac:dyDescent="0.3">
      <c r="A482" s="18">
        <f t="shared" si="126"/>
        <v>2021</v>
      </c>
      <c r="B482" s="18" t="str">
        <f t="shared" si="112"/>
        <v>Oct_2021</v>
      </c>
      <c r="C482" s="18" t="str">
        <f t="shared" si="113"/>
        <v>WK 43_Oct_2021</v>
      </c>
      <c r="D482" s="19">
        <v>44487</v>
      </c>
      <c r="E482" s="23" t="s">
        <v>10</v>
      </c>
      <c r="F482" s="33">
        <v>29</v>
      </c>
      <c r="G482" s="33">
        <v>29</v>
      </c>
      <c r="H482" s="21">
        <f t="shared" si="114"/>
        <v>0</v>
      </c>
      <c r="I482" s="11">
        <f t="shared" si="115"/>
        <v>0</v>
      </c>
      <c r="J482" s="18">
        <v>44</v>
      </c>
      <c r="K482" s="18">
        <f t="shared" si="116"/>
        <v>-15</v>
      </c>
      <c r="L482" s="11">
        <f t="shared" si="117"/>
        <v>-0.34090909090909088</v>
      </c>
      <c r="M482" s="30">
        <v>763</v>
      </c>
      <c r="N482" s="30">
        <v>922</v>
      </c>
      <c r="O482" s="21">
        <f t="shared" si="118"/>
        <v>-159</v>
      </c>
      <c r="P482" s="11">
        <f t="shared" si="119"/>
        <v>-0.17245119305856832</v>
      </c>
      <c r="Q482" s="18">
        <v>1048</v>
      </c>
      <c r="R482" s="18">
        <f t="shared" si="120"/>
        <v>-285</v>
      </c>
      <c r="S482" s="11">
        <f t="shared" si="121"/>
        <v>-0.27194656488549618</v>
      </c>
      <c r="T482" s="37">
        <f t="shared" si="122"/>
        <v>26.310344827586206</v>
      </c>
      <c r="U482" s="37">
        <f t="shared" si="123"/>
        <v>23.818181818181817</v>
      </c>
      <c r="V482" s="37">
        <f t="shared" si="124"/>
        <v>2.4921630094043898</v>
      </c>
      <c r="W482" s="39">
        <f t="shared" si="125"/>
        <v>0.10463279810476446</v>
      </c>
    </row>
    <row r="483" spans="1:23" x14ac:dyDescent="0.3">
      <c r="A483" s="18">
        <f t="shared" si="126"/>
        <v>2021</v>
      </c>
      <c r="B483" s="18" t="str">
        <f t="shared" si="112"/>
        <v>Oct_2021</v>
      </c>
      <c r="C483" s="18" t="str">
        <f t="shared" si="113"/>
        <v>WK 43_Oct_2021</v>
      </c>
      <c r="D483" s="19">
        <v>44487</v>
      </c>
      <c r="E483" s="23" t="s">
        <v>16</v>
      </c>
      <c r="F483" s="33">
        <v>16</v>
      </c>
      <c r="G483" s="33">
        <v>16</v>
      </c>
      <c r="H483" s="21">
        <f t="shared" si="114"/>
        <v>0</v>
      </c>
      <c r="I483" s="11">
        <f t="shared" si="115"/>
        <v>0</v>
      </c>
      <c r="J483" s="18">
        <v>111</v>
      </c>
      <c r="K483" s="18">
        <f t="shared" si="116"/>
        <v>-95</v>
      </c>
      <c r="L483" s="11">
        <f t="shared" si="117"/>
        <v>-0.85585585585585588</v>
      </c>
      <c r="M483" s="30">
        <v>277</v>
      </c>
      <c r="N483" s="30">
        <v>288</v>
      </c>
      <c r="O483" s="21">
        <f t="shared" si="118"/>
        <v>-11</v>
      </c>
      <c r="P483" s="11">
        <f t="shared" si="119"/>
        <v>-3.8194444444444448E-2</v>
      </c>
      <c r="Q483" s="18">
        <v>3522</v>
      </c>
      <c r="R483" s="18">
        <f t="shared" si="120"/>
        <v>-3245</v>
      </c>
      <c r="S483" s="11">
        <f t="shared" si="121"/>
        <v>-0.92135150482680295</v>
      </c>
      <c r="T483" s="37">
        <f t="shared" si="122"/>
        <v>17.3125</v>
      </c>
      <c r="U483" s="37">
        <f t="shared" si="123"/>
        <v>31.72972972972973</v>
      </c>
      <c r="V483" s="37">
        <f t="shared" si="124"/>
        <v>-14.41722972972973</v>
      </c>
      <c r="W483" s="39">
        <f t="shared" si="125"/>
        <v>-0.4543760647359455</v>
      </c>
    </row>
    <row r="484" spans="1:23" x14ac:dyDescent="0.3">
      <c r="A484" s="18">
        <f t="shared" si="126"/>
        <v>2021</v>
      </c>
      <c r="B484" s="18" t="str">
        <f t="shared" si="112"/>
        <v>Oct_2021</v>
      </c>
      <c r="C484" s="18" t="str">
        <f t="shared" si="113"/>
        <v>WK 43_Oct_2021</v>
      </c>
      <c r="D484" s="19">
        <v>44487</v>
      </c>
      <c r="E484" s="23" t="s">
        <v>12</v>
      </c>
      <c r="F484" s="30">
        <v>93</v>
      </c>
      <c r="G484" s="30">
        <v>100</v>
      </c>
      <c r="H484" s="21">
        <f t="shared" si="114"/>
        <v>-7</v>
      </c>
      <c r="I484" s="11">
        <f t="shared" si="115"/>
        <v>-7.0000000000000007E-2</v>
      </c>
      <c r="J484" s="18">
        <v>295</v>
      </c>
      <c r="K484" s="18">
        <f t="shared" si="116"/>
        <v>-202</v>
      </c>
      <c r="L484" s="11">
        <f t="shared" si="117"/>
        <v>-0.68474576271186438</v>
      </c>
      <c r="M484" s="30">
        <v>1579</v>
      </c>
      <c r="N484" s="30">
        <v>1660</v>
      </c>
      <c r="O484" s="21">
        <f t="shared" si="118"/>
        <v>-81</v>
      </c>
      <c r="P484" s="11">
        <f t="shared" si="119"/>
        <v>-4.8795180722891567E-2</v>
      </c>
      <c r="Q484" s="18">
        <v>5504</v>
      </c>
      <c r="R484" s="18">
        <f t="shared" si="120"/>
        <v>-3925</v>
      </c>
      <c r="S484" s="11">
        <f t="shared" si="121"/>
        <v>-0.71311773255813948</v>
      </c>
      <c r="T484" s="37">
        <f t="shared" si="122"/>
        <v>16.978494623655912</v>
      </c>
      <c r="U484" s="37">
        <f t="shared" si="123"/>
        <v>18.657627118644069</v>
      </c>
      <c r="V484" s="37">
        <f t="shared" si="124"/>
        <v>-1.6791324949881563</v>
      </c>
      <c r="W484" s="39">
        <f t="shared" si="125"/>
        <v>-8.9997108652163177E-2</v>
      </c>
    </row>
    <row r="485" spans="1:23" x14ac:dyDescent="0.3">
      <c r="A485" s="18">
        <f t="shared" ref="A485:A517" si="127">IF(ISBLANK(D485),"",YEAR(D485))</f>
        <v>2021</v>
      </c>
      <c r="B485" s="18" t="str">
        <f t="shared" si="112"/>
        <v>Oct_2021</v>
      </c>
      <c r="C485" s="18" t="str">
        <f t="shared" si="113"/>
        <v>WK 44_Oct_2021</v>
      </c>
      <c r="D485" s="19">
        <v>44494</v>
      </c>
      <c r="E485" s="29" t="s">
        <v>18</v>
      </c>
      <c r="F485" s="30">
        <v>33</v>
      </c>
      <c r="G485" s="30">
        <v>33</v>
      </c>
      <c r="H485" s="21">
        <f t="shared" si="114"/>
        <v>0</v>
      </c>
      <c r="I485" s="11">
        <f t="shared" si="115"/>
        <v>0</v>
      </c>
      <c r="J485" s="18">
        <v>113</v>
      </c>
      <c r="K485" s="18">
        <f t="shared" si="116"/>
        <v>-80</v>
      </c>
      <c r="L485" s="11">
        <f t="shared" si="117"/>
        <v>-0.70796460176991149</v>
      </c>
      <c r="M485" s="31">
        <v>1015</v>
      </c>
      <c r="N485" s="31">
        <v>1063</v>
      </c>
      <c r="O485" s="21">
        <f t="shared" si="118"/>
        <v>-48</v>
      </c>
      <c r="P485" s="11">
        <f t="shared" si="119"/>
        <v>-4.5155221072436504E-2</v>
      </c>
      <c r="Q485" s="18">
        <v>4152</v>
      </c>
      <c r="R485" s="18">
        <f t="shared" si="120"/>
        <v>-3137</v>
      </c>
      <c r="S485" s="11">
        <f t="shared" si="121"/>
        <v>-0.75553949903660889</v>
      </c>
      <c r="T485" s="37">
        <f t="shared" si="122"/>
        <v>30.757575757575758</v>
      </c>
      <c r="U485" s="37">
        <f t="shared" si="123"/>
        <v>36.743362831858406</v>
      </c>
      <c r="V485" s="37">
        <f t="shared" si="124"/>
        <v>-5.9857870742826478</v>
      </c>
      <c r="W485" s="39">
        <f t="shared" si="125"/>
        <v>-0.16290798154960001</v>
      </c>
    </row>
    <row r="486" spans="1:23" x14ac:dyDescent="0.3">
      <c r="A486" s="18">
        <f t="shared" si="127"/>
        <v>2021</v>
      </c>
      <c r="B486" s="18" t="str">
        <f t="shared" si="112"/>
        <v>Oct_2021</v>
      </c>
      <c r="C486" s="18" t="str">
        <f t="shared" si="113"/>
        <v>WK 44_Oct_2021</v>
      </c>
      <c r="D486" s="19">
        <v>44494</v>
      </c>
      <c r="E486" s="29" t="s">
        <v>19</v>
      </c>
      <c r="F486" s="30">
        <v>53</v>
      </c>
      <c r="G486" s="30">
        <v>54</v>
      </c>
      <c r="H486" s="21">
        <f t="shared" si="114"/>
        <v>-1</v>
      </c>
      <c r="I486" s="11">
        <f t="shared" si="115"/>
        <v>-1.8518518518518517E-2</v>
      </c>
      <c r="J486" s="18">
        <v>118</v>
      </c>
      <c r="K486" s="18">
        <f t="shared" si="116"/>
        <v>-65</v>
      </c>
      <c r="L486" s="11">
        <f t="shared" si="117"/>
        <v>-0.55084745762711862</v>
      </c>
      <c r="M486" s="30">
        <v>1230</v>
      </c>
      <c r="N486" s="30">
        <v>1300</v>
      </c>
      <c r="O486" s="21">
        <f t="shared" si="118"/>
        <v>-70</v>
      </c>
      <c r="P486" s="11">
        <f t="shared" si="119"/>
        <v>-5.3846153846153849E-2</v>
      </c>
      <c r="Q486" s="18">
        <v>3262</v>
      </c>
      <c r="R486" s="18">
        <f t="shared" si="120"/>
        <v>-2032</v>
      </c>
      <c r="S486" s="11">
        <f t="shared" si="121"/>
        <v>-0.62293071735131822</v>
      </c>
      <c r="T486" s="37">
        <f t="shared" si="122"/>
        <v>23.20754716981132</v>
      </c>
      <c r="U486" s="37">
        <f t="shared" si="123"/>
        <v>27.64406779661017</v>
      </c>
      <c r="V486" s="37">
        <f t="shared" si="124"/>
        <v>-4.4365206267988491</v>
      </c>
      <c r="W486" s="39">
        <f t="shared" si="125"/>
        <v>-0.16048725749916132</v>
      </c>
    </row>
    <row r="487" spans="1:23" x14ac:dyDescent="0.3">
      <c r="A487" s="18">
        <f t="shared" si="127"/>
        <v>2021</v>
      </c>
      <c r="B487" s="18" t="str">
        <f t="shared" si="112"/>
        <v>Oct_2021</v>
      </c>
      <c r="C487" s="18" t="str">
        <f t="shared" si="113"/>
        <v>WK 44_Oct_2021</v>
      </c>
      <c r="D487" s="19">
        <v>44494</v>
      </c>
      <c r="E487" s="23" t="s">
        <v>6</v>
      </c>
      <c r="F487" s="30">
        <v>18</v>
      </c>
      <c r="G487" s="30">
        <v>18</v>
      </c>
      <c r="H487" s="21">
        <f t="shared" si="114"/>
        <v>0</v>
      </c>
      <c r="I487" s="11">
        <f t="shared" si="115"/>
        <v>0</v>
      </c>
      <c r="J487" s="18">
        <v>47</v>
      </c>
      <c r="K487" s="18">
        <f t="shared" si="116"/>
        <v>-29</v>
      </c>
      <c r="L487" s="11">
        <f t="shared" si="117"/>
        <v>-0.61702127659574468</v>
      </c>
      <c r="M487" s="30">
        <v>715</v>
      </c>
      <c r="N487" s="30">
        <v>735</v>
      </c>
      <c r="O487" s="21">
        <f t="shared" si="118"/>
        <v>-20</v>
      </c>
      <c r="P487" s="11">
        <f t="shared" si="119"/>
        <v>-2.7210884353741496E-2</v>
      </c>
      <c r="Q487" s="18">
        <v>1771</v>
      </c>
      <c r="R487" s="18">
        <f t="shared" si="120"/>
        <v>-1056</v>
      </c>
      <c r="S487" s="11">
        <f t="shared" si="121"/>
        <v>-0.59627329192546585</v>
      </c>
      <c r="T487" s="37">
        <f t="shared" si="122"/>
        <v>39.722222222222221</v>
      </c>
      <c r="U487" s="37">
        <f t="shared" si="123"/>
        <v>37.680851063829785</v>
      </c>
      <c r="V487" s="37">
        <f t="shared" si="124"/>
        <v>2.0413711583924368</v>
      </c>
      <c r="W487" s="39">
        <f t="shared" si="125"/>
        <v>5.4175293305728137E-2</v>
      </c>
    </row>
    <row r="488" spans="1:23" x14ac:dyDescent="0.3">
      <c r="A488" s="18">
        <f t="shared" si="127"/>
        <v>2021</v>
      </c>
      <c r="B488" s="18" t="str">
        <f t="shared" si="112"/>
        <v>Oct_2021</v>
      </c>
      <c r="C488" s="18" t="str">
        <f t="shared" si="113"/>
        <v>WK 44_Oct_2021</v>
      </c>
      <c r="D488" s="19">
        <v>44494</v>
      </c>
      <c r="E488" s="23" t="s">
        <v>7</v>
      </c>
      <c r="F488" s="30">
        <v>2137</v>
      </c>
      <c r="G488" s="30">
        <v>2139</v>
      </c>
      <c r="H488" s="21">
        <f t="shared" si="114"/>
        <v>-2</v>
      </c>
      <c r="I488" s="11">
        <f t="shared" si="115"/>
        <v>-9.3501636278634881E-4</v>
      </c>
      <c r="J488" s="18">
        <v>2500</v>
      </c>
      <c r="K488" s="18">
        <f t="shared" si="116"/>
        <v>-363</v>
      </c>
      <c r="L488" s="11">
        <f t="shared" si="117"/>
        <v>-0.1452</v>
      </c>
      <c r="M488" s="30">
        <v>50615</v>
      </c>
      <c r="N488" s="30">
        <v>49531</v>
      </c>
      <c r="O488" s="21">
        <f t="shared" si="118"/>
        <v>1084</v>
      </c>
      <c r="P488" s="11">
        <f t="shared" si="119"/>
        <v>2.1885283963578365E-2</v>
      </c>
      <c r="Q488" s="18">
        <v>86541</v>
      </c>
      <c r="R488" s="18">
        <f t="shared" si="120"/>
        <v>-35926</v>
      </c>
      <c r="S488" s="11">
        <f t="shared" si="121"/>
        <v>-0.41513271166268012</v>
      </c>
      <c r="T488" s="37">
        <f t="shared" si="122"/>
        <v>23.685072531586336</v>
      </c>
      <c r="U488" s="37">
        <f t="shared" si="123"/>
        <v>34.616399999999999</v>
      </c>
      <c r="V488" s="37">
        <f t="shared" si="124"/>
        <v>-10.931327468413663</v>
      </c>
      <c r="W488" s="39">
        <f t="shared" si="125"/>
        <v>-0.315784641626907</v>
      </c>
    </row>
    <row r="489" spans="1:23" x14ac:dyDescent="0.3">
      <c r="A489" s="18">
        <f t="shared" si="127"/>
        <v>2021</v>
      </c>
      <c r="B489" s="18" t="str">
        <f t="shared" si="112"/>
        <v>Oct_2021</v>
      </c>
      <c r="C489" s="18" t="str">
        <f t="shared" si="113"/>
        <v>WK 44_Oct_2021</v>
      </c>
      <c r="D489" s="19">
        <v>44494</v>
      </c>
      <c r="E489" s="23" t="s">
        <v>20</v>
      </c>
      <c r="F489" s="32">
        <v>25</v>
      </c>
      <c r="G489" s="32">
        <v>25</v>
      </c>
      <c r="H489" s="21">
        <f t="shared" si="114"/>
        <v>0</v>
      </c>
      <c r="I489" s="11">
        <f t="shared" si="115"/>
        <v>0</v>
      </c>
      <c r="J489" s="18">
        <v>75</v>
      </c>
      <c r="K489" s="18">
        <f t="shared" si="116"/>
        <v>-50</v>
      </c>
      <c r="L489" s="11">
        <f t="shared" si="117"/>
        <v>-0.66666666666666663</v>
      </c>
      <c r="M489" s="30">
        <v>701</v>
      </c>
      <c r="N489" s="30">
        <v>759</v>
      </c>
      <c r="O489" s="21">
        <f t="shared" si="118"/>
        <v>-58</v>
      </c>
      <c r="P489" s="11">
        <f t="shared" si="119"/>
        <v>-7.6416337285902497E-2</v>
      </c>
      <c r="Q489" s="18">
        <v>2819</v>
      </c>
      <c r="R489" s="18">
        <f t="shared" si="120"/>
        <v>-2118</v>
      </c>
      <c r="S489" s="11">
        <f t="shared" si="121"/>
        <v>-0.75133025895707695</v>
      </c>
      <c r="T489" s="37">
        <f t="shared" si="122"/>
        <v>28.04</v>
      </c>
      <c r="U489" s="37">
        <f t="shared" si="123"/>
        <v>37.586666666666666</v>
      </c>
      <c r="V489" s="37">
        <f t="shared" si="124"/>
        <v>-9.5466666666666669</v>
      </c>
      <c r="W489" s="39">
        <f t="shared" si="125"/>
        <v>-0.25399077687123095</v>
      </c>
    </row>
    <row r="490" spans="1:23" x14ac:dyDescent="0.3">
      <c r="A490" s="18">
        <f t="shared" si="127"/>
        <v>2021</v>
      </c>
      <c r="B490" s="18" t="str">
        <f t="shared" si="112"/>
        <v>Oct_2021</v>
      </c>
      <c r="C490" s="18" t="str">
        <f t="shared" si="113"/>
        <v>WK 44_Oct_2021</v>
      </c>
      <c r="D490" s="19">
        <v>44494</v>
      </c>
      <c r="E490" s="23" t="s">
        <v>8</v>
      </c>
      <c r="F490" s="30">
        <v>17</v>
      </c>
      <c r="G490" s="30">
        <v>18</v>
      </c>
      <c r="H490" s="21">
        <f t="shared" si="114"/>
        <v>-1</v>
      </c>
      <c r="I490" s="11">
        <f t="shared" si="115"/>
        <v>-5.5555555555555552E-2</v>
      </c>
      <c r="J490" s="18">
        <v>35</v>
      </c>
      <c r="K490" s="18">
        <f t="shared" si="116"/>
        <v>-18</v>
      </c>
      <c r="L490" s="11">
        <f t="shared" si="117"/>
        <v>-0.51428571428571423</v>
      </c>
      <c r="M490" s="30">
        <v>421</v>
      </c>
      <c r="N490" s="30">
        <v>482</v>
      </c>
      <c r="O490" s="21">
        <f t="shared" si="118"/>
        <v>-61</v>
      </c>
      <c r="P490" s="11">
        <f t="shared" si="119"/>
        <v>-0.12655601659751037</v>
      </c>
      <c r="Q490" s="18">
        <v>752</v>
      </c>
      <c r="R490" s="18">
        <f t="shared" si="120"/>
        <v>-331</v>
      </c>
      <c r="S490" s="11">
        <f t="shared" si="121"/>
        <v>-0.44015957446808512</v>
      </c>
      <c r="T490" s="37">
        <f t="shared" si="122"/>
        <v>24.764705882352942</v>
      </c>
      <c r="U490" s="37">
        <f t="shared" si="123"/>
        <v>21.485714285714284</v>
      </c>
      <c r="V490" s="37">
        <f t="shared" si="124"/>
        <v>3.278991596638658</v>
      </c>
      <c r="W490" s="39">
        <f t="shared" si="125"/>
        <v>0.15261264080100137</v>
      </c>
    </row>
    <row r="491" spans="1:23" x14ac:dyDescent="0.3">
      <c r="A491" s="18">
        <f t="shared" si="127"/>
        <v>2021</v>
      </c>
      <c r="B491" s="18" t="str">
        <f t="shared" si="112"/>
        <v>Oct_2021</v>
      </c>
      <c r="C491" s="18" t="str">
        <f t="shared" si="113"/>
        <v>WK 44_Oct_2021</v>
      </c>
      <c r="D491" s="19">
        <v>44494</v>
      </c>
      <c r="E491" s="23" t="s">
        <v>9</v>
      </c>
      <c r="F491" s="30">
        <v>126</v>
      </c>
      <c r="G491" s="30">
        <v>126</v>
      </c>
      <c r="H491" s="21">
        <f t="shared" si="114"/>
        <v>0</v>
      </c>
      <c r="I491" s="11">
        <f t="shared" si="115"/>
        <v>0</v>
      </c>
      <c r="J491" s="18">
        <v>460</v>
      </c>
      <c r="K491" s="18">
        <f t="shared" si="116"/>
        <v>-334</v>
      </c>
      <c r="L491" s="11">
        <f t="shared" si="117"/>
        <v>-0.72608695652173916</v>
      </c>
      <c r="M491" s="30">
        <v>3434</v>
      </c>
      <c r="N491" s="30">
        <v>3626</v>
      </c>
      <c r="O491" s="21">
        <f t="shared" si="118"/>
        <v>-192</v>
      </c>
      <c r="P491" s="11">
        <f t="shared" si="119"/>
        <v>-5.2950910093767234E-2</v>
      </c>
      <c r="Q491" s="18">
        <v>14129</v>
      </c>
      <c r="R491" s="18">
        <f t="shared" si="120"/>
        <v>-10695</v>
      </c>
      <c r="S491" s="11">
        <f t="shared" si="121"/>
        <v>-0.75695378299950455</v>
      </c>
      <c r="T491" s="37">
        <f t="shared" si="122"/>
        <v>27.253968253968253</v>
      </c>
      <c r="U491" s="37">
        <f t="shared" si="123"/>
        <v>30.715217391304346</v>
      </c>
      <c r="V491" s="37">
        <f t="shared" si="124"/>
        <v>-3.4612491373360932</v>
      </c>
      <c r="W491" s="39">
        <f t="shared" si="125"/>
        <v>-0.11268841412517538</v>
      </c>
    </row>
    <row r="492" spans="1:23" x14ac:dyDescent="0.3">
      <c r="A492" s="18">
        <f t="shared" si="127"/>
        <v>2021</v>
      </c>
      <c r="B492" s="18" t="str">
        <f t="shared" si="112"/>
        <v>Oct_2021</v>
      </c>
      <c r="C492" s="18" t="str">
        <f t="shared" si="113"/>
        <v>WK 44_Oct_2021</v>
      </c>
      <c r="D492" s="19">
        <v>44494</v>
      </c>
      <c r="E492" s="23" t="s">
        <v>21</v>
      </c>
      <c r="F492" s="30">
        <v>18</v>
      </c>
      <c r="G492" s="30">
        <v>18</v>
      </c>
      <c r="H492" s="21">
        <f t="shared" si="114"/>
        <v>0</v>
      </c>
      <c r="I492" s="11">
        <f t="shared" si="115"/>
        <v>0</v>
      </c>
      <c r="J492" s="18">
        <v>61</v>
      </c>
      <c r="K492" s="18">
        <f t="shared" si="116"/>
        <v>-43</v>
      </c>
      <c r="L492" s="11">
        <f t="shared" si="117"/>
        <v>-0.70491803278688525</v>
      </c>
      <c r="M492" s="30">
        <v>533</v>
      </c>
      <c r="N492" s="30">
        <v>557</v>
      </c>
      <c r="O492" s="21">
        <f t="shared" si="118"/>
        <v>-24</v>
      </c>
      <c r="P492" s="11">
        <f t="shared" si="119"/>
        <v>-4.3087971274685818E-2</v>
      </c>
      <c r="Q492" s="18">
        <v>1843</v>
      </c>
      <c r="R492" s="18">
        <f t="shared" si="120"/>
        <v>-1310</v>
      </c>
      <c r="S492" s="11">
        <f t="shared" si="121"/>
        <v>-0.71079761258817142</v>
      </c>
      <c r="T492" s="37">
        <f t="shared" si="122"/>
        <v>29.611111111111111</v>
      </c>
      <c r="U492" s="37">
        <f t="shared" si="123"/>
        <v>30.21311475409836</v>
      </c>
      <c r="V492" s="37">
        <f t="shared" si="124"/>
        <v>-0.60200364298724907</v>
      </c>
      <c r="W492" s="39">
        <f t="shared" si="125"/>
        <v>-1.9925242659914376E-2</v>
      </c>
    </row>
    <row r="493" spans="1:23" x14ac:dyDescent="0.3">
      <c r="A493" s="18">
        <f t="shared" si="127"/>
        <v>2021</v>
      </c>
      <c r="B493" s="18" t="str">
        <f t="shared" si="112"/>
        <v>Oct_2021</v>
      </c>
      <c r="C493" s="18" t="str">
        <f t="shared" si="113"/>
        <v>WK 44_Oct_2021</v>
      </c>
      <c r="D493" s="19">
        <v>44494</v>
      </c>
      <c r="E493" s="23" t="s">
        <v>10</v>
      </c>
      <c r="F493" s="33">
        <v>29</v>
      </c>
      <c r="G493" s="33">
        <v>29</v>
      </c>
      <c r="H493" s="21">
        <f t="shared" si="114"/>
        <v>0</v>
      </c>
      <c r="I493" s="11">
        <f t="shared" si="115"/>
        <v>0</v>
      </c>
      <c r="J493" s="18">
        <v>44</v>
      </c>
      <c r="K493" s="18">
        <f t="shared" si="116"/>
        <v>-15</v>
      </c>
      <c r="L493" s="11">
        <f t="shared" si="117"/>
        <v>-0.34090909090909088</v>
      </c>
      <c r="M493" s="30">
        <v>741</v>
      </c>
      <c r="N493" s="30">
        <v>763</v>
      </c>
      <c r="O493" s="21">
        <f t="shared" si="118"/>
        <v>-22</v>
      </c>
      <c r="P493" s="11">
        <f t="shared" si="119"/>
        <v>-2.8833551769331587E-2</v>
      </c>
      <c r="Q493" s="18">
        <v>1048</v>
      </c>
      <c r="R493" s="18">
        <f t="shared" si="120"/>
        <v>-307</v>
      </c>
      <c r="S493" s="11">
        <f t="shared" si="121"/>
        <v>-0.29293893129770993</v>
      </c>
      <c r="T493" s="37">
        <f t="shared" si="122"/>
        <v>25.551724137931036</v>
      </c>
      <c r="U493" s="37">
        <f t="shared" si="123"/>
        <v>23.818181818181817</v>
      </c>
      <c r="V493" s="37">
        <f t="shared" si="124"/>
        <v>1.733542319749219</v>
      </c>
      <c r="W493" s="39">
        <f t="shared" si="125"/>
        <v>7.2782311134509198E-2</v>
      </c>
    </row>
    <row r="494" spans="1:23" x14ac:dyDescent="0.3">
      <c r="A494" s="18">
        <f t="shared" si="127"/>
        <v>2021</v>
      </c>
      <c r="B494" s="18" t="str">
        <f t="shared" si="112"/>
        <v>Oct_2021</v>
      </c>
      <c r="C494" s="18" t="str">
        <f t="shared" si="113"/>
        <v>WK 44_Oct_2021</v>
      </c>
      <c r="D494" s="19">
        <v>44494</v>
      </c>
      <c r="E494" s="23" t="s">
        <v>16</v>
      </c>
      <c r="F494" s="33">
        <v>16</v>
      </c>
      <c r="G494" s="33">
        <v>16</v>
      </c>
      <c r="H494" s="21">
        <f t="shared" si="114"/>
        <v>0</v>
      </c>
      <c r="I494" s="11">
        <f t="shared" si="115"/>
        <v>0</v>
      </c>
      <c r="J494" s="18">
        <v>111</v>
      </c>
      <c r="K494" s="18">
        <f t="shared" si="116"/>
        <v>-95</v>
      </c>
      <c r="L494" s="11">
        <f t="shared" si="117"/>
        <v>-0.85585585585585588</v>
      </c>
      <c r="M494" s="30">
        <v>263</v>
      </c>
      <c r="N494" s="30">
        <v>277</v>
      </c>
      <c r="O494" s="21">
        <f t="shared" si="118"/>
        <v>-14</v>
      </c>
      <c r="P494" s="11">
        <f t="shared" si="119"/>
        <v>-5.0541516245487361E-2</v>
      </c>
      <c r="Q494" s="18">
        <v>3522</v>
      </c>
      <c r="R494" s="18">
        <f t="shared" si="120"/>
        <v>-3259</v>
      </c>
      <c r="S494" s="11">
        <f t="shared" si="121"/>
        <v>-0.92532651902328222</v>
      </c>
      <c r="T494" s="37">
        <f t="shared" si="122"/>
        <v>16.4375</v>
      </c>
      <c r="U494" s="37">
        <f t="shared" si="123"/>
        <v>31.72972972972973</v>
      </c>
      <c r="V494" s="37">
        <f t="shared" si="124"/>
        <v>-15.29222972972973</v>
      </c>
      <c r="W494" s="39">
        <f t="shared" si="125"/>
        <v>-0.48195272572402043</v>
      </c>
    </row>
    <row r="495" spans="1:23" x14ac:dyDescent="0.3">
      <c r="A495" s="18">
        <f t="shared" si="127"/>
        <v>2021</v>
      </c>
      <c r="B495" s="18" t="str">
        <f t="shared" si="112"/>
        <v>Oct_2021</v>
      </c>
      <c r="C495" s="18" t="str">
        <f t="shared" si="113"/>
        <v>WK 44_Oct_2021</v>
      </c>
      <c r="D495" s="19">
        <v>44494</v>
      </c>
      <c r="E495" s="23" t="s">
        <v>12</v>
      </c>
      <c r="F495" s="30">
        <v>89</v>
      </c>
      <c r="G495" s="30">
        <v>93</v>
      </c>
      <c r="H495" s="21">
        <f t="shared" si="114"/>
        <v>-4</v>
      </c>
      <c r="I495" s="11">
        <f t="shared" si="115"/>
        <v>-4.3010752688172046E-2</v>
      </c>
      <c r="J495" s="18">
        <v>295</v>
      </c>
      <c r="K495" s="18">
        <f t="shared" si="116"/>
        <v>-206</v>
      </c>
      <c r="L495" s="11">
        <f t="shared" si="117"/>
        <v>-0.69830508474576269</v>
      </c>
      <c r="M495" s="30">
        <v>1545</v>
      </c>
      <c r="N495" s="30">
        <v>1579</v>
      </c>
      <c r="O495" s="21">
        <f t="shared" si="118"/>
        <v>-34</v>
      </c>
      <c r="P495" s="11">
        <f t="shared" si="119"/>
        <v>-2.1532615579480684E-2</v>
      </c>
      <c r="Q495" s="18">
        <v>5504</v>
      </c>
      <c r="R495" s="18">
        <f t="shared" si="120"/>
        <v>-3959</v>
      </c>
      <c r="S495" s="11">
        <f t="shared" si="121"/>
        <v>-0.71929505813953487</v>
      </c>
      <c r="T495" s="37">
        <f t="shared" si="122"/>
        <v>17.359550561797754</v>
      </c>
      <c r="U495" s="37">
        <f t="shared" si="123"/>
        <v>18.657627118644069</v>
      </c>
      <c r="V495" s="37">
        <f t="shared" si="124"/>
        <v>-1.2980765568463148</v>
      </c>
      <c r="W495" s="39">
        <f t="shared" si="125"/>
        <v>-6.9573507316435843E-2</v>
      </c>
    </row>
    <row r="496" spans="1:23" x14ac:dyDescent="0.3">
      <c r="A496" s="18">
        <f t="shared" si="127"/>
        <v>2021</v>
      </c>
      <c r="B496" s="18" t="str">
        <f t="shared" si="112"/>
        <v>Nov_2021</v>
      </c>
      <c r="C496" s="18" t="str">
        <f t="shared" si="113"/>
        <v>WK 45_Nov_2021</v>
      </c>
      <c r="D496" s="19">
        <v>44501</v>
      </c>
      <c r="E496" s="29" t="s">
        <v>18</v>
      </c>
      <c r="F496" s="30">
        <v>35</v>
      </c>
      <c r="G496" s="30">
        <v>33</v>
      </c>
      <c r="H496" s="21">
        <f t="shared" si="114"/>
        <v>2</v>
      </c>
      <c r="I496" s="11">
        <f t="shared" si="115"/>
        <v>6.0606060606060608E-2</v>
      </c>
      <c r="J496" s="18">
        <v>113</v>
      </c>
      <c r="K496" s="18">
        <f t="shared" si="116"/>
        <v>-78</v>
      </c>
      <c r="L496" s="11">
        <f t="shared" si="117"/>
        <v>-0.69026548672566368</v>
      </c>
      <c r="M496" s="31">
        <v>999</v>
      </c>
      <c r="N496" s="31">
        <v>1015</v>
      </c>
      <c r="O496" s="21">
        <f t="shared" si="118"/>
        <v>-16</v>
      </c>
      <c r="P496" s="11">
        <f t="shared" si="119"/>
        <v>-1.5763546798029555E-2</v>
      </c>
      <c r="Q496" s="18">
        <v>4152</v>
      </c>
      <c r="R496" s="18">
        <f t="shared" si="120"/>
        <v>-3153</v>
      </c>
      <c r="S496" s="11">
        <f t="shared" si="121"/>
        <v>-0.75939306358381498</v>
      </c>
      <c r="T496" s="37">
        <f t="shared" si="122"/>
        <v>28.542857142857144</v>
      </c>
      <c r="U496" s="37">
        <f t="shared" si="123"/>
        <v>36.743362831858406</v>
      </c>
      <c r="V496" s="37">
        <f t="shared" si="124"/>
        <v>-8.2005056890012611</v>
      </c>
      <c r="W496" s="39">
        <f t="shared" si="125"/>
        <v>-0.22318331957060272</v>
      </c>
    </row>
    <row r="497" spans="1:23" x14ac:dyDescent="0.3">
      <c r="A497" s="18">
        <f t="shared" si="127"/>
        <v>2021</v>
      </c>
      <c r="B497" s="18" t="str">
        <f t="shared" si="112"/>
        <v>Nov_2021</v>
      </c>
      <c r="C497" s="18" t="str">
        <f t="shared" si="113"/>
        <v>WK 45_Nov_2021</v>
      </c>
      <c r="D497" s="19">
        <v>44501</v>
      </c>
      <c r="E497" s="29" t="s">
        <v>19</v>
      </c>
      <c r="F497" s="30">
        <v>54</v>
      </c>
      <c r="G497" s="30">
        <v>53</v>
      </c>
      <c r="H497" s="21">
        <f t="shared" si="114"/>
        <v>1</v>
      </c>
      <c r="I497" s="11">
        <f t="shared" si="115"/>
        <v>1.8867924528301886E-2</v>
      </c>
      <c r="J497" s="18">
        <v>118</v>
      </c>
      <c r="K497" s="18">
        <f t="shared" si="116"/>
        <v>-64</v>
      </c>
      <c r="L497" s="11">
        <f t="shared" si="117"/>
        <v>-0.5423728813559322</v>
      </c>
      <c r="M497" s="30">
        <v>1296</v>
      </c>
      <c r="N497" s="30">
        <v>1230</v>
      </c>
      <c r="O497" s="21">
        <f t="shared" si="118"/>
        <v>66</v>
      </c>
      <c r="P497" s="11">
        <f t="shared" si="119"/>
        <v>5.3658536585365853E-2</v>
      </c>
      <c r="Q497" s="18">
        <v>3262</v>
      </c>
      <c r="R497" s="18">
        <f t="shared" si="120"/>
        <v>-1966</v>
      </c>
      <c r="S497" s="11">
        <f t="shared" si="121"/>
        <v>-0.60269773145309624</v>
      </c>
      <c r="T497" s="37">
        <f t="shared" si="122"/>
        <v>24</v>
      </c>
      <c r="U497" s="37">
        <f t="shared" si="123"/>
        <v>27.64406779661017</v>
      </c>
      <c r="V497" s="37">
        <f t="shared" si="124"/>
        <v>-3.6440677966101696</v>
      </c>
      <c r="W497" s="39">
        <f t="shared" si="125"/>
        <v>-0.13182096873083998</v>
      </c>
    </row>
    <row r="498" spans="1:23" x14ac:dyDescent="0.3">
      <c r="A498" s="18">
        <f t="shared" si="127"/>
        <v>2021</v>
      </c>
      <c r="B498" s="18" t="str">
        <f t="shared" si="112"/>
        <v>Nov_2021</v>
      </c>
      <c r="C498" s="18" t="str">
        <f t="shared" si="113"/>
        <v>WK 45_Nov_2021</v>
      </c>
      <c r="D498" s="19">
        <v>44501</v>
      </c>
      <c r="E498" s="23" t="s">
        <v>6</v>
      </c>
      <c r="F498" s="30">
        <v>18</v>
      </c>
      <c r="G498" s="30">
        <v>18</v>
      </c>
      <c r="H498" s="21">
        <f t="shared" si="114"/>
        <v>0</v>
      </c>
      <c r="I498" s="11">
        <f t="shared" si="115"/>
        <v>0</v>
      </c>
      <c r="J498" s="18">
        <v>47</v>
      </c>
      <c r="K498" s="18">
        <f t="shared" si="116"/>
        <v>-29</v>
      </c>
      <c r="L498" s="11">
        <f t="shared" si="117"/>
        <v>-0.61702127659574468</v>
      </c>
      <c r="M498" s="30">
        <v>718</v>
      </c>
      <c r="N498" s="30">
        <v>715</v>
      </c>
      <c r="O498" s="21">
        <f t="shared" si="118"/>
        <v>3</v>
      </c>
      <c r="P498" s="11">
        <f t="shared" si="119"/>
        <v>4.1958041958041958E-3</v>
      </c>
      <c r="Q498" s="18">
        <v>1771</v>
      </c>
      <c r="R498" s="18">
        <f t="shared" si="120"/>
        <v>-1053</v>
      </c>
      <c r="S498" s="11">
        <f t="shared" si="121"/>
        <v>-0.59457933370976845</v>
      </c>
      <c r="T498" s="37">
        <f t="shared" si="122"/>
        <v>39.888888888888886</v>
      </c>
      <c r="U498" s="37">
        <f t="shared" si="123"/>
        <v>37.680851063829785</v>
      </c>
      <c r="V498" s="37">
        <f t="shared" si="124"/>
        <v>2.2080378250591011</v>
      </c>
      <c r="W498" s="39">
        <f t="shared" si="125"/>
        <v>5.859840642449337E-2</v>
      </c>
    </row>
    <row r="499" spans="1:23" x14ac:dyDescent="0.3">
      <c r="A499" s="18">
        <f t="shared" si="127"/>
        <v>2021</v>
      </c>
      <c r="B499" s="18" t="str">
        <f t="shared" si="112"/>
        <v>Nov_2021</v>
      </c>
      <c r="C499" s="18" t="str">
        <f t="shared" si="113"/>
        <v>WK 45_Nov_2021</v>
      </c>
      <c r="D499" s="19">
        <v>44501</v>
      </c>
      <c r="E499" s="23" t="s">
        <v>7</v>
      </c>
      <c r="F499" s="30">
        <v>2131</v>
      </c>
      <c r="G499" s="30">
        <v>2137</v>
      </c>
      <c r="H499" s="21">
        <f t="shared" si="114"/>
        <v>-6</v>
      </c>
      <c r="I499" s="11">
        <f t="shared" si="115"/>
        <v>-2.8076743097800653E-3</v>
      </c>
      <c r="J499" s="18">
        <v>2500</v>
      </c>
      <c r="K499" s="18">
        <f t="shared" si="116"/>
        <v>-369</v>
      </c>
      <c r="L499" s="11">
        <f t="shared" si="117"/>
        <v>-0.14760000000000001</v>
      </c>
      <c r="M499" s="30">
        <v>50514</v>
      </c>
      <c r="N499" s="30">
        <v>50615</v>
      </c>
      <c r="O499" s="21">
        <f t="shared" si="118"/>
        <v>-101</v>
      </c>
      <c r="P499" s="11">
        <f t="shared" si="119"/>
        <v>-1.9954558925219796E-3</v>
      </c>
      <c r="Q499" s="18">
        <v>86541</v>
      </c>
      <c r="R499" s="18">
        <f t="shared" si="120"/>
        <v>-36027</v>
      </c>
      <c r="S499" s="11">
        <f t="shared" si="121"/>
        <v>-0.4162997885395362</v>
      </c>
      <c r="T499" s="37">
        <f t="shared" si="122"/>
        <v>23.704364148287191</v>
      </c>
      <c r="U499" s="37">
        <f t="shared" si="123"/>
        <v>34.616399999999999</v>
      </c>
      <c r="V499" s="37">
        <f t="shared" si="124"/>
        <v>-10.912035851712808</v>
      </c>
      <c r="W499" s="39">
        <f t="shared" si="125"/>
        <v>-0.31522734460292834</v>
      </c>
    </row>
    <row r="500" spans="1:23" x14ac:dyDescent="0.3">
      <c r="A500" s="18">
        <f t="shared" si="127"/>
        <v>2021</v>
      </c>
      <c r="B500" s="18" t="str">
        <f t="shared" si="112"/>
        <v>Nov_2021</v>
      </c>
      <c r="C500" s="18" t="str">
        <f t="shared" si="113"/>
        <v>WK 45_Nov_2021</v>
      </c>
      <c r="D500" s="19">
        <v>44501</v>
      </c>
      <c r="E500" s="23" t="s">
        <v>20</v>
      </c>
      <c r="F500" s="32">
        <v>29</v>
      </c>
      <c r="G500" s="32">
        <v>25</v>
      </c>
      <c r="H500" s="21">
        <f t="shared" si="114"/>
        <v>4</v>
      </c>
      <c r="I500" s="11">
        <f t="shared" si="115"/>
        <v>0.16</v>
      </c>
      <c r="J500" s="18">
        <v>75</v>
      </c>
      <c r="K500" s="18">
        <f t="shared" si="116"/>
        <v>-46</v>
      </c>
      <c r="L500" s="11">
        <f t="shared" si="117"/>
        <v>-0.61333333333333329</v>
      </c>
      <c r="M500" s="30">
        <v>825</v>
      </c>
      <c r="N500" s="30">
        <v>701</v>
      </c>
      <c r="O500" s="21">
        <f t="shared" si="118"/>
        <v>124</v>
      </c>
      <c r="P500" s="11">
        <f t="shared" si="119"/>
        <v>0.17689015691868759</v>
      </c>
      <c r="Q500" s="18">
        <v>2819</v>
      </c>
      <c r="R500" s="18">
        <f t="shared" si="120"/>
        <v>-1994</v>
      </c>
      <c r="S500" s="11">
        <f t="shared" si="121"/>
        <v>-0.70734302944306493</v>
      </c>
      <c r="T500" s="37">
        <f t="shared" si="122"/>
        <v>28.448275862068964</v>
      </c>
      <c r="U500" s="37">
        <f t="shared" si="123"/>
        <v>37.586666666666666</v>
      </c>
      <c r="V500" s="37">
        <f t="shared" si="124"/>
        <v>-9.1383908045977016</v>
      </c>
      <c r="W500" s="39">
        <f t="shared" si="125"/>
        <v>-0.24312852442171962</v>
      </c>
    </row>
    <row r="501" spans="1:23" x14ac:dyDescent="0.3">
      <c r="A501" s="18">
        <f t="shared" si="127"/>
        <v>2021</v>
      </c>
      <c r="B501" s="18" t="str">
        <f t="shared" si="112"/>
        <v>Nov_2021</v>
      </c>
      <c r="C501" s="18" t="str">
        <f t="shared" si="113"/>
        <v>WK 45_Nov_2021</v>
      </c>
      <c r="D501" s="19">
        <v>44501</v>
      </c>
      <c r="E501" s="23" t="s">
        <v>8</v>
      </c>
      <c r="F501" s="30">
        <v>17</v>
      </c>
      <c r="G501" s="30">
        <v>17</v>
      </c>
      <c r="H501" s="21">
        <f t="shared" si="114"/>
        <v>0</v>
      </c>
      <c r="I501" s="11">
        <f t="shared" si="115"/>
        <v>0</v>
      </c>
      <c r="J501" s="18">
        <v>35</v>
      </c>
      <c r="K501" s="18">
        <f t="shared" si="116"/>
        <v>-18</v>
      </c>
      <c r="L501" s="11">
        <f t="shared" si="117"/>
        <v>-0.51428571428571423</v>
      </c>
      <c r="M501" s="30">
        <v>379</v>
      </c>
      <c r="N501" s="30">
        <v>421</v>
      </c>
      <c r="O501" s="21">
        <f t="shared" si="118"/>
        <v>-42</v>
      </c>
      <c r="P501" s="11">
        <f t="shared" si="119"/>
        <v>-9.9762470308788598E-2</v>
      </c>
      <c r="Q501" s="18">
        <v>752</v>
      </c>
      <c r="R501" s="18">
        <f t="shared" si="120"/>
        <v>-373</v>
      </c>
      <c r="S501" s="11">
        <f t="shared" si="121"/>
        <v>-0.49601063829787234</v>
      </c>
      <c r="T501" s="37">
        <f t="shared" si="122"/>
        <v>22.294117647058822</v>
      </c>
      <c r="U501" s="37">
        <f t="shared" si="123"/>
        <v>21.485714285714284</v>
      </c>
      <c r="V501" s="37">
        <f t="shared" si="124"/>
        <v>0.8084033613445385</v>
      </c>
      <c r="W501" s="39">
        <f t="shared" si="125"/>
        <v>3.762515644555698E-2</v>
      </c>
    </row>
    <row r="502" spans="1:23" x14ac:dyDescent="0.3">
      <c r="A502" s="18">
        <f t="shared" si="127"/>
        <v>2021</v>
      </c>
      <c r="B502" s="18" t="str">
        <f t="shared" si="112"/>
        <v>Nov_2021</v>
      </c>
      <c r="C502" s="18" t="str">
        <f t="shared" si="113"/>
        <v>WK 45_Nov_2021</v>
      </c>
      <c r="D502" s="19">
        <v>44501</v>
      </c>
      <c r="E502" s="23" t="s">
        <v>9</v>
      </c>
      <c r="F502" s="30">
        <v>125</v>
      </c>
      <c r="G502" s="30">
        <v>126</v>
      </c>
      <c r="H502" s="21">
        <f t="shared" si="114"/>
        <v>-1</v>
      </c>
      <c r="I502" s="11">
        <f t="shared" si="115"/>
        <v>-7.9365079365079361E-3</v>
      </c>
      <c r="J502" s="18">
        <v>460</v>
      </c>
      <c r="K502" s="18">
        <f t="shared" si="116"/>
        <v>-335</v>
      </c>
      <c r="L502" s="11">
        <f t="shared" si="117"/>
        <v>-0.72826086956521741</v>
      </c>
      <c r="M502" s="30">
        <v>3624</v>
      </c>
      <c r="N502" s="30">
        <v>3434</v>
      </c>
      <c r="O502" s="21">
        <f t="shared" si="118"/>
        <v>190</v>
      </c>
      <c r="P502" s="11">
        <f t="shared" si="119"/>
        <v>5.5329062317996502E-2</v>
      </c>
      <c r="Q502" s="18">
        <v>14129</v>
      </c>
      <c r="R502" s="18">
        <f t="shared" si="120"/>
        <v>-10505</v>
      </c>
      <c r="S502" s="11">
        <f t="shared" si="121"/>
        <v>-0.74350626371293083</v>
      </c>
      <c r="T502" s="37">
        <f t="shared" si="122"/>
        <v>28.992000000000001</v>
      </c>
      <c r="U502" s="37">
        <f t="shared" si="123"/>
        <v>30.715217391304346</v>
      </c>
      <c r="V502" s="37">
        <f t="shared" si="124"/>
        <v>-1.7232173913043454</v>
      </c>
      <c r="W502" s="39">
        <f t="shared" si="125"/>
        <v>-5.6103050463585456E-2</v>
      </c>
    </row>
    <row r="503" spans="1:23" x14ac:dyDescent="0.3">
      <c r="A503" s="18">
        <f t="shared" si="127"/>
        <v>2021</v>
      </c>
      <c r="B503" s="18" t="str">
        <f t="shared" si="112"/>
        <v>Nov_2021</v>
      </c>
      <c r="C503" s="18" t="str">
        <f t="shared" si="113"/>
        <v>WK 45_Nov_2021</v>
      </c>
      <c r="D503" s="19">
        <v>44501</v>
      </c>
      <c r="E503" s="23" t="s">
        <v>21</v>
      </c>
      <c r="F503" s="30">
        <v>18</v>
      </c>
      <c r="G503" s="30">
        <v>18</v>
      </c>
      <c r="H503" s="21">
        <f t="shared" si="114"/>
        <v>0</v>
      </c>
      <c r="I503" s="11">
        <f t="shared" si="115"/>
        <v>0</v>
      </c>
      <c r="J503" s="18">
        <v>61</v>
      </c>
      <c r="K503" s="18">
        <f t="shared" si="116"/>
        <v>-43</v>
      </c>
      <c r="L503" s="11">
        <f t="shared" si="117"/>
        <v>-0.70491803278688525</v>
      </c>
      <c r="M503" s="30">
        <v>551</v>
      </c>
      <c r="N503" s="30">
        <v>533</v>
      </c>
      <c r="O503" s="21">
        <f t="shared" si="118"/>
        <v>18</v>
      </c>
      <c r="P503" s="11">
        <f t="shared" si="119"/>
        <v>3.3771106941838651E-2</v>
      </c>
      <c r="Q503" s="18">
        <v>1843</v>
      </c>
      <c r="R503" s="18">
        <f t="shared" si="120"/>
        <v>-1292</v>
      </c>
      <c r="S503" s="11">
        <f t="shared" si="121"/>
        <v>-0.7010309278350515</v>
      </c>
      <c r="T503" s="37">
        <f t="shared" si="122"/>
        <v>30.611111111111111</v>
      </c>
      <c r="U503" s="37">
        <f t="shared" si="123"/>
        <v>30.21311475409836</v>
      </c>
      <c r="V503" s="37">
        <f t="shared" si="124"/>
        <v>0.39799635701275093</v>
      </c>
      <c r="W503" s="39">
        <f t="shared" si="125"/>
        <v>1.317296678121422E-2</v>
      </c>
    </row>
    <row r="504" spans="1:23" x14ac:dyDescent="0.3">
      <c r="A504" s="18">
        <f t="shared" si="127"/>
        <v>2021</v>
      </c>
      <c r="B504" s="18" t="str">
        <f t="shared" si="112"/>
        <v>Nov_2021</v>
      </c>
      <c r="C504" s="18" t="str">
        <f t="shared" si="113"/>
        <v>WK 45_Nov_2021</v>
      </c>
      <c r="D504" s="19">
        <v>44501</v>
      </c>
      <c r="E504" s="23" t="s">
        <v>10</v>
      </c>
      <c r="F504" s="33">
        <v>29</v>
      </c>
      <c r="G504" s="33">
        <v>29</v>
      </c>
      <c r="H504" s="21">
        <f t="shared" si="114"/>
        <v>0</v>
      </c>
      <c r="I504" s="11">
        <f t="shared" si="115"/>
        <v>0</v>
      </c>
      <c r="J504" s="18">
        <v>44</v>
      </c>
      <c r="K504" s="18">
        <f t="shared" si="116"/>
        <v>-15</v>
      </c>
      <c r="L504" s="11">
        <f t="shared" si="117"/>
        <v>-0.34090909090909088</v>
      </c>
      <c r="M504" s="30">
        <v>774</v>
      </c>
      <c r="N504" s="30">
        <v>741</v>
      </c>
      <c r="O504" s="21">
        <f t="shared" si="118"/>
        <v>33</v>
      </c>
      <c r="P504" s="11">
        <f t="shared" si="119"/>
        <v>4.4534412955465584E-2</v>
      </c>
      <c r="Q504" s="18">
        <v>1048</v>
      </c>
      <c r="R504" s="18">
        <f t="shared" si="120"/>
        <v>-274</v>
      </c>
      <c r="S504" s="11">
        <f t="shared" si="121"/>
        <v>-0.26145038167938933</v>
      </c>
      <c r="T504" s="37">
        <f t="shared" si="122"/>
        <v>26.689655172413794</v>
      </c>
      <c r="U504" s="37">
        <f t="shared" si="123"/>
        <v>23.818181818181817</v>
      </c>
      <c r="V504" s="37">
        <f t="shared" si="124"/>
        <v>2.871473354231977</v>
      </c>
      <c r="W504" s="39">
        <f t="shared" si="125"/>
        <v>0.12055804158989217</v>
      </c>
    </row>
    <row r="505" spans="1:23" x14ac:dyDescent="0.3">
      <c r="A505" s="18">
        <f t="shared" si="127"/>
        <v>2021</v>
      </c>
      <c r="B505" s="18" t="str">
        <f t="shared" si="112"/>
        <v>Nov_2021</v>
      </c>
      <c r="C505" s="18" t="str">
        <f t="shared" si="113"/>
        <v>WK 45_Nov_2021</v>
      </c>
      <c r="D505" s="19">
        <v>44501</v>
      </c>
      <c r="E505" s="23" t="s">
        <v>16</v>
      </c>
      <c r="F505" s="33">
        <v>33</v>
      </c>
      <c r="G505" s="33">
        <v>16</v>
      </c>
      <c r="H505" s="21">
        <f t="shared" si="114"/>
        <v>17</v>
      </c>
      <c r="I505" s="11">
        <f t="shared" si="115"/>
        <v>1.0625</v>
      </c>
      <c r="J505" s="18">
        <v>111</v>
      </c>
      <c r="K505" s="18">
        <f t="shared" si="116"/>
        <v>-78</v>
      </c>
      <c r="L505" s="11">
        <f t="shared" si="117"/>
        <v>-0.70270270270270274</v>
      </c>
      <c r="M505" s="30">
        <v>338</v>
      </c>
      <c r="N505" s="30">
        <v>263</v>
      </c>
      <c r="O505" s="21">
        <f t="shared" si="118"/>
        <v>75</v>
      </c>
      <c r="P505" s="11">
        <f t="shared" si="119"/>
        <v>0.28517110266159695</v>
      </c>
      <c r="Q505" s="18">
        <v>3522</v>
      </c>
      <c r="R505" s="18">
        <f t="shared" si="120"/>
        <v>-3184</v>
      </c>
      <c r="S505" s="11">
        <f t="shared" si="121"/>
        <v>-0.90403180011357187</v>
      </c>
      <c r="T505" s="37">
        <f t="shared" si="122"/>
        <v>10.242424242424242</v>
      </c>
      <c r="U505" s="37">
        <f t="shared" si="123"/>
        <v>31.72972972972973</v>
      </c>
      <c r="V505" s="37">
        <f t="shared" si="124"/>
        <v>-21.487305487305488</v>
      </c>
      <c r="W505" s="39">
        <f t="shared" si="125"/>
        <v>-0.67719787310928714</v>
      </c>
    </row>
    <row r="506" spans="1:23" x14ac:dyDescent="0.3">
      <c r="A506" s="18">
        <f t="shared" si="127"/>
        <v>2021</v>
      </c>
      <c r="B506" s="18" t="str">
        <f t="shared" si="112"/>
        <v>Nov_2021</v>
      </c>
      <c r="C506" s="18" t="str">
        <f t="shared" si="113"/>
        <v>WK 45_Nov_2021</v>
      </c>
      <c r="D506" s="19">
        <v>44501</v>
      </c>
      <c r="E506" s="23" t="s">
        <v>12</v>
      </c>
      <c r="F506" s="30">
        <v>98</v>
      </c>
      <c r="G506" s="30">
        <v>89</v>
      </c>
      <c r="H506" s="21">
        <f t="shared" si="114"/>
        <v>9</v>
      </c>
      <c r="I506" s="11">
        <f t="shared" si="115"/>
        <v>0.10112359550561797</v>
      </c>
      <c r="J506" s="18">
        <v>295</v>
      </c>
      <c r="K506" s="18">
        <f t="shared" si="116"/>
        <v>-197</v>
      </c>
      <c r="L506" s="11">
        <f t="shared" si="117"/>
        <v>-0.66779661016949154</v>
      </c>
      <c r="M506" s="30">
        <v>1575</v>
      </c>
      <c r="N506" s="30">
        <v>1545</v>
      </c>
      <c r="O506" s="21">
        <f t="shared" si="118"/>
        <v>30</v>
      </c>
      <c r="P506" s="11">
        <f t="shared" si="119"/>
        <v>1.9417475728155338E-2</v>
      </c>
      <c r="Q506" s="18">
        <v>5504</v>
      </c>
      <c r="R506" s="18">
        <f t="shared" si="120"/>
        <v>-3929</v>
      </c>
      <c r="S506" s="11">
        <f t="shared" si="121"/>
        <v>-0.71384447674418605</v>
      </c>
      <c r="T506" s="37">
        <f t="shared" si="122"/>
        <v>16.071428571428573</v>
      </c>
      <c r="U506" s="37">
        <f t="shared" si="123"/>
        <v>18.657627118644069</v>
      </c>
      <c r="V506" s="37">
        <f t="shared" si="124"/>
        <v>-2.5861985472154956</v>
      </c>
      <c r="W506" s="39">
        <f t="shared" si="125"/>
        <v>-0.13861347591362122</v>
      </c>
    </row>
    <row r="507" spans="1:23" x14ac:dyDescent="0.3">
      <c r="A507" s="18">
        <f t="shared" si="127"/>
        <v>2021</v>
      </c>
      <c r="B507" s="18" t="str">
        <f t="shared" si="112"/>
        <v>Nov_2021</v>
      </c>
      <c r="C507" s="18" t="str">
        <f t="shared" si="113"/>
        <v>WK 46_Nov_2021</v>
      </c>
      <c r="D507" s="19">
        <v>44508</v>
      </c>
      <c r="E507" s="29" t="s">
        <v>18</v>
      </c>
      <c r="F507" s="30">
        <v>35</v>
      </c>
      <c r="G507" s="30">
        <v>35</v>
      </c>
      <c r="H507" s="21">
        <f t="shared" si="114"/>
        <v>0</v>
      </c>
      <c r="I507" s="11">
        <f t="shared" si="115"/>
        <v>0</v>
      </c>
      <c r="J507" s="18">
        <v>113</v>
      </c>
      <c r="K507" s="18">
        <f t="shared" si="116"/>
        <v>-78</v>
      </c>
      <c r="L507" s="11">
        <f t="shared" si="117"/>
        <v>-0.69026548672566368</v>
      </c>
      <c r="M507" s="31">
        <v>998</v>
      </c>
      <c r="N507" s="31">
        <v>999</v>
      </c>
      <c r="O507" s="21">
        <f t="shared" si="118"/>
        <v>-1</v>
      </c>
      <c r="P507" s="11">
        <f t="shared" si="119"/>
        <v>-1.001001001001001E-3</v>
      </c>
      <c r="Q507" s="18">
        <v>4152</v>
      </c>
      <c r="R507" s="18">
        <f t="shared" si="120"/>
        <v>-3154</v>
      </c>
      <c r="S507" s="11">
        <f t="shared" si="121"/>
        <v>-0.75963391136801539</v>
      </c>
      <c r="T507" s="37">
        <f t="shared" si="122"/>
        <v>28.514285714285716</v>
      </c>
      <c r="U507" s="37">
        <f t="shared" si="123"/>
        <v>36.743362831858406</v>
      </c>
      <c r="V507" s="37">
        <f t="shared" si="124"/>
        <v>-8.2290771175726896</v>
      </c>
      <c r="W507" s="39">
        <f t="shared" si="125"/>
        <v>-0.22396091384530684</v>
      </c>
    </row>
    <row r="508" spans="1:23" x14ac:dyDescent="0.3">
      <c r="A508" s="18">
        <f t="shared" si="127"/>
        <v>2021</v>
      </c>
      <c r="B508" s="18" t="str">
        <f t="shared" si="112"/>
        <v>Nov_2021</v>
      </c>
      <c r="C508" s="18" t="str">
        <f t="shared" si="113"/>
        <v>WK 46_Nov_2021</v>
      </c>
      <c r="D508" s="19">
        <v>44508</v>
      </c>
      <c r="E508" s="29" t="s">
        <v>19</v>
      </c>
      <c r="F508" s="30">
        <v>54</v>
      </c>
      <c r="G508" s="30">
        <v>54</v>
      </c>
      <c r="H508" s="21">
        <f t="shared" si="114"/>
        <v>0</v>
      </c>
      <c r="I508" s="11">
        <f t="shared" si="115"/>
        <v>0</v>
      </c>
      <c r="J508" s="18">
        <v>118</v>
      </c>
      <c r="K508" s="18">
        <f t="shared" si="116"/>
        <v>-64</v>
      </c>
      <c r="L508" s="11">
        <f t="shared" si="117"/>
        <v>-0.5423728813559322</v>
      </c>
      <c r="M508" s="30">
        <v>1241</v>
      </c>
      <c r="N508" s="30">
        <v>1296</v>
      </c>
      <c r="O508" s="21">
        <f t="shared" si="118"/>
        <v>-55</v>
      </c>
      <c r="P508" s="11">
        <f t="shared" si="119"/>
        <v>-4.2438271604938273E-2</v>
      </c>
      <c r="Q508" s="18">
        <v>3262</v>
      </c>
      <c r="R508" s="18">
        <f t="shared" si="120"/>
        <v>-2021</v>
      </c>
      <c r="S508" s="11">
        <f t="shared" si="121"/>
        <v>-0.61955855303494789</v>
      </c>
      <c r="T508" s="37">
        <f t="shared" si="122"/>
        <v>22.981481481481481</v>
      </c>
      <c r="U508" s="37">
        <f t="shared" si="123"/>
        <v>27.64406779661017</v>
      </c>
      <c r="V508" s="37">
        <f t="shared" si="124"/>
        <v>-4.6625863151286886</v>
      </c>
      <c r="W508" s="39">
        <f t="shared" si="125"/>
        <v>-0.1686649862615528</v>
      </c>
    </row>
    <row r="509" spans="1:23" x14ac:dyDescent="0.3">
      <c r="A509" s="18">
        <f t="shared" si="127"/>
        <v>2021</v>
      </c>
      <c r="B509" s="18" t="str">
        <f t="shared" si="112"/>
        <v>Nov_2021</v>
      </c>
      <c r="C509" s="18" t="str">
        <f t="shared" si="113"/>
        <v>WK 46_Nov_2021</v>
      </c>
      <c r="D509" s="19">
        <v>44508</v>
      </c>
      <c r="E509" s="23" t="s">
        <v>6</v>
      </c>
      <c r="F509" s="30">
        <v>18</v>
      </c>
      <c r="G509" s="30">
        <v>18</v>
      </c>
      <c r="H509" s="21">
        <f t="shared" si="114"/>
        <v>0</v>
      </c>
      <c r="I509" s="11">
        <f t="shared" si="115"/>
        <v>0</v>
      </c>
      <c r="J509" s="18">
        <v>47</v>
      </c>
      <c r="K509" s="18">
        <f t="shared" si="116"/>
        <v>-29</v>
      </c>
      <c r="L509" s="11">
        <f t="shared" si="117"/>
        <v>-0.61702127659574468</v>
      </c>
      <c r="M509" s="30">
        <v>724</v>
      </c>
      <c r="N509" s="30">
        <v>718</v>
      </c>
      <c r="O509" s="21">
        <f t="shared" si="118"/>
        <v>6</v>
      </c>
      <c r="P509" s="11">
        <f t="shared" si="119"/>
        <v>8.356545961002786E-3</v>
      </c>
      <c r="Q509" s="18">
        <v>1771</v>
      </c>
      <c r="R509" s="18">
        <f t="shared" si="120"/>
        <v>-1047</v>
      </c>
      <c r="S509" s="11">
        <f t="shared" si="121"/>
        <v>-0.59119141727837377</v>
      </c>
      <c r="T509" s="37">
        <f t="shared" si="122"/>
        <v>40.222222222222221</v>
      </c>
      <c r="U509" s="37">
        <f t="shared" si="123"/>
        <v>37.680851063829785</v>
      </c>
      <c r="V509" s="37">
        <f t="shared" si="124"/>
        <v>2.5413711583924368</v>
      </c>
      <c r="W509" s="39">
        <f t="shared" si="125"/>
        <v>6.7444632662024023E-2</v>
      </c>
    </row>
    <row r="510" spans="1:23" x14ac:dyDescent="0.3">
      <c r="A510" s="18">
        <f t="shared" si="127"/>
        <v>2021</v>
      </c>
      <c r="B510" s="18" t="str">
        <f t="shared" si="112"/>
        <v>Nov_2021</v>
      </c>
      <c r="C510" s="18" t="str">
        <f t="shared" si="113"/>
        <v>WK 46_Nov_2021</v>
      </c>
      <c r="D510" s="19">
        <v>44508</v>
      </c>
      <c r="E510" s="23" t="s">
        <v>7</v>
      </c>
      <c r="F510" s="30">
        <v>2120</v>
      </c>
      <c r="G510" s="30">
        <v>2131</v>
      </c>
      <c r="H510" s="21">
        <f t="shared" si="114"/>
        <v>-11</v>
      </c>
      <c r="I510" s="11">
        <f t="shared" si="115"/>
        <v>-5.1618958235570157E-3</v>
      </c>
      <c r="J510" s="18">
        <v>2500</v>
      </c>
      <c r="K510" s="18">
        <f t="shared" si="116"/>
        <v>-380</v>
      </c>
      <c r="L510" s="11">
        <f t="shared" si="117"/>
        <v>-0.152</v>
      </c>
      <c r="M510" s="30">
        <v>52268</v>
      </c>
      <c r="N510" s="30">
        <v>50514</v>
      </c>
      <c r="O510" s="21">
        <f t="shared" si="118"/>
        <v>1754</v>
      </c>
      <c r="P510" s="11">
        <f t="shared" si="119"/>
        <v>3.4723047076058125E-2</v>
      </c>
      <c r="Q510" s="18">
        <v>86541</v>
      </c>
      <c r="R510" s="18">
        <f t="shared" si="120"/>
        <v>-34273</v>
      </c>
      <c r="S510" s="11">
        <f t="shared" si="121"/>
        <v>-0.39603193861868941</v>
      </c>
      <c r="T510" s="37">
        <f t="shared" si="122"/>
        <v>24.654716981132076</v>
      </c>
      <c r="U510" s="37">
        <f t="shared" si="123"/>
        <v>34.616399999999999</v>
      </c>
      <c r="V510" s="37">
        <f t="shared" si="124"/>
        <v>-9.9616830188679231</v>
      </c>
      <c r="W510" s="39">
        <f t="shared" si="125"/>
        <v>-0.28777351252203937</v>
      </c>
    </row>
    <row r="511" spans="1:23" x14ac:dyDescent="0.3">
      <c r="A511" s="18">
        <f t="shared" si="127"/>
        <v>2021</v>
      </c>
      <c r="B511" s="18" t="str">
        <f t="shared" si="112"/>
        <v>Nov_2021</v>
      </c>
      <c r="C511" s="18" t="str">
        <f t="shared" si="113"/>
        <v>WK 46_Nov_2021</v>
      </c>
      <c r="D511" s="19">
        <v>44508</v>
      </c>
      <c r="E511" s="23" t="s">
        <v>20</v>
      </c>
      <c r="F511" s="32">
        <v>29</v>
      </c>
      <c r="G511" s="32">
        <v>29</v>
      </c>
      <c r="H511" s="21">
        <f t="shared" si="114"/>
        <v>0</v>
      </c>
      <c r="I511" s="11">
        <f t="shared" si="115"/>
        <v>0</v>
      </c>
      <c r="J511" s="18">
        <v>75</v>
      </c>
      <c r="K511" s="18">
        <f t="shared" si="116"/>
        <v>-46</v>
      </c>
      <c r="L511" s="11">
        <f t="shared" si="117"/>
        <v>-0.61333333333333329</v>
      </c>
      <c r="M511" s="30">
        <v>809</v>
      </c>
      <c r="N511" s="30">
        <v>825</v>
      </c>
      <c r="O511" s="21">
        <f t="shared" si="118"/>
        <v>-16</v>
      </c>
      <c r="P511" s="11">
        <f t="shared" si="119"/>
        <v>-1.9393939393939394E-2</v>
      </c>
      <c r="Q511" s="18">
        <v>2819</v>
      </c>
      <c r="R511" s="18">
        <f t="shared" si="120"/>
        <v>-2010</v>
      </c>
      <c r="S511" s="11">
        <f t="shared" si="121"/>
        <v>-0.71301880099325998</v>
      </c>
      <c r="T511" s="37">
        <f t="shared" si="122"/>
        <v>27.896551724137932</v>
      </c>
      <c r="U511" s="37">
        <f t="shared" si="123"/>
        <v>37.586666666666666</v>
      </c>
      <c r="V511" s="37">
        <f t="shared" si="124"/>
        <v>-9.6901149425287336</v>
      </c>
      <c r="W511" s="39">
        <f t="shared" si="125"/>
        <v>-0.25780724394808624</v>
      </c>
    </row>
    <row r="512" spans="1:23" x14ac:dyDescent="0.3">
      <c r="A512" s="18">
        <f t="shared" si="127"/>
        <v>2021</v>
      </c>
      <c r="B512" s="18" t="str">
        <f t="shared" si="112"/>
        <v>Nov_2021</v>
      </c>
      <c r="C512" s="18" t="str">
        <f t="shared" si="113"/>
        <v>WK 46_Nov_2021</v>
      </c>
      <c r="D512" s="19">
        <v>44508</v>
      </c>
      <c r="E512" s="23" t="s">
        <v>8</v>
      </c>
      <c r="F512" s="30">
        <v>18</v>
      </c>
      <c r="G512" s="30">
        <v>17</v>
      </c>
      <c r="H512" s="21">
        <f t="shared" si="114"/>
        <v>1</v>
      </c>
      <c r="I512" s="11">
        <f t="shared" si="115"/>
        <v>5.8823529411764705E-2</v>
      </c>
      <c r="J512" s="18">
        <v>35</v>
      </c>
      <c r="K512" s="18">
        <f t="shared" si="116"/>
        <v>-17</v>
      </c>
      <c r="L512" s="11">
        <f t="shared" si="117"/>
        <v>-0.48571428571428571</v>
      </c>
      <c r="M512" s="30">
        <v>438</v>
      </c>
      <c r="N512" s="30">
        <v>379</v>
      </c>
      <c r="O512" s="21">
        <f t="shared" si="118"/>
        <v>59</v>
      </c>
      <c r="P512" s="11">
        <f t="shared" si="119"/>
        <v>0.15567282321899736</v>
      </c>
      <c r="Q512" s="18">
        <v>752</v>
      </c>
      <c r="R512" s="18">
        <f t="shared" si="120"/>
        <v>-314</v>
      </c>
      <c r="S512" s="11">
        <f t="shared" si="121"/>
        <v>-0.41755319148936171</v>
      </c>
      <c r="T512" s="37">
        <f t="shared" si="122"/>
        <v>24.333333333333332</v>
      </c>
      <c r="U512" s="37">
        <f t="shared" si="123"/>
        <v>21.485714285714284</v>
      </c>
      <c r="V512" s="37">
        <f t="shared" si="124"/>
        <v>2.8476190476190482</v>
      </c>
      <c r="W512" s="39">
        <f t="shared" si="125"/>
        <v>0.13253546099290783</v>
      </c>
    </row>
    <row r="513" spans="1:23" x14ac:dyDescent="0.3">
      <c r="A513" s="18">
        <f t="shared" si="127"/>
        <v>2021</v>
      </c>
      <c r="B513" s="18" t="str">
        <f t="shared" si="112"/>
        <v>Nov_2021</v>
      </c>
      <c r="C513" s="18" t="str">
        <f t="shared" si="113"/>
        <v>WK 46_Nov_2021</v>
      </c>
      <c r="D513" s="19">
        <v>44508</v>
      </c>
      <c r="E513" s="23" t="s">
        <v>9</v>
      </c>
      <c r="F513" s="30">
        <v>125</v>
      </c>
      <c r="G513" s="30">
        <v>125</v>
      </c>
      <c r="H513" s="21">
        <f t="shared" si="114"/>
        <v>0</v>
      </c>
      <c r="I513" s="11">
        <f t="shared" si="115"/>
        <v>0</v>
      </c>
      <c r="J513" s="18">
        <v>460</v>
      </c>
      <c r="K513" s="18">
        <f t="shared" si="116"/>
        <v>-335</v>
      </c>
      <c r="L513" s="11">
        <f t="shared" si="117"/>
        <v>-0.72826086956521741</v>
      </c>
      <c r="M513" s="30">
        <v>3753</v>
      </c>
      <c r="N513" s="30">
        <v>3624</v>
      </c>
      <c r="O513" s="21">
        <f t="shared" si="118"/>
        <v>129</v>
      </c>
      <c r="P513" s="11">
        <f t="shared" si="119"/>
        <v>3.5596026490066227E-2</v>
      </c>
      <c r="Q513" s="18">
        <v>14129</v>
      </c>
      <c r="R513" s="18">
        <f t="shared" si="120"/>
        <v>-10376</v>
      </c>
      <c r="S513" s="11">
        <f t="shared" si="121"/>
        <v>-0.73437610588152025</v>
      </c>
      <c r="T513" s="37">
        <f t="shared" si="122"/>
        <v>30.024000000000001</v>
      </c>
      <c r="U513" s="37">
        <f t="shared" si="123"/>
        <v>30.715217391304346</v>
      </c>
      <c r="V513" s="37">
        <f t="shared" si="124"/>
        <v>-0.69121739130434534</v>
      </c>
      <c r="W513" s="39">
        <f t="shared" si="125"/>
        <v>-2.250406964399454E-2</v>
      </c>
    </row>
    <row r="514" spans="1:23" x14ac:dyDescent="0.3">
      <c r="A514" s="18">
        <f t="shared" si="127"/>
        <v>2021</v>
      </c>
      <c r="B514" s="18" t="str">
        <f t="shared" si="112"/>
        <v>Nov_2021</v>
      </c>
      <c r="C514" s="18" t="str">
        <f t="shared" si="113"/>
        <v>WK 46_Nov_2021</v>
      </c>
      <c r="D514" s="19">
        <v>44508</v>
      </c>
      <c r="E514" s="23" t="s">
        <v>21</v>
      </c>
      <c r="F514" s="30">
        <v>18</v>
      </c>
      <c r="G514" s="30">
        <v>18</v>
      </c>
      <c r="H514" s="21">
        <f t="shared" si="114"/>
        <v>0</v>
      </c>
      <c r="I514" s="11">
        <f t="shared" si="115"/>
        <v>0</v>
      </c>
      <c r="J514" s="18">
        <v>61</v>
      </c>
      <c r="K514" s="18">
        <f t="shared" si="116"/>
        <v>-43</v>
      </c>
      <c r="L514" s="11">
        <f t="shared" si="117"/>
        <v>-0.70491803278688525</v>
      </c>
      <c r="M514" s="30">
        <v>595</v>
      </c>
      <c r="N514" s="30">
        <v>551</v>
      </c>
      <c r="O514" s="21">
        <f t="shared" si="118"/>
        <v>44</v>
      </c>
      <c r="P514" s="11">
        <f t="shared" si="119"/>
        <v>7.985480943738657E-2</v>
      </c>
      <c r="Q514" s="18">
        <v>1843</v>
      </c>
      <c r="R514" s="18">
        <f t="shared" si="120"/>
        <v>-1248</v>
      </c>
      <c r="S514" s="11">
        <f t="shared" si="121"/>
        <v>-0.6771568095496473</v>
      </c>
      <c r="T514" s="37">
        <f t="shared" si="122"/>
        <v>33.055555555555557</v>
      </c>
      <c r="U514" s="37">
        <f t="shared" si="123"/>
        <v>30.21311475409836</v>
      </c>
      <c r="V514" s="37">
        <f t="shared" si="124"/>
        <v>2.8424408014571974</v>
      </c>
      <c r="W514" s="39">
        <f t="shared" si="125"/>
        <v>9.4079700970639737E-2</v>
      </c>
    </row>
    <row r="515" spans="1:23" x14ac:dyDescent="0.3">
      <c r="A515" s="18">
        <f t="shared" si="127"/>
        <v>2021</v>
      </c>
      <c r="B515" s="18" t="str">
        <f t="shared" ref="B515:B578" si="128">IF(ISBLANK(D515),"",TEXT(D515,"mmm"))&amp;"_"&amp;A515</f>
        <v>Nov_2021</v>
      </c>
      <c r="C515" s="18" t="str">
        <f t="shared" ref="C515:C578" si="129">IF(ISBLANK(D515),"","WK "&amp;WEEKNUM(D515))&amp;"_"&amp;B515</f>
        <v>WK 46_Nov_2021</v>
      </c>
      <c r="D515" s="19">
        <v>44508</v>
      </c>
      <c r="E515" s="23" t="s">
        <v>10</v>
      </c>
      <c r="F515" s="33">
        <v>29</v>
      </c>
      <c r="G515" s="33">
        <v>29</v>
      </c>
      <c r="H515" s="21">
        <f t="shared" ref="H515:H578" si="130">IFERROR(SUM(F515-G515),"NA")</f>
        <v>0</v>
      </c>
      <c r="I515" s="11">
        <f t="shared" ref="I515:I578" si="131">IFERROR(SUM(H515/G515),"NA")</f>
        <v>0</v>
      </c>
      <c r="J515" s="18">
        <v>44</v>
      </c>
      <c r="K515" s="18">
        <f t="shared" ref="K515:K578" si="132">IFERROR(F515-J515,"NA")</f>
        <v>-15</v>
      </c>
      <c r="L515" s="11">
        <f t="shared" ref="L515:L578" si="133">IFERROR(SUM(K515/J515),"NA")</f>
        <v>-0.34090909090909088</v>
      </c>
      <c r="M515" s="30">
        <v>733</v>
      </c>
      <c r="N515" s="30">
        <v>774</v>
      </c>
      <c r="O515" s="21">
        <f t="shared" ref="O515:O578" si="134">IFERROR(SUM(M515-N515),"NA")</f>
        <v>-41</v>
      </c>
      <c r="P515" s="11">
        <f t="shared" ref="P515:P578" si="135">IFERROR(SUM(O515/N515),"NA")</f>
        <v>-5.2971576227390182E-2</v>
      </c>
      <c r="Q515" s="18">
        <v>1048</v>
      </c>
      <c r="R515" s="18">
        <f t="shared" ref="R515:R578" si="136">IFERROR(M515-Q515,"NA")</f>
        <v>-315</v>
      </c>
      <c r="S515" s="11">
        <f t="shared" ref="S515:S578" si="137">IFERROR(SUM(R515/Q515),"NA")</f>
        <v>-0.30057251908396948</v>
      </c>
      <c r="T515" s="37">
        <f t="shared" ref="T515:T578" si="138">IFERROR(SUM(M515/F515),"NA")</f>
        <v>25.275862068965516</v>
      </c>
      <c r="U515" s="37">
        <f t="shared" ref="U515:U578" si="139">IFERROR(SUM(Q515/J515),"NA")</f>
        <v>23.818181818181817</v>
      </c>
      <c r="V515" s="37">
        <f t="shared" ref="V515:V578" si="140">IFERROR(T515-U515,"NA")</f>
        <v>1.4576802507836994</v>
      </c>
      <c r="W515" s="39">
        <f t="shared" ref="W515:W578" si="141">IFERROR(V515/U515,"NA")</f>
        <v>6.1200315872598075E-2</v>
      </c>
    </row>
    <row r="516" spans="1:23" x14ac:dyDescent="0.3">
      <c r="A516" s="18">
        <f t="shared" si="127"/>
        <v>2021</v>
      </c>
      <c r="B516" s="18" t="str">
        <f t="shared" si="128"/>
        <v>Nov_2021</v>
      </c>
      <c r="C516" s="18" t="str">
        <f t="shared" si="129"/>
        <v>WK 46_Nov_2021</v>
      </c>
      <c r="D516" s="19">
        <v>44508</v>
      </c>
      <c r="E516" s="23" t="s">
        <v>16</v>
      </c>
      <c r="F516" s="33">
        <v>37</v>
      </c>
      <c r="G516" s="33">
        <v>33</v>
      </c>
      <c r="H516" s="21">
        <f t="shared" si="130"/>
        <v>4</v>
      </c>
      <c r="I516" s="11">
        <f t="shared" si="131"/>
        <v>0.12121212121212122</v>
      </c>
      <c r="J516" s="18">
        <v>111</v>
      </c>
      <c r="K516" s="18">
        <f t="shared" si="132"/>
        <v>-74</v>
      </c>
      <c r="L516" s="11">
        <f t="shared" si="133"/>
        <v>-0.66666666666666663</v>
      </c>
      <c r="M516" s="30">
        <v>380</v>
      </c>
      <c r="N516" s="30">
        <v>338</v>
      </c>
      <c r="O516" s="21">
        <f t="shared" si="134"/>
        <v>42</v>
      </c>
      <c r="P516" s="11">
        <f t="shared" si="135"/>
        <v>0.1242603550295858</v>
      </c>
      <c r="Q516" s="18">
        <v>3522</v>
      </c>
      <c r="R516" s="18">
        <f t="shared" si="136"/>
        <v>-3142</v>
      </c>
      <c r="S516" s="11">
        <f t="shared" si="137"/>
        <v>-0.89210675752413404</v>
      </c>
      <c r="T516" s="37">
        <f t="shared" si="138"/>
        <v>10.27027027027027</v>
      </c>
      <c r="U516" s="37">
        <f t="shared" si="139"/>
        <v>31.72972972972973</v>
      </c>
      <c r="V516" s="37">
        <f t="shared" si="140"/>
        <v>-21.45945945945946</v>
      </c>
      <c r="W516" s="39">
        <f t="shared" si="141"/>
        <v>-0.67632027257240201</v>
      </c>
    </row>
    <row r="517" spans="1:23" x14ac:dyDescent="0.3">
      <c r="A517" s="18">
        <f t="shared" si="127"/>
        <v>2021</v>
      </c>
      <c r="B517" s="18" t="str">
        <f t="shared" si="128"/>
        <v>Nov_2021</v>
      </c>
      <c r="C517" s="18" t="str">
        <f t="shared" si="129"/>
        <v>WK 46_Nov_2021</v>
      </c>
      <c r="D517" s="19">
        <v>44508</v>
      </c>
      <c r="E517" s="23" t="s">
        <v>12</v>
      </c>
      <c r="F517" s="30">
        <v>96</v>
      </c>
      <c r="G517" s="30">
        <v>98</v>
      </c>
      <c r="H517" s="21">
        <f t="shared" si="130"/>
        <v>-2</v>
      </c>
      <c r="I517" s="11">
        <f t="shared" si="131"/>
        <v>-2.0408163265306121E-2</v>
      </c>
      <c r="J517" s="18">
        <v>295</v>
      </c>
      <c r="K517" s="18">
        <f t="shared" si="132"/>
        <v>-199</v>
      </c>
      <c r="L517" s="11">
        <f t="shared" si="133"/>
        <v>-0.6745762711864407</v>
      </c>
      <c r="M517" s="30">
        <v>1616</v>
      </c>
      <c r="N517" s="30">
        <v>1575</v>
      </c>
      <c r="O517" s="21">
        <f t="shared" si="134"/>
        <v>41</v>
      </c>
      <c r="P517" s="11">
        <f t="shared" si="135"/>
        <v>2.6031746031746031E-2</v>
      </c>
      <c r="Q517" s="18">
        <v>5504</v>
      </c>
      <c r="R517" s="18">
        <f t="shared" si="136"/>
        <v>-3888</v>
      </c>
      <c r="S517" s="11">
        <f t="shared" si="137"/>
        <v>-0.70639534883720934</v>
      </c>
      <c r="T517" s="37">
        <f t="shared" si="138"/>
        <v>16.833333333333332</v>
      </c>
      <c r="U517" s="37">
        <f t="shared" si="139"/>
        <v>18.657627118644069</v>
      </c>
      <c r="V517" s="37">
        <f t="shared" si="140"/>
        <v>-1.8242937853107364</v>
      </c>
      <c r="W517" s="39">
        <f t="shared" si="141"/>
        <v>-9.7777374031007849E-2</v>
      </c>
    </row>
    <row r="518" spans="1:23" x14ac:dyDescent="0.3">
      <c r="A518" s="18">
        <f t="shared" ref="A518:A550" si="142">IF(ISBLANK(D518),"",YEAR(D518))</f>
        <v>2021</v>
      </c>
      <c r="B518" s="18" t="str">
        <f t="shared" si="128"/>
        <v>Nov_2021</v>
      </c>
      <c r="C518" s="18" t="str">
        <f t="shared" si="129"/>
        <v>WK 47_Nov_2021</v>
      </c>
      <c r="D518" s="19">
        <v>44515</v>
      </c>
      <c r="E518" s="29" t="s">
        <v>18</v>
      </c>
      <c r="F518" s="30">
        <v>33</v>
      </c>
      <c r="G518" s="30">
        <v>35</v>
      </c>
      <c r="H518" s="21">
        <f t="shared" si="130"/>
        <v>-2</v>
      </c>
      <c r="I518" s="11">
        <f t="shared" si="131"/>
        <v>-5.7142857142857141E-2</v>
      </c>
      <c r="J518" s="18">
        <v>113</v>
      </c>
      <c r="K518" s="18">
        <f t="shared" si="132"/>
        <v>-80</v>
      </c>
      <c r="L518" s="11">
        <f t="shared" si="133"/>
        <v>-0.70796460176991149</v>
      </c>
      <c r="M518" s="31">
        <v>1098</v>
      </c>
      <c r="N518" s="31">
        <v>998</v>
      </c>
      <c r="O518" s="21">
        <f t="shared" si="134"/>
        <v>100</v>
      </c>
      <c r="P518" s="11">
        <f t="shared" si="135"/>
        <v>0.10020040080160321</v>
      </c>
      <c r="Q518" s="18">
        <v>4152</v>
      </c>
      <c r="R518" s="18">
        <f t="shared" si="136"/>
        <v>-3054</v>
      </c>
      <c r="S518" s="11">
        <f t="shared" si="137"/>
        <v>-0.73554913294797686</v>
      </c>
      <c r="T518" s="37">
        <f t="shared" si="138"/>
        <v>33.272727272727273</v>
      </c>
      <c r="U518" s="37">
        <f t="shared" si="139"/>
        <v>36.743362831858406</v>
      </c>
      <c r="V518" s="37">
        <f t="shared" si="140"/>
        <v>-3.4706355591311322</v>
      </c>
      <c r="W518" s="39">
        <f t="shared" si="141"/>
        <v>-9.4456121912769253E-2</v>
      </c>
    </row>
    <row r="519" spans="1:23" x14ac:dyDescent="0.3">
      <c r="A519" s="18">
        <f t="shared" si="142"/>
        <v>2021</v>
      </c>
      <c r="B519" s="18" t="str">
        <f t="shared" si="128"/>
        <v>Nov_2021</v>
      </c>
      <c r="C519" s="18" t="str">
        <f t="shared" si="129"/>
        <v>WK 47_Nov_2021</v>
      </c>
      <c r="D519" s="19">
        <v>44515</v>
      </c>
      <c r="E519" s="29" t="s">
        <v>19</v>
      </c>
      <c r="F519" s="30">
        <v>54</v>
      </c>
      <c r="G519" s="30">
        <v>54</v>
      </c>
      <c r="H519" s="21">
        <f t="shared" si="130"/>
        <v>0</v>
      </c>
      <c r="I519" s="11">
        <f t="shared" si="131"/>
        <v>0</v>
      </c>
      <c r="J519" s="18">
        <v>118</v>
      </c>
      <c r="K519" s="18">
        <f t="shared" si="132"/>
        <v>-64</v>
      </c>
      <c r="L519" s="11">
        <f t="shared" si="133"/>
        <v>-0.5423728813559322</v>
      </c>
      <c r="M519" s="30">
        <v>1219</v>
      </c>
      <c r="N519" s="30">
        <v>1241</v>
      </c>
      <c r="O519" s="21">
        <f t="shared" si="134"/>
        <v>-22</v>
      </c>
      <c r="P519" s="11">
        <f t="shared" si="135"/>
        <v>-1.7727639000805803E-2</v>
      </c>
      <c r="Q519" s="18">
        <v>3262</v>
      </c>
      <c r="R519" s="18">
        <f t="shared" si="136"/>
        <v>-2043</v>
      </c>
      <c r="S519" s="11">
        <f t="shared" si="137"/>
        <v>-0.62630288166768855</v>
      </c>
      <c r="T519" s="37">
        <f t="shared" si="138"/>
        <v>22.574074074074073</v>
      </c>
      <c r="U519" s="37">
        <f t="shared" si="139"/>
        <v>27.64406779661017</v>
      </c>
      <c r="V519" s="37">
        <f t="shared" si="140"/>
        <v>-5.0699937225360969</v>
      </c>
      <c r="W519" s="39">
        <f t="shared" si="141"/>
        <v>-0.18340259327383795</v>
      </c>
    </row>
    <row r="520" spans="1:23" x14ac:dyDescent="0.3">
      <c r="A520" s="18">
        <f t="shared" si="142"/>
        <v>2021</v>
      </c>
      <c r="B520" s="18" t="str">
        <f t="shared" si="128"/>
        <v>Nov_2021</v>
      </c>
      <c r="C520" s="18" t="str">
        <f t="shared" si="129"/>
        <v>WK 47_Nov_2021</v>
      </c>
      <c r="D520" s="19">
        <v>44515</v>
      </c>
      <c r="E520" s="23" t="s">
        <v>6</v>
      </c>
      <c r="F520" s="30">
        <v>18</v>
      </c>
      <c r="G520" s="30">
        <v>18</v>
      </c>
      <c r="H520" s="21">
        <f t="shared" si="130"/>
        <v>0</v>
      </c>
      <c r="I520" s="11">
        <f t="shared" si="131"/>
        <v>0</v>
      </c>
      <c r="J520" s="18">
        <v>47</v>
      </c>
      <c r="K520" s="18">
        <f t="shared" si="132"/>
        <v>-29</v>
      </c>
      <c r="L520" s="11">
        <f t="shared" si="133"/>
        <v>-0.61702127659574468</v>
      </c>
      <c r="M520" s="30">
        <v>738</v>
      </c>
      <c r="N520" s="30">
        <v>724</v>
      </c>
      <c r="O520" s="21">
        <f t="shared" si="134"/>
        <v>14</v>
      </c>
      <c r="P520" s="11">
        <f t="shared" si="135"/>
        <v>1.9337016574585635E-2</v>
      </c>
      <c r="Q520" s="18">
        <v>1771</v>
      </c>
      <c r="R520" s="18">
        <f t="shared" si="136"/>
        <v>-1033</v>
      </c>
      <c r="S520" s="11">
        <f t="shared" si="137"/>
        <v>-0.58328627893845286</v>
      </c>
      <c r="T520" s="37">
        <f t="shared" si="138"/>
        <v>41</v>
      </c>
      <c r="U520" s="37">
        <f t="shared" si="139"/>
        <v>37.680851063829785</v>
      </c>
      <c r="V520" s="37">
        <f t="shared" si="140"/>
        <v>3.3191489361702153</v>
      </c>
      <c r="W520" s="39">
        <f t="shared" si="141"/>
        <v>8.8085827216262069E-2</v>
      </c>
    </row>
    <row r="521" spans="1:23" x14ac:dyDescent="0.3">
      <c r="A521" s="18">
        <f t="shared" si="142"/>
        <v>2021</v>
      </c>
      <c r="B521" s="18" t="str">
        <f t="shared" si="128"/>
        <v>Nov_2021</v>
      </c>
      <c r="C521" s="18" t="str">
        <f t="shared" si="129"/>
        <v>WK 47_Nov_2021</v>
      </c>
      <c r="D521" s="19">
        <v>44515</v>
      </c>
      <c r="E521" s="23" t="s">
        <v>7</v>
      </c>
      <c r="F521" s="30">
        <v>2127</v>
      </c>
      <c r="G521" s="30">
        <v>2120</v>
      </c>
      <c r="H521" s="21">
        <f t="shared" si="130"/>
        <v>7</v>
      </c>
      <c r="I521" s="11">
        <f t="shared" si="131"/>
        <v>3.3018867924528303E-3</v>
      </c>
      <c r="J521" s="18">
        <v>2500</v>
      </c>
      <c r="K521" s="18">
        <f t="shared" si="132"/>
        <v>-373</v>
      </c>
      <c r="L521" s="11">
        <f t="shared" si="133"/>
        <v>-0.1492</v>
      </c>
      <c r="M521" s="30">
        <v>51546</v>
      </c>
      <c r="N521" s="30">
        <v>52268</v>
      </c>
      <c r="O521" s="21">
        <f t="shared" si="134"/>
        <v>-722</v>
      </c>
      <c r="P521" s="11">
        <f t="shared" si="135"/>
        <v>-1.3813423126961048E-2</v>
      </c>
      <c r="Q521" s="18">
        <v>86541</v>
      </c>
      <c r="R521" s="18">
        <f t="shared" si="136"/>
        <v>-34995</v>
      </c>
      <c r="S521" s="11">
        <f t="shared" si="137"/>
        <v>-0.40437480500571982</v>
      </c>
      <c r="T521" s="37">
        <f t="shared" si="138"/>
        <v>24.234132581100141</v>
      </c>
      <c r="U521" s="37">
        <f t="shared" si="139"/>
        <v>34.616399999999999</v>
      </c>
      <c r="V521" s="37">
        <f t="shared" si="140"/>
        <v>-10.382267418899858</v>
      </c>
      <c r="W521" s="39">
        <f t="shared" si="141"/>
        <v>-0.29992337212708015</v>
      </c>
    </row>
    <row r="522" spans="1:23" x14ac:dyDescent="0.3">
      <c r="A522" s="18">
        <f t="shared" si="142"/>
        <v>2021</v>
      </c>
      <c r="B522" s="18" t="str">
        <f t="shared" si="128"/>
        <v>Nov_2021</v>
      </c>
      <c r="C522" s="18" t="str">
        <f t="shared" si="129"/>
        <v>WK 47_Nov_2021</v>
      </c>
      <c r="D522" s="19">
        <v>44515</v>
      </c>
      <c r="E522" s="23" t="s">
        <v>20</v>
      </c>
      <c r="F522" s="32">
        <v>29</v>
      </c>
      <c r="G522" s="32">
        <v>29</v>
      </c>
      <c r="H522" s="21">
        <f t="shared" si="130"/>
        <v>0</v>
      </c>
      <c r="I522" s="11">
        <f t="shared" si="131"/>
        <v>0</v>
      </c>
      <c r="J522" s="18">
        <v>75</v>
      </c>
      <c r="K522" s="18">
        <f t="shared" si="132"/>
        <v>-46</v>
      </c>
      <c r="L522" s="11">
        <f t="shared" si="133"/>
        <v>-0.61333333333333329</v>
      </c>
      <c r="M522" s="30">
        <v>815</v>
      </c>
      <c r="N522" s="30">
        <v>809</v>
      </c>
      <c r="O522" s="21">
        <f t="shared" si="134"/>
        <v>6</v>
      </c>
      <c r="P522" s="11">
        <f t="shared" si="135"/>
        <v>7.4165636588380719E-3</v>
      </c>
      <c r="Q522" s="18">
        <v>2819</v>
      </c>
      <c r="R522" s="18">
        <f t="shared" si="136"/>
        <v>-2004</v>
      </c>
      <c r="S522" s="11">
        <f t="shared" si="137"/>
        <v>-0.71089038666193682</v>
      </c>
      <c r="T522" s="37">
        <f t="shared" si="138"/>
        <v>28.103448275862068</v>
      </c>
      <c r="U522" s="37">
        <f t="shared" si="139"/>
        <v>37.586666666666666</v>
      </c>
      <c r="V522" s="37">
        <f t="shared" si="140"/>
        <v>-9.4832183908045984</v>
      </c>
      <c r="W522" s="39">
        <f t="shared" si="141"/>
        <v>-0.25230272412569882</v>
      </c>
    </row>
    <row r="523" spans="1:23" x14ac:dyDescent="0.3">
      <c r="A523" s="18">
        <f t="shared" si="142"/>
        <v>2021</v>
      </c>
      <c r="B523" s="18" t="str">
        <f t="shared" si="128"/>
        <v>Nov_2021</v>
      </c>
      <c r="C523" s="18" t="str">
        <f t="shared" si="129"/>
        <v>WK 47_Nov_2021</v>
      </c>
      <c r="D523" s="19">
        <v>44515</v>
      </c>
      <c r="E523" s="23" t="s">
        <v>8</v>
      </c>
      <c r="F523" s="30">
        <v>19</v>
      </c>
      <c r="G523" s="30">
        <v>18</v>
      </c>
      <c r="H523" s="21">
        <f t="shared" si="130"/>
        <v>1</v>
      </c>
      <c r="I523" s="11">
        <f t="shared" si="131"/>
        <v>5.5555555555555552E-2</v>
      </c>
      <c r="J523" s="18">
        <v>35</v>
      </c>
      <c r="K523" s="18">
        <f t="shared" si="132"/>
        <v>-16</v>
      </c>
      <c r="L523" s="11">
        <f t="shared" si="133"/>
        <v>-0.45714285714285713</v>
      </c>
      <c r="M523" s="30">
        <v>437</v>
      </c>
      <c r="N523" s="30">
        <v>438</v>
      </c>
      <c r="O523" s="21">
        <f t="shared" si="134"/>
        <v>-1</v>
      </c>
      <c r="P523" s="11">
        <f t="shared" si="135"/>
        <v>-2.2831050228310501E-3</v>
      </c>
      <c r="Q523" s="18">
        <v>752</v>
      </c>
      <c r="R523" s="18">
        <f t="shared" si="136"/>
        <v>-315</v>
      </c>
      <c r="S523" s="11">
        <f t="shared" si="137"/>
        <v>-0.41888297872340424</v>
      </c>
      <c r="T523" s="37">
        <f t="shared" si="138"/>
        <v>23</v>
      </c>
      <c r="U523" s="37">
        <f t="shared" si="139"/>
        <v>21.485714285714284</v>
      </c>
      <c r="V523" s="37">
        <f t="shared" si="140"/>
        <v>1.514285714285716</v>
      </c>
      <c r="W523" s="39">
        <f t="shared" si="141"/>
        <v>7.04787234042554E-2</v>
      </c>
    </row>
    <row r="524" spans="1:23" x14ac:dyDescent="0.3">
      <c r="A524" s="18">
        <f t="shared" si="142"/>
        <v>2021</v>
      </c>
      <c r="B524" s="18" t="str">
        <f t="shared" si="128"/>
        <v>Nov_2021</v>
      </c>
      <c r="C524" s="18" t="str">
        <f t="shared" si="129"/>
        <v>WK 47_Nov_2021</v>
      </c>
      <c r="D524" s="19">
        <v>44515</v>
      </c>
      <c r="E524" s="23" t="s">
        <v>9</v>
      </c>
      <c r="F524" s="30">
        <v>126</v>
      </c>
      <c r="G524" s="30">
        <v>125</v>
      </c>
      <c r="H524" s="21">
        <f t="shared" si="130"/>
        <v>1</v>
      </c>
      <c r="I524" s="11">
        <f t="shared" si="131"/>
        <v>8.0000000000000002E-3</v>
      </c>
      <c r="J524" s="18">
        <v>460</v>
      </c>
      <c r="K524" s="18">
        <f t="shared" si="132"/>
        <v>-334</v>
      </c>
      <c r="L524" s="11">
        <f t="shared" si="133"/>
        <v>-0.72608695652173916</v>
      </c>
      <c r="M524" s="30">
        <v>3777</v>
      </c>
      <c r="N524" s="30">
        <v>3753</v>
      </c>
      <c r="O524" s="21">
        <f t="shared" si="134"/>
        <v>24</v>
      </c>
      <c r="P524" s="11">
        <f t="shared" si="135"/>
        <v>6.3948840927258192E-3</v>
      </c>
      <c r="Q524" s="18">
        <v>14129</v>
      </c>
      <c r="R524" s="18">
        <f t="shared" si="136"/>
        <v>-10352</v>
      </c>
      <c r="S524" s="11">
        <f t="shared" si="137"/>
        <v>-0.73267747186637411</v>
      </c>
      <c r="T524" s="37">
        <f t="shared" si="138"/>
        <v>29.976190476190474</v>
      </c>
      <c r="U524" s="37">
        <f t="shared" si="139"/>
        <v>30.715217391304346</v>
      </c>
      <c r="V524" s="37">
        <f t="shared" si="140"/>
        <v>-0.73902691511387175</v>
      </c>
      <c r="W524" s="39">
        <f t="shared" si="141"/>
        <v>-2.4060611575651571E-2</v>
      </c>
    </row>
    <row r="525" spans="1:23" x14ac:dyDescent="0.3">
      <c r="A525" s="18">
        <f t="shared" si="142"/>
        <v>2021</v>
      </c>
      <c r="B525" s="18" t="str">
        <f t="shared" si="128"/>
        <v>Nov_2021</v>
      </c>
      <c r="C525" s="18" t="str">
        <f t="shared" si="129"/>
        <v>WK 47_Nov_2021</v>
      </c>
      <c r="D525" s="19">
        <v>44515</v>
      </c>
      <c r="E525" s="23" t="s">
        <v>21</v>
      </c>
      <c r="F525" s="30">
        <v>18</v>
      </c>
      <c r="G525" s="30">
        <v>18</v>
      </c>
      <c r="H525" s="21">
        <f t="shared" si="130"/>
        <v>0</v>
      </c>
      <c r="I525" s="11">
        <f t="shared" si="131"/>
        <v>0</v>
      </c>
      <c r="J525" s="18">
        <v>61</v>
      </c>
      <c r="K525" s="18">
        <f t="shared" si="132"/>
        <v>-43</v>
      </c>
      <c r="L525" s="11">
        <f t="shared" si="133"/>
        <v>-0.70491803278688525</v>
      </c>
      <c r="M525" s="30">
        <v>567</v>
      </c>
      <c r="N525" s="30">
        <v>595</v>
      </c>
      <c r="O525" s="21">
        <f t="shared" si="134"/>
        <v>-28</v>
      </c>
      <c r="P525" s="11">
        <f t="shared" si="135"/>
        <v>-4.7058823529411764E-2</v>
      </c>
      <c r="Q525" s="18">
        <v>1843</v>
      </c>
      <c r="R525" s="18">
        <f t="shared" si="136"/>
        <v>-1276</v>
      </c>
      <c r="S525" s="11">
        <f t="shared" si="137"/>
        <v>-0.69234943027672269</v>
      </c>
      <c r="T525" s="37">
        <f t="shared" si="138"/>
        <v>31.5</v>
      </c>
      <c r="U525" s="37">
        <f t="shared" si="139"/>
        <v>30.21311475409836</v>
      </c>
      <c r="V525" s="37">
        <f t="shared" si="140"/>
        <v>1.2868852459016402</v>
      </c>
      <c r="W525" s="39">
        <f t="shared" si="141"/>
        <v>4.2593597395550763E-2</v>
      </c>
    </row>
    <row r="526" spans="1:23" x14ac:dyDescent="0.3">
      <c r="A526" s="18">
        <f t="shared" si="142"/>
        <v>2021</v>
      </c>
      <c r="B526" s="18" t="str">
        <f t="shared" si="128"/>
        <v>Nov_2021</v>
      </c>
      <c r="C526" s="18" t="str">
        <f t="shared" si="129"/>
        <v>WK 47_Nov_2021</v>
      </c>
      <c r="D526" s="19">
        <v>44515</v>
      </c>
      <c r="E526" s="23" t="s">
        <v>10</v>
      </c>
      <c r="F526" s="33">
        <v>29</v>
      </c>
      <c r="G526" s="33">
        <v>29</v>
      </c>
      <c r="H526" s="21">
        <f t="shared" si="130"/>
        <v>0</v>
      </c>
      <c r="I526" s="11">
        <f t="shared" si="131"/>
        <v>0</v>
      </c>
      <c r="J526" s="18">
        <v>44</v>
      </c>
      <c r="K526" s="18">
        <f t="shared" si="132"/>
        <v>-15</v>
      </c>
      <c r="L526" s="11">
        <f t="shared" si="133"/>
        <v>-0.34090909090909088</v>
      </c>
      <c r="M526" s="30">
        <v>697</v>
      </c>
      <c r="N526" s="30">
        <v>733</v>
      </c>
      <c r="O526" s="21">
        <f t="shared" si="134"/>
        <v>-36</v>
      </c>
      <c r="P526" s="11">
        <f t="shared" si="135"/>
        <v>-4.9113233287858118E-2</v>
      </c>
      <c r="Q526" s="18">
        <v>1048</v>
      </c>
      <c r="R526" s="18">
        <f t="shared" si="136"/>
        <v>-351</v>
      </c>
      <c r="S526" s="11">
        <f t="shared" si="137"/>
        <v>-0.33492366412213742</v>
      </c>
      <c r="T526" s="37">
        <f t="shared" si="138"/>
        <v>24.03448275862069</v>
      </c>
      <c r="U526" s="37">
        <f t="shared" si="139"/>
        <v>23.818181818181817</v>
      </c>
      <c r="V526" s="37">
        <f t="shared" si="140"/>
        <v>0.21630094043887382</v>
      </c>
      <c r="W526" s="39">
        <f t="shared" si="141"/>
        <v>9.0813371939985205E-3</v>
      </c>
    </row>
    <row r="527" spans="1:23" x14ac:dyDescent="0.3">
      <c r="A527" s="18">
        <f t="shared" si="142"/>
        <v>2021</v>
      </c>
      <c r="B527" s="18" t="str">
        <f t="shared" si="128"/>
        <v>Nov_2021</v>
      </c>
      <c r="C527" s="18" t="str">
        <f t="shared" si="129"/>
        <v>WK 47_Nov_2021</v>
      </c>
      <c r="D527" s="19">
        <v>44515</v>
      </c>
      <c r="E527" s="23" t="s">
        <v>16</v>
      </c>
      <c r="F527" s="33">
        <v>37</v>
      </c>
      <c r="G527" s="33">
        <v>37</v>
      </c>
      <c r="H527" s="21">
        <f t="shared" si="130"/>
        <v>0</v>
      </c>
      <c r="I527" s="11">
        <f t="shared" si="131"/>
        <v>0</v>
      </c>
      <c r="J527" s="18">
        <v>111</v>
      </c>
      <c r="K527" s="18">
        <f t="shared" si="132"/>
        <v>-74</v>
      </c>
      <c r="L527" s="11">
        <f t="shared" si="133"/>
        <v>-0.66666666666666663</v>
      </c>
      <c r="M527" s="30">
        <v>406</v>
      </c>
      <c r="N527" s="30">
        <v>380</v>
      </c>
      <c r="O527" s="21">
        <f t="shared" si="134"/>
        <v>26</v>
      </c>
      <c r="P527" s="11">
        <f t="shared" si="135"/>
        <v>6.8421052631578952E-2</v>
      </c>
      <c r="Q527" s="18">
        <v>3522</v>
      </c>
      <c r="R527" s="18">
        <f t="shared" si="136"/>
        <v>-3116</v>
      </c>
      <c r="S527" s="11">
        <f t="shared" si="137"/>
        <v>-0.8847245883021011</v>
      </c>
      <c r="T527" s="37">
        <f t="shared" si="138"/>
        <v>10.972972972972974</v>
      </c>
      <c r="U527" s="37">
        <f t="shared" si="139"/>
        <v>31.72972972972973</v>
      </c>
      <c r="V527" s="37">
        <f t="shared" si="140"/>
        <v>-20.756756756756758</v>
      </c>
      <c r="W527" s="39">
        <f t="shared" si="141"/>
        <v>-0.6541737649063033</v>
      </c>
    </row>
    <row r="528" spans="1:23" x14ac:dyDescent="0.3">
      <c r="A528" s="18">
        <f t="shared" si="142"/>
        <v>2021</v>
      </c>
      <c r="B528" s="18" t="str">
        <f t="shared" si="128"/>
        <v>Nov_2021</v>
      </c>
      <c r="C528" s="18" t="str">
        <f t="shared" si="129"/>
        <v>WK 47_Nov_2021</v>
      </c>
      <c r="D528" s="19">
        <v>44515</v>
      </c>
      <c r="E528" s="23" t="s">
        <v>12</v>
      </c>
      <c r="F528" s="30">
        <v>99</v>
      </c>
      <c r="G528" s="30">
        <v>96</v>
      </c>
      <c r="H528" s="21">
        <f t="shared" si="130"/>
        <v>3</v>
      </c>
      <c r="I528" s="11">
        <f t="shared" si="131"/>
        <v>3.125E-2</v>
      </c>
      <c r="J528" s="18">
        <v>295</v>
      </c>
      <c r="K528" s="18">
        <f t="shared" si="132"/>
        <v>-196</v>
      </c>
      <c r="L528" s="11">
        <f t="shared" si="133"/>
        <v>-0.66440677966101691</v>
      </c>
      <c r="M528" s="30">
        <v>1652</v>
      </c>
      <c r="N528" s="30">
        <v>1616</v>
      </c>
      <c r="O528" s="21">
        <f t="shared" si="134"/>
        <v>36</v>
      </c>
      <c r="P528" s="11">
        <f t="shared" si="135"/>
        <v>2.2277227722772276E-2</v>
      </c>
      <c r="Q528" s="18">
        <v>5504</v>
      </c>
      <c r="R528" s="18">
        <f t="shared" si="136"/>
        <v>-3852</v>
      </c>
      <c r="S528" s="11">
        <f t="shared" si="137"/>
        <v>-0.69985465116279066</v>
      </c>
      <c r="T528" s="37">
        <f t="shared" si="138"/>
        <v>16.686868686868689</v>
      </c>
      <c r="U528" s="37">
        <f t="shared" si="139"/>
        <v>18.657627118644069</v>
      </c>
      <c r="V528" s="37">
        <f t="shared" si="140"/>
        <v>-1.9707584317753799</v>
      </c>
      <c r="W528" s="39">
        <f t="shared" si="141"/>
        <v>-0.10562749588912373</v>
      </c>
    </row>
    <row r="529" spans="1:23" x14ac:dyDescent="0.3">
      <c r="A529" s="18">
        <f t="shared" si="142"/>
        <v>2021</v>
      </c>
      <c r="B529" s="18" t="str">
        <f t="shared" si="128"/>
        <v>Nov_2021</v>
      </c>
      <c r="C529" s="18" t="str">
        <f t="shared" si="129"/>
        <v>WK 49_Nov_2021</v>
      </c>
      <c r="D529" s="19">
        <v>44529</v>
      </c>
      <c r="E529" s="29" t="s">
        <v>18</v>
      </c>
      <c r="F529" s="30">
        <v>36</v>
      </c>
      <c r="G529" s="30">
        <v>33</v>
      </c>
      <c r="H529" s="21">
        <f t="shared" si="130"/>
        <v>3</v>
      </c>
      <c r="I529" s="11">
        <f t="shared" si="131"/>
        <v>9.0909090909090912E-2</v>
      </c>
      <c r="J529" s="18">
        <v>113</v>
      </c>
      <c r="K529" s="18">
        <f t="shared" si="132"/>
        <v>-77</v>
      </c>
      <c r="L529" s="11">
        <f t="shared" si="133"/>
        <v>-0.68141592920353977</v>
      </c>
      <c r="M529" s="31">
        <v>1103</v>
      </c>
      <c r="N529" s="31">
        <v>1098</v>
      </c>
      <c r="O529" s="21">
        <f t="shared" si="134"/>
        <v>5</v>
      </c>
      <c r="P529" s="11">
        <f t="shared" si="135"/>
        <v>4.5537340619307837E-3</v>
      </c>
      <c r="Q529" s="18">
        <v>4152</v>
      </c>
      <c r="R529" s="18">
        <f t="shared" si="136"/>
        <v>-3049</v>
      </c>
      <c r="S529" s="11">
        <f t="shared" si="137"/>
        <v>-0.734344894026975</v>
      </c>
      <c r="T529" s="37">
        <f t="shared" si="138"/>
        <v>30.638888888888889</v>
      </c>
      <c r="U529" s="37">
        <f t="shared" si="139"/>
        <v>36.743362831858406</v>
      </c>
      <c r="V529" s="37">
        <f t="shared" si="140"/>
        <v>-6.1044739429695163</v>
      </c>
      <c r="W529" s="39">
        <f t="shared" si="141"/>
        <v>-0.16613813958467133</v>
      </c>
    </row>
    <row r="530" spans="1:23" x14ac:dyDescent="0.3">
      <c r="A530" s="18">
        <f t="shared" si="142"/>
        <v>2021</v>
      </c>
      <c r="B530" s="18" t="str">
        <f t="shared" si="128"/>
        <v>Nov_2021</v>
      </c>
      <c r="C530" s="18" t="str">
        <f t="shared" si="129"/>
        <v>WK 49_Nov_2021</v>
      </c>
      <c r="D530" s="19">
        <v>44529</v>
      </c>
      <c r="E530" s="29" t="s">
        <v>19</v>
      </c>
      <c r="F530" s="30">
        <v>55</v>
      </c>
      <c r="G530" s="30">
        <v>54</v>
      </c>
      <c r="H530" s="21">
        <f t="shared" si="130"/>
        <v>1</v>
      </c>
      <c r="I530" s="11">
        <f t="shared" si="131"/>
        <v>1.8518518518518517E-2</v>
      </c>
      <c r="J530" s="18">
        <v>118</v>
      </c>
      <c r="K530" s="18">
        <f t="shared" si="132"/>
        <v>-63</v>
      </c>
      <c r="L530" s="11">
        <f t="shared" si="133"/>
        <v>-0.53389830508474578</v>
      </c>
      <c r="M530" s="30">
        <v>1408</v>
      </c>
      <c r="N530" s="30">
        <v>1219</v>
      </c>
      <c r="O530" s="21">
        <f t="shared" si="134"/>
        <v>189</v>
      </c>
      <c r="P530" s="11">
        <f t="shared" si="135"/>
        <v>0.15504511894995898</v>
      </c>
      <c r="Q530" s="18">
        <v>3262</v>
      </c>
      <c r="R530" s="18">
        <f t="shared" si="136"/>
        <v>-1854</v>
      </c>
      <c r="S530" s="11">
        <f t="shared" si="137"/>
        <v>-0.56836296750459836</v>
      </c>
      <c r="T530" s="37">
        <f t="shared" si="138"/>
        <v>25.6</v>
      </c>
      <c r="U530" s="37">
        <f t="shared" si="139"/>
        <v>27.64406779661017</v>
      </c>
      <c r="V530" s="37">
        <f t="shared" si="140"/>
        <v>-2.0440677966101681</v>
      </c>
      <c r="W530" s="39">
        <f t="shared" si="141"/>
        <v>-7.394236664622926E-2</v>
      </c>
    </row>
    <row r="531" spans="1:23" x14ac:dyDescent="0.3">
      <c r="A531" s="18">
        <f t="shared" si="142"/>
        <v>2021</v>
      </c>
      <c r="B531" s="18" t="str">
        <f t="shared" si="128"/>
        <v>Nov_2021</v>
      </c>
      <c r="C531" s="18" t="str">
        <f t="shared" si="129"/>
        <v>WK 49_Nov_2021</v>
      </c>
      <c r="D531" s="19">
        <v>44529</v>
      </c>
      <c r="E531" s="23" t="s">
        <v>6</v>
      </c>
      <c r="F531" s="30">
        <v>18</v>
      </c>
      <c r="G531" s="30">
        <v>18</v>
      </c>
      <c r="H531" s="21">
        <f t="shared" si="130"/>
        <v>0</v>
      </c>
      <c r="I531" s="11">
        <f t="shared" si="131"/>
        <v>0</v>
      </c>
      <c r="J531" s="18">
        <v>47</v>
      </c>
      <c r="K531" s="18">
        <f t="shared" si="132"/>
        <v>-29</v>
      </c>
      <c r="L531" s="11">
        <f t="shared" si="133"/>
        <v>-0.61702127659574468</v>
      </c>
      <c r="M531" s="30">
        <v>713</v>
      </c>
      <c r="N531" s="30">
        <v>738</v>
      </c>
      <c r="O531" s="21">
        <f t="shared" si="134"/>
        <v>-25</v>
      </c>
      <c r="P531" s="11">
        <f t="shared" si="135"/>
        <v>-3.3875338753387531E-2</v>
      </c>
      <c r="Q531" s="18">
        <v>1771</v>
      </c>
      <c r="R531" s="18">
        <f t="shared" si="136"/>
        <v>-1058</v>
      </c>
      <c r="S531" s="11">
        <f t="shared" si="137"/>
        <v>-0.59740259740259738</v>
      </c>
      <c r="T531" s="37">
        <f t="shared" si="138"/>
        <v>39.611111111111114</v>
      </c>
      <c r="U531" s="37">
        <f t="shared" si="139"/>
        <v>37.680851063829785</v>
      </c>
      <c r="V531" s="37">
        <f t="shared" si="140"/>
        <v>1.9302600472813296</v>
      </c>
      <c r="W531" s="39">
        <f t="shared" si="141"/>
        <v>5.1226551226551384E-2</v>
      </c>
    </row>
    <row r="532" spans="1:23" x14ac:dyDescent="0.3">
      <c r="A532" s="18">
        <f t="shared" si="142"/>
        <v>2021</v>
      </c>
      <c r="B532" s="18" t="str">
        <f t="shared" si="128"/>
        <v>Nov_2021</v>
      </c>
      <c r="C532" s="18" t="str">
        <f t="shared" si="129"/>
        <v>WK 49_Nov_2021</v>
      </c>
      <c r="D532" s="19">
        <v>44529</v>
      </c>
      <c r="E532" s="23" t="s">
        <v>7</v>
      </c>
      <c r="F532" s="30">
        <v>2155</v>
      </c>
      <c r="G532" s="30">
        <v>2127</v>
      </c>
      <c r="H532" s="21">
        <f t="shared" si="130"/>
        <v>28</v>
      </c>
      <c r="I532" s="11">
        <f t="shared" si="131"/>
        <v>1.3164080865068171E-2</v>
      </c>
      <c r="J532" s="18">
        <v>2500</v>
      </c>
      <c r="K532" s="18">
        <f t="shared" si="132"/>
        <v>-345</v>
      </c>
      <c r="L532" s="11">
        <f t="shared" si="133"/>
        <v>-0.13800000000000001</v>
      </c>
      <c r="M532" s="30">
        <v>51761</v>
      </c>
      <c r="N532" s="30">
        <v>51546</v>
      </c>
      <c r="O532" s="21">
        <f t="shared" si="134"/>
        <v>215</v>
      </c>
      <c r="P532" s="11">
        <f t="shared" si="135"/>
        <v>4.1710316998409191E-3</v>
      </c>
      <c r="Q532" s="18">
        <v>86541</v>
      </c>
      <c r="R532" s="18">
        <f t="shared" si="136"/>
        <v>-34780</v>
      </c>
      <c r="S532" s="11">
        <f t="shared" si="137"/>
        <v>-0.40189043343617475</v>
      </c>
      <c r="T532" s="37">
        <f t="shared" si="138"/>
        <v>24.019025522041762</v>
      </c>
      <c r="U532" s="37">
        <f t="shared" si="139"/>
        <v>34.616399999999999</v>
      </c>
      <c r="V532" s="37">
        <f t="shared" si="140"/>
        <v>-10.597374477958237</v>
      </c>
      <c r="W532" s="39">
        <f t="shared" si="141"/>
        <v>-0.30613739377746496</v>
      </c>
    </row>
    <row r="533" spans="1:23" x14ac:dyDescent="0.3">
      <c r="A533" s="18">
        <f t="shared" si="142"/>
        <v>2021</v>
      </c>
      <c r="B533" s="18" t="str">
        <f t="shared" si="128"/>
        <v>Nov_2021</v>
      </c>
      <c r="C533" s="18" t="str">
        <f t="shared" si="129"/>
        <v>WK 49_Nov_2021</v>
      </c>
      <c r="D533" s="19">
        <v>44529</v>
      </c>
      <c r="E533" s="23" t="s">
        <v>20</v>
      </c>
      <c r="F533" s="32">
        <v>29</v>
      </c>
      <c r="G533" s="32">
        <v>29</v>
      </c>
      <c r="H533" s="21">
        <f t="shared" si="130"/>
        <v>0</v>
      </c>
      <c r="I533" s="11">
        <f t="shared" si="131"/>
        <v>0</v>
      </c>
      <c r="J533" s="18">
        <v>75</v>
      </c>
      <c r="K533" s="18">
        <f t="shared" si="132"/>
        <v>-46</v>
      </c>
      <c r="L533" s="11">
        <f t="shared" si="133"/>
        <v>-0.61333333333333329</v>
      </c>
      <c r="M533" s="30">
        <v>863</v>
      </c>
      <c r="N533" s="30">
        <v>815</v>
      </c>
      <c r="O533" s="21">
        <f t="shared" si="134"/>
        <v>48</v>
      </c>
      <c r="P533" s="11">
        <f t="shared" si="135"/>
        <v>5.8895705521472393E-2</v>
      </c>
      <c r="Q533" s="18">
        <v>2819</v>
      </c>
      <c r="R533" s="18">
        <f t="shared" si="136"/>
        <v>-1956</v>
      </c>
      <c r="S533" s="11">
        <f t="shared" si="137"/>
        <v>-0.69386307201135156</v>
      </c>
      <c r="T533" s="37">
        <f t="shared" si="138"/>
        <v>29.758620689655171</v>
      </c>
      <c r="U533" s="37">
        <f t="shared" si="139"/>
        <v>37.586666666666666</v>
      </c>
      <c r="V533" s="37">
        <f t="shared" si="140"/>
        <v>-7.8280459770114952</v>
      </c>
      <c r="W533" s="39">
        <f t="shared" si="141"/>
        <v>-0.20826656554659884</v>
      </c>
    </row>
    <row r="534" spans="1:23" x14ac:dyDescent="0.3">
      <c r="A534" s="18">
        <f t="shared" si="142"/>
        <v>2021</v>
      </c>
      <c r="B534" s="18" t="str">
        <f t="shared" si="128"/>
        <v>Nov_2021</v>
      </c>
      <c r="C534" s="18" t="str">
        <f t="shared" si="129"/>
        <v>WK 49_Nov_2021</v>
      </c>
      <c r="D534" s="19">
        <v>44529</v>
      </c>
      <c r="E534" s="23" t="s">
        <v>8</v>
      </c>
      <c r="F534" s="30">
        <v>21</v>
      </c>
      <c r="G534" s="30">
        <v>19</v>
      </c>
      <c r="H534" s="21">
        <f t="shared" si="130"/>
        <v>2</v>
      </c>
      <c r="I534" s="11">
        <f t="shared" si="131"/>
        <v>0.10526315789473684</v>
      </c>
      <c r="J534" s="18">
        <v>35</v>
      </c>
      <c r="K534" s="18">
        <f t="shared" si="132"/>
        <v>-14</v>
      </c>
      <c r="L534" s="11">
        <f t="shared" si="133"/>
        <v>-0.4</v>
      </c>
      <c r="M534" s="30">
        <v>578</v>
      </c>
      <c r="N534" s="30">
        <v>437</v>
      </c>
      <c r="O534" s="21">
        <f t="shared" si="134"/>
        <v>141</v>
      </c>
      <c r="P534" s="11">
        <f t="shared" si="135"/>
        <v>0.32265446224256294</v>
      </c>
      <c r="Q534" s="18">
        <v>752</v>
      </c>
      <c r="R534" s="18">
        <f t="shared" si="136"/>
        <v>-174</v>
      </c>
      <c r="S534" s="11">
        <f t="shared" si="137"/>
        <v>-0.23138297872340424</v>
      </c>
      <c r="T534" s="37">
        <f t="shared" si="138"/>
        <v>27.523809523809526</v>
      </c>
      <c r="U534" s="37">
        <f t="shared" si="139"/>
        <v>21.485714285714284</v>
      </c>
      <c r="V534" s="37">
        <f t="shared" si="140"/>
        <v>6.0380952380952415</v>
      </c>
      <c r="W534" s="39">
        <f t="shared" si="141"/>
        <v>0.28102836879432641</v>
      </c>
    </row>
    <row r="535" spans="1:23" x14ac:dyDescent="0.3">
      <c r="A535" s="18">
        <f t="shared" si="142"/>
        <v>2021</v>
      </c>
      <c r="B535" s="18" t="str">
        <f t="shared" si="128"/>
        <v>Nov_2021</v>
      </c>
      <c r="C535" s="18" t="str">
        <f t="shared" si="129"/>
        <v>WK 49_Nov_2021</v>
      </c>
      <c r="D535" s="19">
        <v>44529</v>
      </c>
      <c r="E535" s="23" t="s">
        <v>9</v>
      </c>
      <c r="F535" s="30">
        <v>129</v>
      </c>
      <c r="G535" s="30">
        <v>126</v>
      </c>
      <c r="H535" s="21">
        <f t="shared" si="130"/>
        <v>3</v>
      </c>
      <c r="I535" s="11">
        <f t="shared" si="131"/>
        <v>2.3809523809523808E-2</v>
      </c>
      <c r="J535" s="18">
        <v>460</v>
      </c>
      <c r="K535" s="18">
        <f t="shared" si="132"/>
        <v>-331</v>
      </c>
      <c r="L535" s="11">
        <f t="shared" si="133"/>
        <v>-0.7195652173913043</v>
      </c>
      <c r="M535" s="30">
        <v>3908</v>
      </c>
      <c r="N535" s="30">
        <v>3777</v>
      </c>
      <c r="O535" s="21">
        <f t="shared" si="134"/>
        <v>131</v>
      </c>
      <c r="P535" s="11">
        <f t="shared" si="135"/>
        <v>3.4683611331744774E-2</v>
      </c>
      <c r="Q535" s="18">
        <v>14129</v>
      </c>
      <c r="R535" s="18">
        <f t="shared" si="136"/>
        <v>-10221</v>
      </c>
      <c r="S535" s="11">
        <f t="shared" si="137"/>
        <v>-0.72340576120036804</v>
      </c>
      <c r="T535" s="37">
        <f t="shared" si="138"/>
        <v>30.294573643410853</v>
      </c>
      <c r="U535" s="37">
        <f t="shared" si="139"/>
        <v>30.715217391304346</v>
      </c>
      <c r="V535" s="37">
        <f t="shared" si="140"/>
        <v>-0.42064374789349301</v>
      </c>
      <c r="W535" s="39">
        <f t="shared" si="141"/>
        <v>-1.3694962419916966E-2</v>
      </c>
    </row>
    <row r="536" spans="1:23" x14ac:dyDescent="0.3">
      <c r="A536" s="18">
        <f t="shared" si="142"/>
        <v>2021</v>
      </c>
      <c r="B536" s="18" t="str">
        <f t="shared" si="128"/>
        <v>Nov_2021</v>
      </c>
      <c r="C536" s="18" t="str">
        <f t="shared" si="129"/>
        <v>WK 49_Nov_2021</v>
      </c>
      <c r="D536" s="19">
        <v>44529</v>
      </c>
      <c r="E536" s="23" t="s">
        <v>21</v>
      </c>
      <c r="F536" s="30">
        <v>18</v>
      </c>
      <c r="G536" s="30">
        <v>18</v>
      </c>
      <c r="H536" s="21">
        <f t="shared" si="130"/>
        <v>0</v>
      </c>
      <c r="I536" s="11">
        <f t="shared" si="131"/>
        <v>0</v>
      </c>
      <c r="J536" s="18">
        <v>61</v>
      </c>
      <c r="K536" s="18">
        <f t="shared" si="132"/>
        <v>-43</v>
      </c>
      <c r="L536" s="11">
        <f t="shared" si="133"/>
        <v>-0.70491803278688525</v>
      </c>
      <c r="M536" s="30">
        <v>562</v>
      </c>
      <c r="N536" s="30">
        <v>567</v>
      </c>
      <c r="O536" s="21">
        <f t="shared" si="134"/>
        <v>-5</v>
      </c>
      <c r="P536" s="11">
        <f t="shared" si="135"/>
        <v>-8.8183421516754845E-3</v>
      </c>
      <c r="Q536" s="18">
        <v>1843</v>
      </c>
      <c r="R536" s="18">
        <f t="shared" si="136"/>
        <v>-1281</v>
      </c>
      <c r="S536" s="11">
        <f t="shared" si="137"/>
        <v>-0.69506239826370053</v>
      </c>
      <c r="T536" s="37">
        <f t="shared" si="138"/>
        <v>31.222222222222221</v>
      </c>
      <c r="U536" s="37">
        <f t="shared" si="139"/>
        <v>30.21311475409836</v>
      </c>
      <c r="V536" s="37">
        <f t="shared" si="140"/>
        <v>1.0091074681238617</v>
      </c>
      <c r="W536" s="39">
        <f t="shared" si="141"/>
        <v>3.339965032857057E-2</v>
      </c>
    </row>
    <row r="537" spans="1:23" x14ac:dyDescent="0.3">
      <c r="A537" s="18">
        <f t="shared" si="142"/>
        <v>2021</v>
      </c>
      <c r="B537" s="18" t="str">
        <f t="shared" si="128"/>
        <v>Nov_2021</v>
      </c>
      <c r="C537" s="18" t="str">
        <f t="shared" si="129"/>
        <v>WK 49_Nov_2021</v>
      </c>
      <c r="D537" s="19">
        <v>44529</v>
      </c>
      <c r="E537" s="23" t="s">
        <v>10</v>
      </c>
      <c r="F537" s="33">
        <v>27</v>
      </c>
      <c r="G537" s="33">
        <v>29</v>
      </c>
      <c r="H537" s="21">
        <f t="shared" si="130"/>
        <v>-2</v>
      </c>
      <c r="I537" s="11">
        <f t="shared" si="131"/>
        <v>-6.8965517241379309E-2</v>
      </c>
      <c r="J537" s="18">
        <v>44</v>
      </c>
      <c r="K537" s="18">
        <f t="shared" si="132"/>
        <v>-17</v>
      </c>
      <c r="L537" s="11">
        <f t="shared" si="133"/>
        <v>-0.38636363636363635</v>
      </c>
      <c r="M537" s="30">
        <v>733</v>
      </c>
      <c r="N537" s="30">
        <v>697</v>
      </c>
      <c r="O537" s="21">
        <f t="shared" si="134"/>
        <v>36</v>
      </c>
      <c r="P537" s="11">
        <f t="shared" si="135"/>
        <v>5.1649928263988523E-2</v>
      </c>
      <c r="Q537" s="18">
        <v>1048</v>
      </c>
      <c r="R537" s="18">
        <f t="shared" si="136"/>
        <v>-315</v>
      </c>
      <c r="S537" s="11">
        <f t="shared" si="137"/>
        <v>-0.30057251908396948</v>
      </c>
      <c r="T537" s="37">
        <f t="shared" si="138"/>
        <v>27.148148148148149</v>
      </c>
      <c r="U537" s="37">
        <f t="shared" si="139"/>
        <v>23.818181818181817</v>
      </c>
      <c r="V537" s="37">
        <f t="shared" si="140"/>
        <v>3.3299663299663322</v>
      </c>
      <c r="W537" s="39">
        <f t="shared" si="141"/>
        <v>0.1398077466779758</v>
      </c>
    </row>
    <row r="538" spans="1:23" x14ac:dyDescent="0.3">
      <c r="A538" s="18">
        <f t="shared" si="142"/>
        <v>2021</v>
      </c>
      <c r="B538" s="18" t="str">
        <f t="shared" si="128"/>
        <v>Nov_2021</v>
      </c>
      <c r="C538" s="18" t="str">
        <f t="shared" si="129"/>
        <v>WK 49_Nov_2021</v>
      </c>
      <c r="D538" s="19">
        <v>44529</v>
      </c>
      <c r="E538" s="23" t="s">
        <v>16</v>
      </c>
      <c r="F538" s="33">
        <v>37</v>
      </c>
      <c r="G538" s="33">
        <v>37</v>
      </c>
      <c r="H538" s="21">
        <f t="shared" si="130"/>
        <v>0</v>
      </c>
      <c r="I538" s="11">
        <f t="shared" si="131"/>
        <v>0</v>
      </c>
      <c r="J538" s="18">
        <v>111</v>
      </c>
      <c r="K538" s="18">
        <f t="shared" si="132"/>
        <v>-74</v>
      </c>
      <c r="L538" s="11">
        <f t="shared" si="133"/>
        <v>-0.66666666666666663</v>
      </c>
      <c r="M538" s="30">
        <v>428</v>
      </c>
      <c r="N538" s="30">
        <v>406</v>
      </c>
      <c r="O538" s="21">
        <f t="shared" si="134"/>
        <v>22</v>
      </c>
      <c r="P538" s="11">
        <f t="shared" si="135"/>
        <v>5.4187192118226604E-2</v>
      </c>
      <c r="Q538" s="18">
        <v>3522</v>
      </c>
      <c r="R538" s="18">
        <f t="shared" si="136"/>
        <v>-3094</v>
      </c>
      <c r="S538" s="11">
        <f t="shared" si="137"/>
        <v>-0.87847813742191938</v>
      </c>
      <c r="T538" s="37">
        <f t="shared" si="138"/>
        <v>11.567567567567568</v>
      </c>
      <c r="U538" s="37">
        <f t="shared" si="139"/>
        <v>31.72972972972973</v>
      </c>
      <c r="V538" s="37">
        <f t="shared" si="140"/>
        <v>-20.162162162162161</v>
      </c>
      <c r="W538" s="39">
        <f t="shared" si="141"/>
        <v>-0.63543441226575803</v>
      </c>
    </row>
    <row r="539" spans="1:23" x14ac:dyDescent="0.3">
      <c r="A539" s="18">
        <f t="shared" si="142"/>
        <v>2021</v>
      </c>
      <c r="B539" s="18" t="str">
        <f t="shared" si="128"/>
        <v>Nov_2021</v>
      </c>
      <c r="C539" s="18" t="str">
        <f t="shared" si="129"/>
        <v>WK 49_Nov_2021</v>
      </c>
      <c r="D539" s="19">
        <v>44529</v>
      </c>
      <c r="E539" s="23" t="s">
        <v>12</v>
      </c>
      <c r="F539" s="30">
        <v>92</v>
      </c>
      <c r="G539" s="30">
        <v>99</v>
      </c>
      <c r="H539" s="21">
        <f t="shared" si="130"/>
        <v>-7</v>
      </c>
      <c r="I539" s="11">
        <f t="shared" si="131"/>
        <v>-7.0707070707070704E-2</v>
      </c>
      <c r="J539" s="18">
        <v>295</v>
      </c>
      <c r="K539" s="18">
        <f t="shared" si="132"/>
        <v>-203</v>
      </c>
      <c r="L539" s="11">
        <f t="shared" si="133"/>
        <v>-0.68813559322033901</v>
      </c>
      <c r="M539" s="30">
        <v>1638</v>
      </c>
      <c r="N539" s="30">
        <v>1652</v>
      </c>
      <c r="O539" s="21">
        <f t="shared" si="134"/>
        <v>-14</v>
      </c>
      <c r="P539" s="11">
        <f t="shared" si="135"/>
        <v>-8.4745762711864406E-3</v>
      </c>
      <c r="Q539" s="18">
        <v>5504</v>
      </c>
      <c r="R539" s="18">
        <f t="shared" si="136"/>
        <v>-3866</v>
      </c>
      <c r="S539" s="11">
        <f t="shared" si="137"/>
        <v>-0.70239825581395354</v>
      </c>
      <c r="T539" s="37">
        <f t="shared" si="138"/>
        <v>17.804347826086957</v>
      </c>
      <c r="U539" s="37">
        <f t="shared" si="139"/>
        <v>18.657627118644069</v>
      </c>
      <c r="V539" s="37">
        <f t="shared" si="140"/>
        <v>-0.85327929255711155</v>
      </c>
      <c r="W539" s="39">
        <f t="shared" si="141"/>
        <v>-4.5733537664307392E-2</v>
      </c>
    </row>
    <row r="540" spans="1:23" x14ac:dyDescent="0.3">
      <c r="A540" s="18">
        <f t="shared" si="142"/>
        <v>2021</v>
      </c>
      <c r="B540" s="18" t="str">
        <f t="shared" si="128"/>
        <v>Dec_2021</v>
      </c>
      <c r="C540" s="18" t="str">
        <f t="shared" si="129"/>
        <v>WK 50_Dec_2021</v>
      </c>
      <c r="D540" s="19">
        <v>44536</v>
      </c>
      <c r="E540" s="29" t="s">
        <v>18</v>
      </c>
      <c r="F540" s="30">
        <v>35</v>
      </c>
      <c r="G540" s="30">
        <v>36</v>
      </c>
      <c r="H540" s="21">
        <f t="shared" si="130"/>
        <v>-1</v>
      </c>
      <c r="I540" s="11">
        <f t="shared" si="131"/>
        <v>-2.7777777777777776E-2</v>
      </c>
      <c r="J540" s="18">
        <v>113</v>
      </c>
      <c r="K540" s="18">
        <f t="shared" si="132"/>
        <v>-78</v>
      </c>
      <c r="L540" s="11">
        <f t="shared" si="133"/>
        <v>-0.69026548672566368</v>
      </c>
      <c r="M540" s="31">
        <v>1043</v>
      </c>
      <c r="N540" s="31">
        <v>1103</v>
      </c>
      <c r="O540" s="21">
        <f t="shared" si="134"/>
        <v>-60</v>
      </c>
      <c r="P540" s="11">
        <f t="shared" si="135"/>
        <v>-5.4397098821396192E-2</v>
      </c>
      <c r="Q540" s="18">
        <v>4152</v>
      </c>
      <c r="R540" s="18">
        <f t="shared" si="136"/>
        <v>-3109</v>
      </c>
      <c r="S540" s="11">
        <f t="shared" si="137"/>
        <v>-0.74879576107899803</v>
      </c>
      <c r="T540" s="37">
        <f t="shared" si="138"/>
        <v>29.8</v>
      </c>
      <c r="U540" s="37">
        <f t="shared" si="139"/>
        <v>36.743362831858406</v>
      </c>
      <c r="V540" s="37">
        <f t="shared" si="140"/>
        <v>-6.9433628318584049</v>
      </c>
      <c r="W540" s="39">
        <f t="shared" si="141"/>
        <v>-0.1889691714836223</v>
      </c>
    </row>
    <row r="541" spans="1:23" x14ac:dyDescent="0.3">
      <c r="A541" s="18">
        <f t="shared" si="142"/>
        <v>2021</v>
      </c>
      <c r="B541" s="18" t="str">
        <f t="shared" si="128"/>
        <v>Dec_2021</v>
      </c>
      <c r="C541" s="18" t="str">
        <f t="shared" si="129"/>
        <v>WK 50_Dec_2021</v>
      </c>
      <c r="D541" s="19">
        <v>44536</v>
      </c>
      <c r="E541" s="29" t="s">
        <v>19</v>
      </c>
      <c r="F541" s="30">
        <v>54</v>
      </c>
      <c r="G541" s="30">
        <v>55</v>
      </c>
      <c r="H541" s="21">
        <f t="shared" si="130"/>
        <v>-1</v>
      </c>
      <c r="I541" s="11">
        <f t="shared" si="131"/>
        <v>-1.8181818181818181E-2</v>
      </c>
      <c r="J541" s="18">
        <v>118</v>
      </c>
      <c r="K541" s="18">
        <f t="shared" si="132"/>
        <v>-64</v>
      </c>
      <c r="L541" s="11">
        <f t="shared" si="133"/>
        <v>-0.5423728813559322</v>
      </c>
      <c r="M541" s="30">
        <v>1098</v>
      </c>
      <c r="N541" s="30">
        <v>1408</v>
      </c>
      <c r="O541" s="21">
        <f t="shared" si="134"/>
        <v>-310</v>
      </c>
      <c r="P541" s="11">
        <f t="shared" si="135"/>
        <v>-0.22017045454545456</v>
      </c>
      <c r="Q541" s="18">
        <v>3262</v>
      </c>
      <c r="R541" s="18">
        <f t="shared" si="136"/>
        <v>-2164</v>
      </c>
      <c r="S541" s="11">
        <f t="shared" si="137"/>
        <v>-0.66339668914776206</v>
      </c>
      <c r="T541" s="37">
        <f t="shared" si="138"/>
        <v>20.333333333333332</v>
      </c>
      <c r="U541" s="37">
        <f t="shared" si="139"/>
        <v>27.64406779661017</v>
      </c>
      <c r="V541" s="37">
        <f t="shared" si="140"/>
        <v>-7.3107344632768374</v>
      </c>
      <c r="W541" s="39">
        <f t="shared" si="141"/>
        <v>-0.26445943184140613</v>
      </c>
    </row>
    <row r="542" spans="1:23" x14ac:dyDescent="0.3">
      <c r="A542" s="18">
        <f t="shared" si="142"/>
        <v>2021</v>
      </c>
      <c r="B542" s="18" t="str">
        <f t="shared" si="128"/>
        <v>Dec_2021</v>
      </c>
      <c r="C542" s="18" t="str">
        <f t="shared" si="129"/>
        <v>WK 50_Dec_2021</v>
      </c>
      <c r="D542" s="19">
        <v>44536</v>
      </c>
      <c r="E542" s="23" t="s">
        <v>6</v>
      </c>
      <c r="F542" s="30">
        <v>18</v>
      </c>
      <c r="G542" s="30">
        <v>18</v>
      </c>
      <c r="H542" s="21">
        <f t="shared" si="130"/>
        <v>0</v>
      </c>
      <c r="I542" s="11">
        <f t="shared" si="131"/>
        <v>0</v>
      </c>
      <c r="J542" s="18">
        <v>47</v>
      </c>
      <c r="K542" s="18">
        <f t="shared" si="132"/>
        <v>-29</v>
      </c>
      <c r="L542" s="11">
        <f t="shared" si="133"/>
        <v>-0.61702127659574468</v>
      </c>
      <c r="M542" s="30">
        <v>738</v>
      </c>
      <c r="N542" s="30">
        <v>713</v>
      </c>
      <c r="O542" s="21">
        <f t="shared" si="134"/>
        <v>25</v>
      </c>
      <c r="P542" s="11">
        <f t="shared" si="135"/>
        <v>3.5063113604488078E-2</v>
      </c>
      <c r="Q542" s="18">
        <v>1771</v>
      </c>
      <c r="R542" s="18">
        <f t="shared" si="136"/>
        <v>-1033</v>
      </c>
      <c r="S542" s="11">
        <f t="shared" si="137"/>
        <v>-0.58328627893845286</v>
      </c>
      <c r="T542" s="37">
        <f t="shared" si="138"/>
        <v>41</v>
      </c>
      <c r="U542" s="37">
        <f t="shared" si="139"/>
        <v>37.680851063829785</v>
      </c>
      <c r="V542" s="37">
        <f t="shared" si="140"/>
        <v>3.3191489361702153</v>
      </c>
      <c r="W542" s="39">
        <f t="shared" si="141"/>
        <v>8.8085827216262069E-2</v>
      </c>
    </row>
    <row r="543" spans="1:23" x14ac:dyDescent="0.3">
      <c r="A543" s="18">
        <f t="shared" si="142"/>
        <v>2021</v>
      </c>
      <c r="B543" s="18" t="str">
        <f t="shared" si="128"/>
        <v>Dec_2021</v>
      </c>
      <c r="C543" s="18" t="str">
        <f t="shared" si="129"/>
        <v>WK 50_Dec_2021</v>
      </c>
      <c r="D543" s="19">
        <v>44536</v>
      </c>
      <c r="E543" s="23" t="s">
        <v>7</v>
      </c>
      <c r="F543" s="30">
        <v>2149</v>
      </c>
      <c r="G543" s="30">
        <v>2155</v>
      </c>
      <c r="H543" s="21">
        <f t="shared" si="130"/>
        <v>-6</v>
      </c>
      <c r="I543" s="11">
        <f t="shared" si="131"/>
        <v>-2.7842227378190253E-3</v>
      </c>
      <c r="J543" s="18">
        <v>2500</v>
      </c>
      <c r="K543" s="18">
        <f t="shared" si="132"/>
        <v>-351</v>
      </c>
      <c r="L543" s="11">
        <f t="shared" si="133"/>
        <v>-0.1404</v>
      </c>
      <c r="M543" s="30">
        <v>51723</v>
      </c>
      <c r="N543" s="30">
        <v>51761</v>
      </c>
      <c r="O543" s="21">
        <f t="shared" si="134"/>
        <v>-38</v>
      </c>
      <c r="P543" s="11">
        <f t="shared" si="135"/>
        <v>-7.3414346708912111E-4</v>
      </c>
      <c r="Q543" s="18">
        <v>86541</v>
      </c>
      <c r="R543" s="18">
        <f t="shared" si="136"/>
        <v>-34818</v>
      </c>
      <c r="S543" s="11">
        <f t="shared" si="137"/>
        <v>-0.40232953166707108</v>
      </c>
      <c r="T543" s="37">
        <f t="shared" si="138"/>
        <v>24.068403908794789</v>
      </c>
      <c r="U543" s="37">
        <f t="shared" si="139"/>
        <v>34.616399999999999</v>
      </c>
      <c r="V543" s="37">
        <f t="shared" si="140"/>
        <v>-10.54799609120521</v>
      </c>
      <c r="W543" s="39">
        <f t="shared" si="141"/>
        <v>-0.30471094889142747</v>
      </c>
    </row>
    <row r="544" spans="1:23" x14ac:dyDescent="0.3">
      <c r="A544" s="18">
        <f t="shared" si="142"/>
        <v>2021</v>
      </c>
      <c r="B544" s="18" t="str">
        <f t="shared" si="128"/>
        <v>Dec_2021</v>
      </c>
      <c r="C544" s="18" t="str">
        <f t="shared" si="129"/>
        <v>WK 50_Dec_2021</v>
      </c>
      <c r="D544" s="19">
        <v>44536</v>
      </c>
      <c r="E544" s="23" t="s">
        <v>20</v>
      </c>
      <c r="F544" s="32">
        <v>29</v>
      </c>
      <c r="G544" s="32">
        <v>29</v>
      </c>
      <c r="H544" s="21">
        <f t="shared" si="130"/>
        <v>0</v>
      </c>
      <c r="I544" s="11">
        <f t="shared" si="131"/>
        <v>0</v>
      </c>
      <c r="J544" s="18">
        <v>75</v>
      </c>
      <c r="K544" s="18">
        <f t="shared" si="132"/>
        <v>-46</v>
      </c>
      <c r="L544" s="11">
        <f t="shared" si="133"/>
        <v>-0.61333333333333329</v>
      </c>
      <c r="M544" s="30">
        <v>796</v>
      </c>
      <c r="N544" s="30">
        <v>863</v>
      </c>
      <c r="O544" s="21">
        <f t="shared" si="134"/>
        <v>-67</v>
      </c>
      <c r="P544" s="11">
        <f t="shared" si="135"/>
        <v>-7.7636152954808801E-2</v>
      </c>
      <c r="Q544" s="18">
        <v>2819</v>
      </c>
      <c r="R544" s="18">
        <f t="shared" si="136"/>
        <v>-2023</v>
      </c>
      <c r="S544" s="11">
        <f t="shared" si="137"/>
        <v>-0.71763036537779357</v>
      </c>
      <c r="T544" s="37">
        <f t="shared" si="138"/>
        <v>27.448275862068964</v>
      </c>
      <c r="U544" s="37">
        <f t="shared" si="139"/>
        <v>37.586666666666666</v>
      </c>
      <c r="V544" s="37">
        <f t="shared" si="140"/>
        <v>-10.138390804597702</v>
      </c>
      <c r="W544" s="39">
        <f t="shared" si="141"/>
        <v>-0.26973370356325921</v>
      </c>
    </row>
    <row r="545" spans="1:23" x14ac:dyDescent="0.3">
      <c r="A545" s="18">
        <f t="shared" si="142"/>
        <v>2021</v>
      </c>
      <c r="B545" s="18" t="str">
        <f t="shared" si="128"/>
        <v>Dec_2021</v>
      </c>
      <c r="C545" s="18" t="str">
        <f t="shared" si="129"/>
        <v>WK 50_Dec_2021</v>
      </c>
      <c r="D545" s="19">
        <v>44536</v>
      </c>
      <c r="E545" s="23" t="s">
        <v>8</v>
      </c>
      <c r="F545" s="30">
        <v>19</v>
      </c>
      <c r="G545" s="30">
        <v>21</v>
      </c>
      <c r="H545" s="21">
        <f t="shared" si="130"/>
        <v>-2</v>
      </c>
      <c r="I545" s="11">
        <f t="shared" si="131"/>
        <v>-9.5238095238095233E-2</v>
      </c>
      <c r="J545" s="18">
        <v>35</v>
      </c>
      <c r="K545" s="18">
        <f t="shared" si="132"/>
        <v>-16</v>
      </c>
      <c r="L545" s="11">
        <f t="shared" si="133"/>
        <v>-0.45714285714285713</v>
      </c>
      <c r="M545" s="30">
        <v>405</v>
      </c>
      <c r="N545" s="30">
        <v>578</v>
      </c>
      <c r="O545" s="21">
        <f t="shared" si="134"/>
        <v>-173</v>
      </c>
      <c r="P545" s="11">
        <f t="shared" si="135"/>
        <v>-0.29930795847750863</v>
      </c>
      <c r="Q545" s="18">
        <v>752</v>
      </c>
      <c r="R545" s="18">
        <f t="shared" si="136"/>
        <v>-347</v>
      </c>
      <c r="S545" s="11">
        <f t="shared" si="137"/>
        <v>-0.46143617021276595</v>
      </c>
      <c r="T545" s="37">
        <f t="shared" si="138"/>
        <v>21.315789473684209</v>
      </c>
      <c r="U545" s="37">
        <f t="shared" si="139"/>
        <v>21.485714285714284</v>
      </c>
      <c r="V545" s="37">
        <f t="shared" si="140"/>
        <v>-0.16992481203007515</v>
      </c>
      <c r="W545" s="39">
        <f t="shared" si="141"/>
        <v>-7.9087346024636039E-3</v>
      </c>
    </row>
    <row r="546" spans="1:23" x14ac:dyDescent="0.3">
      <c r="A546" s="18">
        <f t="shared" si="142"/>
        <v>2021</v>
      </c>
      <c r="B546" s="18" t="str">
        <f t="shared" si="128"/>
        <v>Dec_2021</v>
      </c>
      <c r="C546" s="18" t="str">
        <f t="shared" si="129"/>
        <v>WK 50_Dec_2021</v>
      </c>
      <c r="D546" s="19">
        <v>44536</v>
      </c>
      <c r="E546" s="23" t="s">
        <v>9</v>
      </c>
      <c r="F546" s="30">
        <v>128</v>
      </c>
      <c r="G546" s="30">
        <v>129</v>
      </c>
      <c r="H546" s="21">
        <f t="shared" si="130"/>
        <v>-1</v>
      </c>
      <c r="I546" s="11">
        <f t="shared" si="131"/>
        <v>-7.7519379844961239E-3</v>
      </c>
      <c r="J546" s="18">
        <v>460</v>
      </c>
      <c r="K546" s="18">
        <f t="shared" si="132"/>
        <v>-332</v>
      </c>
      <c r="L546" s="11">
        <f t="shared" si="133"/>
        <v>-0.72173913043478266</v>
      </c>
      <c r="M546" s="30">
        <v>3680</v>
      </c>
      <c r="N546" s="30">
        <v>3908</v>
      </c>
      <c r="O546" s="21">
        <f t="shared" si="134"/>
        <v>-228</v>
      </c>
      <c r="P546" s="11">
        <f t="shared" si="135"/>
        <v>-5.8341862845445243E-2</v>
      </c>
      <c r="Q546" s="18">
        <v>14129</v>
      </c>
      <c r="R546" s="18">
        <f t="shared" si="136"/>
        <v>-10449</v>
      </c>
      <c r="S546" s="11">
        <f t="shared" si="137"/>
        <v>-0.73954278434425647</v>
      </c>
      <c r="T546" s="37">
        <f t="shared" si="138"/>
        <v>28.75</v>
      </c>
      <c r="U546" s="37">
        <f t="shared" si="139"/>
        <v>30.715217391304346</v>
      </c>
      <c r="V546" s="37">
        <f t="shared" si="140"/>
        <v>-1.9652173913043463</v>
      </c>
      <c r="W546" s="39">
        <f t="shared" si="141"/>
        <v>-6.3981881237171731E-2</v>
      </c>
    </row>
    <row r="547" spans="1:23" x14ac:dyDescent="0.3">
      <c r="A547" s="18">
        <f t="shared" si="142"/>
        <v>2021</v>
      </c>
      <c r="B547" s="18" t="str">
        <f t="shared" si="128"/>
        <v>Dec_2021</v>
      </c>
      <c r="C547" s="18" t="str">
        <f t="shared" si="129"/>
        <v>WK 50_Dec_2021</v>
      </c>
      <c r="D547" s="19">
        <v>44536</v>
      </c>
      <c r="E547" s="23" t="s">
        <v>21</v>
      </c>
      <c r="F547" s="30">
        <v>18</v>
      </c>
      <c r="G547" s="30">
        <v>18</v>
      </c>
      <c r="H547" s="21">
        <f t="shared" si="130"/>
        <v>0</v>
      </c>
      <c r="I547" s="11">
        <f t="shared" si="131"/>
        <v>0</v>
      </c>
      <c r="J547" s="18">
        <v>61</v>
      </c>
      <c r="K547" s="18">
        <f t="shared" si="132"/>
        <v>-43</v>
      </c>
      <c r="L547" s="11">
        <f t="shared" si="133"/>
        <v>-0.70491803278688525</v>
      </c>
      <c r="M547" s="30">
        <v>575</v>
      </c>
      <c r="N547" s="30">
        <v>562</v>
      </c>
      <c r="O547" s="21">
        <f t="shared" si="134"/>
        <v>13</v>
      </c>
      <c r="P547" s="11">
        <f t="shared" si="135"/>
        <v>2.3131672597864767E-2</v>
      </c>
      <c r="Q547" s="18">
        <v>1843</v>
      </c>
      <c r="R547" s="18">
        <f t="shared" si="136"/>
        <v>-1268</v>
      </c>
      <c r="S547" s="11">
        <f t="shared" si="137"/>
        <v>-0.68800868149755834</v>
      </c>
      <c r="T547" s="37">
        <f t="shared" si="138"/>
        <v>31.944444444444443</v>
      </c>
      <c r="U547" s="37">
        <f t="shared" si="139"/>
        <v>30.21311475409836</v>
      </c>
      <c r="V547" s="37">
        <f t="shared" si="140"/>
        <v>1.7313296903460831</v>
      </c>
      <c r="W547" s="39">
        <f t="shared" si="141"/>
        <v>5.7303912702718972E-2</v>
      </c>
    </row>
    <row r="548" spans="1:23" x14ac:dyDescent="0.3">
      <c r="A548" s="18">
        <f t="shared" si="142"/>
        <v>2021</v>
      </c>
      <c r="B548" s="18" t="str">
        <f t="shared" si="128"/>
        <v>Dec_2021</v>
      </c>
      <c r="C548" s="18" t="str">
        <f t="shared" si="129"/>
        <v>WK 50_Dec_2021</v>
      </c>
      <c r="D548" s="19">
        <v>44536</v>
      </c>
      <c r="E548" s="23" t="s">
        <v>10</v>
      </c>
      <c r="F548" s="33">
        <v>28</v>
      </c>
      <c r="G548" s="33">
        <v>27</v>
      </c>
      <c r="H548" s="21">
        <f t="shared" si="130"/>
        <v>1</v>
      </c>
      <c r="I548" s="11">
        <f t="shared" si="131"/>
        <v>3.7037037037037035E-2</v>
      </c>
      <c r="J548" s="18">
        <v>44</v>
      </c>
      <c r="K548" s="18">
        <f t="shared" si="132"/>
        <v>-16</v>
      </c>
      <c r="L548" s="11">
        <f t="shared" si="133"/>
        <v>-0.36363636363636365</v>
      </c>
      <c r="M548" s="30">
        <v>578</v>
      </c>
      <c r="N548" s="30">
        <v>733</v>
      </c>
      <c r="O548" s="21">
        <f t="shared" si="134"/>
        <v>-155</v>
      </c>
      <c r="P548" s="11">
        <f t="shared" si="135"/>
        <v>-0.21145975443383355</v>
      </c>
      <c r="Q548" s="18">
        <v>1048</v>
      </c>
      <c r="R548" s="18">
        <f t="shared" si="136"/>
        <v>-470</v>
      </c>
      <c r="S548" s="11">
        <f t="shared" si="137"/>
        <v>-0.44847328244274809</v>
      </c>
      <c r="T548" s="37">
        <f t="shared" si="138"/>
        <v>20.642857142857142</v>
      </c>
      <c r="U548" s="37">
        <f t="shared" si="139"/>
        <v>23.818181818181817</v>
      </c>
      <c r="V548" s="37">
        <f t="shared" si="140"/>
        <v>-3.1753246753246742</v>
      </c>
      <c r="W548" s="39">
        <f t="shared" si="141"/>
        <v>-0.13331515812431841</v>
      </c>
    </row>
    <row r="549" spans="1:23" x14ac:dyDescent="0.3">
      <c r="A549" s="18">
        <f t="shared" si="142"/>
        <v>2021</v>
      </c>
      <c r="B549" s="18" t="str">
        <f t="shared" si="128"/>
        <v>Dec_2021</v>
      </c>
      <c r="C549" s="18" t="str">
        <f t="shared" si="129"/>
        <v>WK 50_Dec_2021</v>
      </c>
      <c r="D549" s="19">
        <v>44536</v>
      </c>
      <c r="E549" s="23" t="s">
        <v>16</v>
      </c>
      <c r="F549" s="33">
        <v>37</v>
      </c>
      <c r="G549" s="33">
        <v>37</v>
      </c>
      <c r="H549" s="21">
        <f t="shared" si="130"/>
        <v>0</v>
      </c>
      <c r="I549" s="11">
        <f t="shared" si="131"/>
        <v>0</v>
      </c>
      <c r="J549" s="18">
        <v>111</v>
      </c>
      <c r="K549" s="18">
        <f t="shared" si="132"/>
        <v>-74</v>
      </c>
      <c r="L549" s="11">
        <f t="shared" si="133"/>
        <v>-0.66666666666666663</v>
      </c>
      <c r="M549" s="30">
        <v>411</v>
      </c>
      <c r="N549" s="30">
        <v>428</v>
      </c>
      <c r="O549" s="21">
        <f t="shared" si="134"/>
        <v>-17</v>
      </c>
      <c r="P549" s="11">
        <f t="shared" si="135"/>
        <v>-3.9719626168224297E-2</v>
      </c>
      <c r="Q549" s="18">
        <v>3522</v>
      </c>
      <c r="R549" s="18">
        <f t="shared" si="136"/>
        <v>-3111</v>
      </c>
      <c r="S549" s="11">
        <f t="shared" si="137"/>
        <v>-0.88330494037478702</v>
      </c>
      <c r="T549" s="37">
        <f t="shared" si="138"/>
        <v>11.108108108108109</v>
      </c>
      <c r="U549" s="37">
        <f t="shared" si="139"/>
        <v>31.72972972972973</v>
      </c>
      <c r="V549" s="37">
        <f t="shared" si="140"/>
        <v>-20.621621621621621</v>
      </c>
      <c r="W549" s="39">
        <f t="shared" si="141"/>
        <v>-0.64991482112436116</v>
      </c>
    </row>
    <row r="550" spans="1:23" x14ac:dyDescent="0.3">
      <c r="A550" s="18">
        <f t="shared" si="142"/>
        <v>2021</v>
      </c>
      <c r="B550" s="18" t="str">
        <f t="shared" si="128"/>
        <v>Dec_2021</v>
      </c>
      <c r="C550" s="18" t="str">
        <f t="shared" si="129"/>
        <v>WK 50_Dec_2021</v>
      </c>
      <c r="D550" s="19">
        <v>44536</v>
      </c>
      <c r="E550" s="23" t="s">
        <v>12</v>
      </c>
      <c r="F550" s="30">
        <v>94</v>
      </c>
      <c r="G550" s="30">
        <v>92</v>
      </c>
      <c r="H550" s="21">
        <f t="shared" si="130"/>
        <v>2</v>
      </c>
      <c r="I550" s="11">
        <f t="shared" si="131"/>
        <v>2.1739130434782608E-2</v>
      </c>
      <c r="J550" s="18">
        <v>295</v>
      </c>
      <c r="K550" s="18">
        <f t="shared" si="132"/>
        <v>-201</v>
      </c>
      <c r="L550" s="11">
        <f t="shared" si="133"/>
        <v>-0.68135593220338986</v>
      </c>
      <c r="M550" s="30">
        <v>1669</v>
      </c>
      <c r="N550" s="30">
        <v>1638</v>
      </c>
      <c r="O550" s="21">
        <f t="shared" si="134"/>
        <v>31</v>
      </c>
      <c r="P550" s="11">
        <f t="shared" si="135"/>
        <v>1.8925518925518924E-2</v>
      </c>
      <c r="Q550" s="18">
        <v>5504</v>
      </c>
      <c r="R550" s="18">
        <f t="shared" si="136"/>
        <v>-3835</v>
      </c>
      <c r="S550" s="11">
        <f t="shared" si="137"/>
        <v>-0.69676598837209303</v>
      </c>
      <c r="T550" s="37">
        <f t="shared" si="138"/>
        <v>17.75531914893617</v>
      </c>
      <c r="U550" s="37">
        <f t="shared" si="139"/>
        <v>18.657627118644069</v>
      </c>
      <c r="V550" s="37">
        <f t="shared" si="140"/>
        <v>-0.90230796970789839</v>
      </c>
      <c r="W550" s="39">
        <f t="shared" si="141"/>
        <v>-4.8361346486887724E-2</v>
      </c>
    </row>
    <row r="551" spans="1:23" x14ac:dyDescent="0.3">
      <c r="A551" s="18">
        <f t="shared" ref="A551:A583" si="143">IF(ISBLANK(D551),"",YEAR(D551))</f>
        <v>2021</v>
      </c>
      <c r="B551" s="18" t="str">
        <f t="shared" si="128"/>
        <v>Dec_2021</v>
      </c>
      <c r="C551" s="18" t="str">
        <f t="shared" si="129"/>
        <v>WK 51_Dec_2021</v>
      </c>
      <c r="D551" s="19">
        <v>44543</v>
      </c>
      <c r="E551" s="29" t="s">
        <v>18</v>
      </c>
      <c r="F551" s="30">
        <v>35</v>
      </c>
      <c r="G551" s="30">
        <v>35</v>
      </c>
      <c r="H551" s="21">
        <f t="shared" si="130"/>
        <v>0</v>
      </c>
      <c r="I551" s="11">
        <f t="shared" si="131"/>
        <v>0</v>
      </c>
      <c r="J551" s="18">
        <v>113</v>
      </c>
      <c r="K551" s="18">
        <f t="shared" si="132"/>
        <v>-78</v>
      </c>
      <c r="L551" s="11">
        <f t="shared" si="133"/>
        <v>-0.69026548672566368</v>
      </c>
      <c r="M551" s="31">
        <v>990</v>
      </c>
      <c r="N551" s="31">
        <v>1043</v>
      </c>
      <c r="O551" s="21">
        <f t="shared" si="134"/>
        <v>-53</v>
      </c>
      <c r="P551" s="11">
        <f t="shared" si="135"/>
        <v>-5.0814956855225309E-2</v>
      </c>
      <c r="Q551" s="18">
        <v>4152</v>
      </c>
      <c r="R551" s="18">
        <f t="shared" si="136"/>
        <v>-3162</v>
      </c>
      <c r="S551" s="11">
        <f t="shared" si="137"/>
        <v>-0.76156069364161849</v>
      </c>
      <c r="T551" s="37">
        <f t="shared" si="138"/>
        <v>28.285714285714285</v>
      </c>
      <c r="U551" s="37">
        <f t="shared" si="139"/>
        <v>36.743362831858406</v>
      </c>
      <c r="V551" s="37">
        <f t="shared" si="140"/>
        <v>-8.4576485461441209</v>
      </c>
      <c r="W551" s="39">
        <f t="shared" si="141"/>
        <v>-0.23018166804293971</v>
      </c>
    </row>
    <row r="552" spans="1:23" x14ac:dyDescent="0.3">
      <c r="A552" s="18">
        <f t="shared" si="143"/>
        <v>2021</v>
      </c>
      <c r="B552" s="18" t="str">
        <f t="shared" si="128"/>
        <v>Dec_2021</v>
      </c>
      <c r="C552" s="18" t="str">
        <f t="shared" si="129"/>
        <v>WK 51_Dec_2021</v>
      </c>
      <c r="D552" s="19">
        <v>44543</v>
      </c>
      <c r="E552" s="29" t="s">
        <v>19</v>
      </c>
      <c r="F552" s="30">
        <v>55</v>
      </c>
      <c r="G552" s="30">
        <v>54</v>
      </c>
      <c r="H552" s="21">
        <f t="shared" si="130"/>
        <v>1</v>
      </c>
      <c r="I552" s="11">
        <f t="shared" si="131"/>
        <v>1.8518518518518517E-2</v>
      </c>
      <c r="J552" s="18">
        <v>118</v>
      </c>
      <c r="K552" s="18">
        <f t="shared" si="132"/>
        <v>-63</v>
      </c>
      <c r="L552" s="11">
        <f t="shared" si="133"/>
        <v>-0.53389830508474578</v>
      </c>
      <c r="M552" s="30">
        <v>1213</v>
      </c>
      <c r="N552" s="30">
        <v>1098</v>
      </c>
      <c r="O552" s="21">
        <f t="shared" si="134"/>
        <v>115</v>
      </c>
      <c r="P552" s="11">
        <f t="shared" si="135"/>
        <v>0.10473588342440801</v>
      </c>
      <c r="Q552" s="18">
        <v>3262</v>
      </c>
      <c r="R552" s="18">
        <f t="shared" si="136"/>
        <v>-2049</v>
      </c>
      <c r="S552" s="11">
        <f t="shared" si="137"/>
        <v>-0.6281422440220723</v>
      </c>
      <c r="T552" s="37">
        <f t="shared" si="138"/>
        <v>22.054545454545455</v>
      </c>
      <c r="U552" s="37">
        <f t="shared" si="139"/>
        <v>27.64406779661017</v>
      </c>
      <c r="V552" s="37">
        <f t="shared" si="140"/>
        <v>-5.5895223420647149</v>
      </c>
      <c r="W552" s="39">
        <f t="shared" si="141"/>
        <v>-0.20219608717462795</v>
      </c>
    </row>
    <row r="553" spans="1:23" x14ac:dyDescent="0.3">
      <c r="A553" s="18">
        <f t="shared" si="143"/>
        <v>2021</v>
      </c>
      <c r="B553" s="18" t="str">
        <f t="shared" si="128"/>
        <v>Dec_2021</v>
      </c>
      <c r="C553" s="18" t="str">
        <f t="shared" si="129"/>
        <v>WK 51_Dec_2021</v>
      </c>
      <c r="D553" s="19">
        <v>44543</v>
      </c>
      <c r="E553" s="23" t="s">
        <v>6</v>
      </c>
      <c r="F553" s="30">
        <v>18</v>
      </c>
      <c r="G553" s="30">
        <v>18</v>
      </c>
      <c r="H553" s="21">
        <f t="shared" si="130"/>
        <v>0</v>
      </c>
      <c r="I553" s="11">
        <f t="shared" si="131"/>
        <v>0</v>
      </c>
      <c r="J553" s="18">
        <v>47</v>
      </c>
      <c r="K553" s="18">
        <f t="shared" si="132"/>
        <v>-29</v>
      </c>
      <c r="L553" s="11">
        <f t="shared" si="133"/>
        <v>-0.61702127659574468</v>
      </c>
      <c r="M553" s="30">
        <v>739</v>
      </c>
      <c r="N553" s="30">
        <v>738</v>
      </c>
      <c r="O553" s="21">
        <f t="shared" si="134"/>
        <v>1</v>
      </c>
      <c r="P553" s="11">
        <f t="shared" si="135"/>
        <v>1.3550135501355014E-3</v>
      </c>
      <c r="Q553" s="18">
        <v>1771</v>
      </c>
      <c r="R553" s="18">
        <f t="shared" si="136"/>
        <v>-1032</v>
      </c>
      <c r="S553" s="11">
        <f t="shared" si="137"/>
        <v>-0.5827216261998871</v>
      </c>
      <c r="T553" s="37">
        <f t="shared" si="138"/>
        <v>41.055555555555557</v>
      </c>
      <c r="U553" s="37">
        <f t="shared" si="139"/>
        <v>37.680851063829785</v>
      </c>
      <c r="V553" s="37">
        <f t="shared" si="140"/>
        <v>3.3747044917257725</v>
      </c>
      <c r="W553" s="39">
        <f t="shared" si="141"/>
        <v>8.9560198255850543E-2</v>
      </c>
    </row>
    <row r="554" spans="1:23" x14ac:dyDescent="0.3">
      <c r="A554" s="18">
        <f t="shared" si="143"/>
        <v>2021</v>
      </c>
      <c r="B554" s="18" t="str">
        <f t="shared" si="128"/>
        <v>Dec_2021</v>
      </c>
      <c r="C554" s="18" t="str">
        <f t="shared" si="129"/>
        <v>WK 51_Dec_2021</v>
      </c>
      <c r="D554" s="19">
        <v>44543</v>
      </c>
      <c r="E554" s="23" t="s">
        <v>7</v>
      </c>
      <c r="F554" s="30">
        <v>2154</v>
      </c>
      <c r="G554" s="30">
        <v>2149</v>
      </c>
      <c r="H554" s="21">
        <f t="shared" si="130"/>
        <v>5</v>
      </c>
      <c r="I554" s="11">
        <f t="shared" si="131"/>
        <v>2.3266635644485808E-3</v>
      </c>
      <c r="J554" s="18">
        <v>2500</v>
      </c>
      <c r="K554" s="18">
        <f t="shared" si="132"/>
        <v>-346</v>
      </c>
      <c r="L554" s="11">
        <f t="shared" si="133"/>
        <v>-0.1384</v>
      </c>
      <c r="M554" s="30">
        <v>49981</v>
      </c>
      <c r="N554" s="30">
        <v>51723</v>
      </c>
      <c r="O554" s="21">
        <f t="shared" si="134"/>
        <v>-1742</v>
      </c>
      <c r="P554" s="11">
        <f t="shared" si="135"/>
        <v>-3.3679407613634166E-2</v>
      </c>
      <c r="Q554" s="18">
        <v>86541</v>
      </c>
      <c r="R554" s="18">
        <f t="shared" si="136"/>
        <v>-36560</v>
      </c>
      <c r="S554" s="11">
        <f t="shared" si="137"/>
        <v>-0.42245871898868742</v>
      </c>
      <c r="T554" s="37">
        <f t="shared" si="138"/>
        <v>23.20380687093779</v>
      </c>
      <c r="U554" s="37">
        <f t="shared" si="139"/>
        <v>34.616399999999999</v>
      </c>
      <c r="V554" s="37">
        <f t="shared" si="140"/>
        <v>-11.412593129062209</v>
      </c>
      <c r="W554" s="39">
        <f t="shared" si="141"/>
        <v>-0.32968746400729737</v>
      </c>
    </row>
    <row r="555" spans="1:23" x14ac:dyDescent="0.3">
      <c r="A555" s="18">
        <f t="shared" si="143"/>
        <v>2021</v>
      </c>
      <c r="B555" s="18" t="str">
        <f t="shared" si="128"/>
        <v>Dec_2021</v>
      </c>
      <c r="C555" s="18" t="str">
        <f t="shared" si="129"/>
        <v>WK 51_Dec_2021</v>
      </c>
      <c r="D555" s="19">
        <v>44543</v>
      </c>
      <c r="E555" s="23" t="s">
        <v>20</v>
      </c>
      <c r="F555" s="32">
        <v>29</v>
      </c>
      <c r="G555" s="32">
        <v>29</v>
      </c>
      <c r="H555" s="21">
        <f t="shared" si="130"/>
        <v>0</v>
      </c>
      <c r="I555" s="11">
        <f t="shared" si="131"/>
        <v>0</v>
      </c>
      <c r="J555" s="18">
        <v>75</v>
      </c>
      <c r="K555" s="18">
        <f t="shared" si="132"/>
        <v>-46</v>
      </c>
      <c r="L555" s="11">
        <f t="shared" si="133"/>
        <v>-0.61333333333333329</v>
      </c>
      <c r="M555" s="30">
        <v>790</v>
      </c>
      <c r="N555" s="30">
        <v>796</v>
      </c>
      <c r="O555" s="21">
        <f t="shared" si="134"/>
        <v>-6</v>
      </c>
      <c r="P555" s="11">
        <f t="shared" si="135"/>
        <v>-7.537688442211055E-3</v>
      </c>
      <c r="Q555" s="18">
        <v>2819</v>
      </c>
      <c r="R555" s="18">
        <f t="shared" si="136"/>
        <v>-2029</v>
      </c>
      <c r="S555" s="11">
        <f t="shared" si="137"/>
        <v>-0.71975877970911672</v>
      </c>
      <c r="T555" s="37">
        <f t="shared" si="138"/>
        <v>27.241379310344829</v>
      </c>
      <c r="U555" s="37">
        <f t="shared" si="139"/>
        <v>37.586666666666666</v>
      </c>
      <c r="V555" s="37">
        <f t="shared" si="140"/>
        <v>-10.345287356321837</v>
      </c>
      <c r="W555" s="39">
        <f t="shared" si="141"/>
        <v>-0.27523822338564663</v>
      </c>
    </row>
    <row r="556" spans="1:23" x14ac:dyDescent="0.3">
      <c r="A556" s="18">
        <f t="shared" si="143"/>
        <v>2021</v>
      </c>
      <c r="B556" s="18" t="str">
        <f t="shared" si="128"/>
        <v>Dec_2021</v>
      </c>
      <c r="C556" s="18" t="str">
        <f t="shared" si="129"/>
        <v>WK 51_Dec_2021</v>
      </c>
      <c r="D556" s="19">
        <v>44543</v>
      </c>
      <c r="E556" s="23" t="s">
        <v>8</v>
      </c>
      <c r="F556" s="30">
        <v>19</v>
      </c>
      <c r="G556" s="30">
        <v>19</v>
      </c>
      <c r="H556" s="21">
        <f t="shared" si="130"/>
        <v>0</v>
      </c>
      <c r="I556" s="11">
        <f t="shared" si="131"/>
        <v>0</v>
      </c>
      <c r="J556" s="18">
        <v>35</v>
      </c>
      <c r="K556" s="18">
        <f t="shared" si="132"/>
        <v>-16</v>
      </c>
      <c r="L556" s="11">
        <f t="shared" si="133"/>
        <v>-0.45714285714285713</v>
      </c>
      <c r="M556" s="30">
        <v>408</v>
      </c>
      <c r="N556" s="30">
        <v>405</v>
      </c>
      <c r="O556" s="21">
        <f t="shared" si="134"/>
        <v>3</v>
      </c>
      <c r="P556" s="11">
        <f t="shared" si="135"/>
        <v>7.4074074074074077E-3</v>
      </c>
      <c r="Q556" s="18">
        <v>752</v>
      </c>
      <c r="R556" s="18">
        <f t="shared" si="136"/>
        <v>-344</v>
      </c>
      <c r="S556" s="11">
        <f t="shared" si="137"/>
        <v>-0.45744680851063829</v>
      </c>
      <c r="T556" s="37">
        <f t="shared" si="138"/>
        <v>21.473684210526315</v>
      </c>
      <c r="U556" s="37">
        <f t="shared" si="139"/>
        <v>21.485714285714284</v>
      </c>
      <c r="V556" s="37">
        <f t="shared" si="140"/>
        <v>-1.2030075187968947E-2</v>
      </c>
      <c r="W556" s="39">
        <f t="shared" si="141"/>
        <v>-5.5991041433366118E-4</v>
      </c>
    </row>
    <row r="557" spans="1:23" x14ac:dyDescent="0.3">
      <c r="A557" s="18">
        <f t="shared" si="143"/>
        <v>2021</v>
      </c>
      <c r="B557" s="18" t="str">
        <f t="shared" si="128"/>
        <v>Dec_2021</v>
      </c>
      <c r="C557" s="18" t="str">
        <f t="shared" si="129"/>
        <v>WK 51_Dec_2021</v>
      </c>
      <c r="D557" s="19">
        <v>44543</v>
      </c>
      <c r="E557" s="23" t="s">
        <v>9</v>
      </c>
      <c r="F557" s="30">
        <v>127</v>
      </c>
      <c r="G557" s="30">
        <v>128</v>
      </c>
      <c r="H557" s="21">
        <f t="shared" si="130"/>
        <v>-1</v>
      </c>
      <c r="I557" s="11">
        <f t="shared" si="131"/>
        <v>-7.8125E-3</v>
      </c>
      <c r="J557" s="18">
        <v>460</v>
      </c>
      <c r="K557" s="18">
        <f t="shared" si="132"/>
        <v>-333</v>
      </c>
      <c r="L557" s="11">
        <f t="shared" si="133"/>
        <v>-0.72391304347826091</v>
      </c>
      <c r="M557" s="30">
        <v>3693</v>
      </c>
      <c r="N557" s="30">
        <v>3680</v>
      </c>
      <c r="O557" s="21">
        <f t="shared" si="134"/>
        <v>13</v>
      </c>
      <c r="P557" s="11">
        <f t="shared" si="135"/>
        <v>3.5326086956521739E-3</v>
      </c>
      <c r="Q557" s="18">
        <v>14129</v>
      </c>
      <c r="R557" s="18">
        <f t="shared" si="136"/>
        <v>-10436</v>
      </c>
      <c r="S557" s="11">
        <f t="shared" si="137"/>
        <v>-0.7386226909193857</v>
      </c>
      <c r="T557" s="37">
        <f t="shared" si="138"/>
        <v>29.078740157480315</v>
      </c>
      <c r="U557" s="37">
        <f t="shared" si="139"/>
        <v>30.715217391304346</v>
      </c>
      <c r="V557" s="37">
        <f t="shared" si="140"/>
        <v>-1.6364772338240314</v>
      </c>
      <c r="W557" s="39">
        <f t="shared" si="141"/>
        <v>-5.3279037975727549E-2</v>
      </c>
    </row>
    <row r="558" spans="1:23" x14ac:dyDescent="0.3">
      <c r="A558" s="18">
        <f t="shared" si="143"/>
        <v>2021</v>
      </c>
      <c r="B558" s="18" t="str">
        <f t="shared" si="128"/>
        <v>Dec_2021</v>
      </c>
      <c r="C558" s="18" t="str">
        <f t="shared" si="129"/>
        <v>WK 51_Dec_2021</v>
      </c>
      <c r="D558" s="19">
        <v>44543</v>
      </c>
      <c r="E558" s="23" t="s">
        <v>21</v>
      </c>
      <c r="F558" s="30">
        <v>18</v>
      </c>
      <c r="G558" s="30">
        <v>18</v>
      </c>
      <c r="H558" s="21">
        <f t="shared" si="130"/>
        <v>0</v>
      </c>
      <c r="I558" s="11">
        <f t="shared" si="131"/>
        <v>0</v>
      </c>
      <c r="J558" s="18">
        <v>61</v>
      </c>
      <c r="K558" s="18">
        <f t="shared" si="132"/>
        <v>-43</v>
      </c>
      <c r="L558" s="11">
        <f t="shared" si="133"/>
        <v>-0.70491803278688525</v>
      </c>
      <c r="M558" s="30">
        <v>580</v>
      </c>
      <c r="N558" s="30">
        <v>575</v>
      </c>
      <c r="O558" s="21">
        <f t="shared" si="134"/>
        <v>5</v>
      </c>
      <c r="P558" s="11">
        <f t="shared" si="135"/>
        <v>8.6956521739130436E-3</v>
      </c>
      <c r="Q558" s="18">
        <v>1843</v>
      </c>
      <c r="R558" s="18">
        <f t="shared" si="136"/>
        <v>-1263</v>
      </c>
      <c r="S558" s="11">
        <f t="shared" si="137"/>
        <v>-0.68529571351058061</v>
      </c>
      <c r="T558" s="37">
        <f t="shared" si="138"/>
        <v>32.222222222222221</v>
      </c>
      <c r="U558" s="37">
        <f t="shared" si="139"/>
        <v>30.21311475409836</v>
      </c>
      <c r="V558" s="37">
        <f t="shared" si="140"/>
        <v>2.0091074681238617</v>
      </c>
      <c r="W558" s="39">
        <f t="shared" si="141"/>
        <v>6.6497859769699172E-2</v>
      </c>
    </row>
    <row r="559" spans="1:23" x14ac:dyDescent="0.3">
      <c r="A559" s="18">
        <f t="shared" si="143"/>
        <v>2021</v>
      </c>
      <c r="B559" s="18" t="str">
        <f t="shared" si="128"/>
        <v>Dec_2021</v>
      </c>
      <c r="C559" s="18" t="str">
        <f t="shared" si="129"/>
        <v>WK 51_Dec_2021</v>
      </c>
      <c r="D559" s="19">
        <v>44543</v>
      </c>
      <c r="E559" s="23" t="s">
        <v>10</v>
      </c>
      <c r="F559" s="33">
        <v>29</v>
      </c>
      <c r="G559" s="33">
        <v>28</v>
      </c>
      <c r="H559" s="21">
        <f t="shared" si="130"/>
        <v>1</v>
      </c>
      <c r="I559" s="11">
        <f t="shared" si="131"/>
        <v>3.5714285714285712E-2</v>
      </c>
      <c r="J559" s="18">
        <v>44</v>
      </c>
      <c r="K559" s="18">
        <f t="shared" si="132"/>
        <v>-15</v>
      </c>
      <c r="L559" s="11">
        <f t="shared" si="133"/>
        <v>-0.34090909090909088</v>
      </c>
      <c r="M559" s="30">
        <v>657</v>
      </c>
      <c r="N559" s="30">
        <v>578</v>
      </c>
      <c r="O559" s="21">
        <f t="shared" si="134"/>
        <v>79</v>
      </c>
      <c r="P559" s="11">
        <f t="shared" si="135"/>
        <v>0.13667820069204153</v>
      </c>
      <c r="Q559" s="18">
        <v>1048</v>
      </c>
      <c r="R559" s="18">
        <f t="shared" si="136"/>
        <v>-391</v>
      </c>
      <c r="S559" s="11">
        <f t="shared" si="137"/>
        <v>-0.37309160305343514</v>
      </c>
      <c r="T559" s="37">
        <f t="shared" si="138"/>
        <v>22.655172413793103</v>
      </c>
      <c r="U559" s="37">
        <f t="shared" si="139"/>
        <v>23.818181818181817</v>
      </c>
      <c r="V559" s="37">
        <f t="shared" si="140"/>
        <v>-1.1630094043887134</v>
      </c>
      <c r="W559" s="39">
        <f t="shared" si="141"/>
        <v>-4.8828639115556668E-2</v>
      </c>
    </row>
    <row r="560" spans="1:23" x14ac:dyDescent="0.3">
      <c r="A560" s="18">
        <f t="shared" si="143"/>
        <v>2021</v>
      </c>
      <c r="B560" s="18" t="str">
        <f t="shared" si="128"/>
        <v>Dec_2021</v>
      </c>
      <c r="C560" s="18" t="str">
        <f t="shared" si="129"/>
        <v>WK 51_Dec_2021</v>
      </c>
      <c r="D560" s="19">
        <v>44543</v>
      </c>
      <c r="E560" s="23" t="s">
        <v>16</v>
      </c>
      <c r="F560" s="33">
        <v>37</v>
      </c>
      <c r="G560" s="33">
        <v>37</v>
      </c>
      <c r="H560" s="21">
        <f t="shared" si="130"/>
        <v>0</v>
      </c>
      <c r="I560" s="11">
        <f t="shared" si="131"/>
        <v>0</v>
      </c>
      <c r="J560" s="18">
        <v>111</v>
      </c>
      <c r="K560" s="18">
        <f t="shared" si="132"/>
        <v>-74</v>
      </c>
      <c r="L560" s="11">
        <f t="shared" si="133"/>
        <v>-0.66666666666666663</v>
      </c>
      <c r="M560" s="30">
        <v>408</v>
      </c>
      <c r="N560" s="30">
        <v>411</v>
      </c>
      <c r="O560" s="21">
        <f t="shared" si="134"/>
        <v>-3</v>
      </c>
      <c r="P560" s="11">
        <f t="shared" si="135"/>
        <v>-7.2992700729927005E-3</v>
      </c>
      <c r="Q560" s="18">
        <v>3522</v>
      </c>
      <c r="R560" s="18">
        <f t="shared" si="136"/>
        <v>-3114</v>
      </c>
      <c r="S560" s="11">
        <f t="shared" si="137"/>
        <v>-0.88415672913117549</v>
      </c>
      <c r="T560" s="37">
        <f t="shared" si="138"/>
        <v>11.027027027027026</v>
      </c>
      <c r="U560" s="37">
        <f t="shared" si="139"/>
        <v>31.72972972972973</v>
      </c>
      <c r="V560" s="37">
        <f t="shared" si="140"/>
        <v>-20.702702702702702</v>
      </c>
      <c r="W560" s="39">
        <f t="shared" si="141"/>
        <v>-0.65247018739352636</v>
      </c>
    </row>
    <row r="561" spans="1:23" x14ac:dyDescent="0.3">
      <c r="A561" s="18">
        <f t="shared" si="143"/>
        <v>2021</v>
      </c>
      <c r="B561" s="18" t="str">
        <f t="shared" si="128"/>
        <v>Dec_2021</v>
      </c>
      <c r="C561" s="18" t="str">
        <f t="shared" si="129"/>
        <v>WK 51_Dec_2021</v>
      </c>
      <c r="D561" s="19">
        <v>44543</v>
      </c>
      <c r="E561" s="23" t="s">
        <v>12</v>
      </c>
      <c r="F561" s="30">
        <v>96</v>
      </c>
      <c r="G561" s="30">
        <v>94</v>
      </c>
      <c r="H561" s="21">
        <f t="shared" si="130"/>
        <v>2</v>
      </c>
      <c r="I561" s="11">
        <f t="shared" si="131"/>
        <v>2.1276595744680851E-2</v>
      </c>
      <c r="J561" s="18">
        <v>295</v>
      </c>
      <c r="K561" s="18">
        <f t="shared" si="132"/>
        <v>-199</v>
      </c>
      <c r="L561" s="11">
        <f t="shared" si="133"/>
        <v>-0.6745762711864407</v>
      </c>
      <c r="M561" s="30">
        <v>1678</v>
      </c>
      <c r="N561" s="30">
        <v>1669</v>
      </c>
      <c r="O561" s="21">
        <f t="shared" si="134"/>
        <v>9</v>
      </c>
      <c r="P561" s="11">
        <f t="shared" si="135"/>
        <v>5.3924505692031152E-3</v>
      </c>
      <c r="Q561" s="18">
        <v>5504</v>
      </c>
      <c r="R561" s="18">
        <f t="shared" si="136"/>
        <v>-3826</v>
      </c>
      <c r="S561" s="11">
        <f t="shared" si="137"/>
        <v>-0.69513081395348841</v>
      </c>
      <c r="T561" s="37">
        <f t="shared" si="138"/>
        <v>17.479166666666668</v>
      </c>
      <c r="U561" s="37">
        <f t="shared" si="139"/>
        <v>18.657627118644069</v>
      </c>
      <c r="V561" s="37">
        <f t="shared" si="140"/>
        <v>-1.1784604519774007</v>
      </c>
      <c r="W561" s="39">
        <f t="shared" si="141"/>
        <v>-6.3162397044573618E-2</v>
      </c>
    </row>
    <row r="562" spans="1:23" x14ac:dyDescent="0.3">
      <c r="A562" s="18">
        <f t="shared" si="143"/>
        <v>2021</v>
      </c>
      <c r="B562" s="18" t="str">
        <f t="shared" si="128"/>
        <v>Dec_2021</v>
      </c>
      <c r="C562" s="18" t="str">
        <f t="shared" si="129"/>
        <v>WK 52_Dec_2021</v>
      </c>
      <c r="D562" s="19">
        <v>44550</v>
      </c>
      <c r="E562" s="14" t="s">
        <v>18</v>
      </c>
      <c r="F562" s="18">
        <v>0</v>
      </c>
      <c r="G562" s="30">
        <v>35</v>
      </c>
      <c r="H562" s="21">
        <f t="shared" si="130"/>
        <v>-35</v>
      </c>
      <c r="I562" s="11">
        <f t="shared" si="131"/>
        <v>-1</v>
      </c>
      <c r="J562" s="18">
        <v>113</v>
      </c>
      <c r="K562" s="18">
        <f t="shared" si="132"/>
        <v>-113</v>
      </c>
      <c r="L562" s="11">
        <f t="shared" si="133"/>
        <v>-1</v>
      </c>
      <c r="M562" s="31"/>
      <c r="N562" s="31">
        <v>990</v>
      </c>
      <c r="O562" s="21">
        <f t="shared" si="134"/>
        <v>-990</v>
      </c>
      <c r="P562" s="11">
        <f t="shared" si="135"/>
        <v>-1</v>
      </c>
      <c r="Q562" s="18">
        <v>4152</v>
      </c>
      <c r="R562" s="18">
        <f t="shared" si="136"/>
        <v>-4152</v>
      </c>
      <c r="S562" s="11">
        <f t="shared" si="137"/>
        <v>-1</v>
      </c>
      <c r="T562" s="37" t="str">
        <f t="shared" si="138"/>
        <v>NA</v>
      </c>
      <c r="U562" s="37">
        <f t="shared" si="139"/>
        <v>36.743362831858406</v>
      </c>
      <c r="V562" s="37" t="str">
        <f t="shared" si="140"/>
        <v>NA</v>
      </c>
      <c r="W562" s="39" t="str">
        <f t="shared" si="141"/>
        <v>NA</v>
      </c>
    </row>
    <row r="563" spans="1:23" x14ac:dyDescent="0.3">
      <c r="A563" s="18">
        <f t="shared" si="143"/>
        <v>2021</v>
      </c>
      <c r="B563" s="18" t="str">
        <f t="shared" si="128"/>
        <v>Dec_2021</v>
      </c>
      <c r="C563" s="18" t="str">
        <f t="shared" si="129"/>
        <v>WK 52_Dec_2021</v>
      </c>
      <c r="D563" s="19">
        <v>44550</v>
      </c>
      <c r="E563" s="14" t="s">
        <v>19</v>
      </c>
      <c r="F563" s="18">
        <v>0</v>
      </c>
      <c r="G563" s="30">
        <v>55</v>
      </c>
      <c r="H563" s="21">
        <f t="shared" si="130"/>
        <v>-55</v>
      </c>
      <c r="I563" s="11">
        <f t="shared" si="131"/>
        <v>-1</v>
      </c>
      <c r="J563" s="18">
        <v>118</v>
      </c>
      <c r="K563" s="18">
        <f t="shared" si="132"/>
        <v>-118</v>
      </c>
      <c r="L563" s="11">
        <f t="shared" si="133"/>
        <v>-1</v>
      </c>
      <c r="M563" s="30"/>
      <c r="N563" s="30">
        <v>1213</v>
      </c>
      <c r="O563" s="21">
        <f t="shared" si="134"/>
        <v>-1213</v>
      </c>
      <c r="P563" s="11">
        <f t="shared" si="135"/>
        <v>-1</v>
      </c>
      <c r="Q563" s="18">
        <v>3262</v>
      </c>
      <c r="R563" s="18">
        <f t="shared" si="136"/>
        <v>-3262</v>
      </c>
      <c r="S563" s="11">
        <f t="shared" si="137"/>
        <v>-1</v>
      </c>
      <c r="T563" s="37" t="str">
        <f t="shared" si="138"/>
        <v>NA</v>
      </c>
      <c r="U563" s="37">
        <f t="shared" si="139"/>
        <v>27.64406779661017</v>
      </c>
      <c r="V563" s="37" t="str">
        <f t="shared" si="140"/>
        <v>NA</v>
      </c>
      <c r="W563" s="39" t="str">
        <f t="shared" si="141"/>
        <v>NA</v>
      </c>
    </row>
    <row r="564" spans="1:23" x14ac:dyDescent="0.3">
      <c r="A564" s="18">
        <f t="shared" si="143"/>
        <v>2021</v>
      </c>
      <c r="B564" s="18" t="str">
        <f t="shared" si="128"/>
        <v>Dec_2021</v>
      </c>
      <c r="C564" s="18" t="str">
        <f t="shared" si="129"/>
        <v>WK 52_Dec_2021</v>
      </c>
      <c r="D564" s="19">
        <v>44550</v>
      </c>
      <c r="E564" s="13" t="s">
        <v>6</v>
      </c>
      <c r="F564" s="18">
        <v>0</v>
      </c>
      <c r="G564" s="30">
        <v>18</v>
      </c>
      <c r="H564" s="21">
        <f t="shared" si="130"/>
        <v>-18</v>
      </c>
      <c r="I564" s="11">
        <f t="shared" si="131"/>
        <v>-1</v>
      </c>
      <c r="J564" s="18">
        <v>47</v>
      </c>
      <c r="K564" s="18">
        <f t="shared" si="132"/>
        <v>-47</v>
      </c>
      <c r="L564" s="11">
        <f t="shared" si="133"/>
        <v>-1</v>
      </c>
      <c r="M564" s="30"/>
      <c r="N564" s="30">
        <v>739</v>
      </c>
      <c r="O564" s="21">
        <f t="shared" si="134"/>
        <v>-739</v>
      </c>
      <c r="P564" s="11">
        <f t="shared" si="135"/>
        <v>-1</v>
      </c>
      <c r="Q564" s="18">
        <v>1771</v>
      </c>
      <c r="R564" s="18">
        <f t="shared" si="136"/>
        <v>-1771</v>
      </c>
      <c r="S564" s="11">
        <f t="shared" si="137"/>
        <v>-1</v>
      </c>
      <c r="T564" s="37" t="str">
        <f t="shared" si="138"/>
        <v>NA</v>
      </c>
      <c r="U564" s="37">
        <f t="shared" si="139"/>
        <v>37.680851063829785</v>
      </c>
      <c r="V564" s="37" t="str">
        <f t="shared" si="140"/>
        <v>NA</v>
      </c>
      <c r="W564" s="39" t="str">
        <f t="shared" si="141"/>
        <v>NA</v>
      </c>
    </row>
    <row r="565" spans="1:23" x14ac:dyDescent="0.3">
      <c r="A565" s="18">
        <f t="shared" si="143"/>
        <v>2021</v>
      </c>
      <c r="B565" s="18" t="str">
        <f t="shared" si="128"/>
        <v>Dec_2021</v>
      </c>
      <c r="C565" s="18" t="str">
        <f t="shared" si="129"/>
        <v>WK 52_Dec_2021</v>
      </c>
      <c r="D565" s="19">
        <v>44550</v>
      </c>
      <c r="E565" s="23" t="s">
        <v>7</v>
      </c>
      <c r="F565" s="30">
        <v>2138</v>
      </c>
      <c r="G565" s="30">
        <v>2154</v>
      </c>
      <c r="H565" s="21">
        <f t="shared" si="130"/>
        <v>-16</v>
      </c>
      <c r="I565" s="11">
        <f t="shared" si="131"/>
        <v>-7.4280408542246983E-3</v>
      </c>
      <c r="J565" s="18">
        <v>2500</v>
      </c>
      <c r="K565" s="18">
        <f t="shared" si="132"/>
        <v>-362</v>
      </c>
      <c r="L565" s="11">
        <f t="shared" si="133"/>
        <v>-0.14480000000000001</v>
      </c>
      <c r="M565" s="30">
        <v>38741</v>
      </c>
      <c r="N565" s="30">
        <v>49981</v>
      </c>
      <c r="O565" s="21">
        <f t="shared" si="134"/>
        <v>-11240</v>
      </c>
      <c r="P565" s="11">
        <f t="shared" si="135"/>
        <v>-0.22488545647345992</v>
      </c>
      <c r="Q565" s="18">
        <v>86541</v>
      </c>
      <c r="R565" s="18">
        <f t="shared" si="136"/>
        <v>-47800</v>
      </c>
      <c r="S565" s="11">
        <f t="shared" si="137"/>
        <v>-0.55233935360118325</v>
      </c>
      <c r="T565" s="37">
        <f t="shared" si="138"/>
        <v>18.120205799812908</v>
      </c>
      <c r="U565" s="37">
        <f t="shared" si="139"/>
        <v>34.616399999999999</v>
      </c>
      <c r="V565" s="37">
        <f t="shared" si="140"/>
        <v>-16.496194200187091</v>
      </c>
      <c r="W565" s="39">
        <f t="shared" si="141"/>
        <v>-0.47654274275161751</v>
      </c>
    </row>
    <row r="566" spans="1:23" x14ac:dyDescent="0.3">
      <c r="A566" s="18">
        <f t="shared" si="143"/>
        <v>2021</v>
      </c>
      <c r="B566" s="18" t="str">
        <f t="shared" si="128"/>
        <v>Dec_2021</v>
      </c>
      <c r="C566" s="18" t="str">
        <f t="shared" si="129"/>
        <v>WK 52_Dec_2021</v>
      </c>
      <c r="D566" s="19">
        <v>44550</v>
      </c>
      <c r="E566" s="13" t="s">
        <v>20</v>
      </c>
      <c r="F566" s="18">
        <v>0</v>
      </c>
      <c r="G566" s="32">
        <v>29</v>
      </c>
      <c r="H566" s="21">
        <f t="shared" si="130"/>
        <v>-29</v>
      </c>
      <c r="I566" s="11">
        <f t="shared" si="131"/>
        <v>-1</v>
      </c>
      <c r="J566" s="18">
        <v>75</v>
      </c>
      <c r="K566" s="18">
        <f t="shared" si="132"/>
        <v>-75</v>
      </c>
      <c r="L566" s="11">
        <f t="shared" si="133"/>
        <v>-1</v>
      </c>
      <c r="M566" s="30"/>
      <c r="N566" s="30">
        <v>790</v>
      </c>
      <c r="O566" s="21">
        <f t="shared" si="134"/>
        <v>-790</v>
      </c>
      <c r="P566" s="11">
        <f t="shared" si="135"/>
        <v>-1</v>
      </c>
      <c r="Q566" s="18">
        <v>2819</v>
      </c>
      <c r="R566" s="18">
        <f t="shared" si="136"/>
        <v>-2819</v>
      </c>
      <c r="S566" s="11">
        <f t="shared" si="137"/>
        <v>-1</v>
      </c>
      <c r="T566" s="37" t="str">
        <f t="shared" si="138"/>
        <v>NA</v>
      </c>
      <c r="U566" s="37">
        <f t="shared" si="139"/>
        <v>37.586666666666666</v>
      </c>
      <c r="V566" s="37" t="str">
        <f t="shared" si="140"/>
        <v>NA</v>
      </c>
      <c r="W566" s="39" t="str">
        <f t="shared" si="141"/>
        <v>NA</v>
      </c>
    </row>
    <row r="567" spans="1:23" x14ac:dyDescent="0.3">
      <c r="A567" s="18">
        <f t="shared" si="143"/>
        <v>2021</v>
      </c>
      <c r="B567" s="18" t="str">
        <f t="shared" si="128"/>
        <v>Dec_2021</v>
      </c>
      <c r="C567" s="18" t="str">
        <f t="shared" si="129"/>
        <v>WK 52_Dec_2021</v>
      </c>
      <c r="D567" s="19">
        <v>44550</v>
      </c>
      <c r="E567" s="13" t="s">
        <v>8</v>
      </c>
      <c r="F567" s="18">
        <v>0</v>
      </c>
      <c r="G567" s="30">
        <v>19</v>
      </c>
      <c r="H567" s="21">
        <f t="shared" si="130"/>
        <v>-19</v>
      </c>
      <c r="I567" s="11">
        <f t="shared" si="131"/>
        <v>-1</v>
      </c>
      <c r="J567" s="18">
        <v>35</v>
      </c>
      <c r="K567" s="18">
        <f t="shared" si="132"/>
        <v>-35</v>
      </c>
      <c r="L567" s="11">
        <f t="shared" si="133"/>
        <v>-1</v>
      </c>
      <c r="M567" s="30"/>
      <c r="N567" s="30">
        <v>408</v>
      </c>
      <c r="O567" s="21">
        <f t="shared" si="134"/>
        <v>-408</v>
      </c>
      <c r="P567" s="11">
        <f t="shared" si="135"/>
        <v>-1</v>
      </c>
      <c r="Q567" s="18">
        <v>752</v>
      </c>
      <c r="R567" s="18">
        <f t="shared" si="136"/>
        <v>-752</v>
      </c>
      <c r="S567" s="11">
        <f t="shared" si="137"/>
        <v>-1</v>
      </c>
      <c r="T567" s="37" t="str">
        <f t="shared" si="138"/>
        <v>NA</v>
      </c>
      <c r="U567" s="37">
        <f t="shared" si="139"/>
        <v>21.485714285714284</v>
      </c>
      <c r="V567" s="37" t="str">
        <f t="shared" si="140"/>
        <v>NA</v>
      </c>
      <c r="W567" s="39" t="str">
        <f t="shared" si="141"/>
        <v>NA</v>
      </c>
    </row>
    <row r="568" spans="1:23" x14ac:dyDescent="0.3">
      <c r="A568" s="18">
        <f t="shared" si="143"/>
        <v>2021</v>
      </c>
      <c r="B568" s="18" t="str">
        <f t="shared" si="128"/>
        <v>Dec_2021</v>
      </c>
      <c r="C568" s="18" t="str">
        <f t="shared" si="129"/>
        <v>WK 52_Dec_2021</v>
      </c>
      <c r="D568" s="19">
        <v>44550</v>
      </c>
      <c r="E568" s="13" t="s">
        <v>9</v>
      </c>
      <c r="F568" s="18">
        <v>0</v>
      </c>
      <c r="G568" s="30">
        <v>127</v>
      </c>
      <c r="H568" s="21">
        <f t="shared" si="130"/>
        <v>-127</v>
      </c>
      <c r="I568" s="11">
        <f t="shared" si="131"/>
        <v>-1</v>
      </c>
      <c r="J568" s="18">
        <v>460</v>
      </c>
      <c r="K568" s="18">
        <f t="shared" si="132"/>
        <v>-460</v>
      </c>
      <c r="L568" s="11">
        <f t="shared" si="133"/>
        <v>-1</v>
      </c>
      <c r="M568" s="30"/>
      <c r="N568" s="30">
        <v>3693</v>
      </c>
      <c r="O568" s="21">
        <f t="shared" si="134"/>
        <v>-3693</v>
      </c>
      <c r="P568" s="11">
        <f t="shared" si="135"/>
        <v>-1</v>
      </c>
      <c r="Q568" s="18">
        <v>14129</v>
      </c>
      <c r="R568" s="18">
        <f t="shared" si="136"/>
        <v>-14129</v>
      </c>
      <c r="S568" s="11">
        <f t="shared" si="137"/>
        <v>-1</v>
      </c>
      <c r="T568" s="37" t="str">
        <f t="shared" si="138"/>
        <v>NA</v>
      </c>
      <c r="U568" s="37">
        <f t="shared" si="139"/>
        <v>30.715217391304346</v>
      </c>
      <c r="V568" s="37" t="str">
        <f t="shared" si="140"/>
        <v>NA</v>
      </c>
      <c r="W568" s="39" t="str">
        <f t="shared" si="141"/>
        <v>NA</v>
      </c>
    </row>
    <row r="569" spans="1:23" x14ac:dyDescent="0.3">
      <c r="A569" s="18">
        <f t="shared" si="143"/>
        <v>2021</v>
      </c>
      <c r="B569" s="18" t="str">
        <f t="shared" si="128"/>
        <v>Dec_2021</v>
      </c>
      <c r="C569" s="18" t="str">
        <f t="shared" si="129"/>
        <v>WK 52_Dec_2021</v>
      </c>
      <c r="D569" s="19">
        <v>44550</v>
      </c>
      <c r="E569" s="13" t="s">
        <v>21</v>
      </c>
      <c r="F569" s="18">
        <v>0</v>
      </c>
      <c r="G569" s="30">
        <v>18</v>
      </c>
      <c r="H569" s="21">
        <f t="shared" si="130"/>
        <v>-18</v>
      </c>
      <c r="I569" s="11">
        <f t="shared" si="131"/>
        <v>-1</v>
      </c>
      <c r="J569" s="18">
        <v>61</v>
      </c>
      <c r="K569" s="18">
        <f t="shared" si="132"/>
        <v>-61</v>
      </c>
      <c r="L569" s="11">
        <f t="shared" si="133"/>
        <v>-1</v>
      </c>
      <c r="M569" s="30"/>
      <c r="N569" s="30">
        <v>580</v>
      </c>
      <c r="O569" s="21">
        <f t="shared" si="134"/>
        <v>-580</v>
      </c>
      <c r="P569" s="11">
        <f t="shared" si="135"/>
        <v>-1</v>
      </c>
      <c r="Q569" s="18">
        <v>1843</v>
      </c>
      <c r="R569" s="18">
        <f t="shared" si="136"/>
        <v>-1843</v>
      </c>
      <c r="S569" s="11">
        <f t="shared" si="137"/>
        <v>-1</v>
      </c>
      <c r="T569" s="37" t="str">
        <f t="shared" si="138"/>
        <v>NA</v>
      </c>
      <c r="U569" s="37">
        <f t="shared" si="139"/>
        <v>30.21311475409836</v>
      </c>
      <c r="V569" s="37" t="str">
        <f t="shared" si="140"/>
        <v>NA</v>
      </c>
      <c r="W569" s="39" t="str">
        <f t="shared" si="141"/>
        <v>NA</v>
      </c>
    </row>
    <row r="570" spans="1:23" x14ac:dyDescent="0.3">
      <c r="A570" s="18">
        <f t="shared" si="143"/>
        <v>2021</v>
      </c>
      <c r="B570" s="18" t="str">
        <f t="shared" si="128"/>
        <v>Dec_2021</v>
      </c>
      <c r="C570" s="18" t="str">
        <f t="shared" si="129"/>
        <v>WK 52_Dec_2021</v>
      </c>
      <c r="D570" s="19">
        <v>44550</v>
      </c>
      <c r="E570" s="13" t="s">
        <v>10</v>
      </c>
      <c r="F570" s="18">
        <v>0</v>
      </c>
      <c r="G570" s="33">
        <v>29</v>
      </c>
      <c r="H570" s="21">
        <f t="shared" si="130"/>
        <v>-29</v>
      </c>
      <c r="I570" s="11">
        <f t="shared" si="131"/>
        <v>-1</v>
      </c>
      <c r="J570" s="18">
        <v>44</v>
      </c>
      <c r="K570" s="18">
        <f t="shared" si="132"/>
        <v>-44</v>
      </c>
      <c r="L570" s="11">
        <f t="shared" si="133"/>
        <v>-1</v>
      </c>
      <c r="M570" s="30"/>
      <c r="N570" s="30">
        <v>657</v>
      </c>
      <c r="O570" s="21">
        <f t="shared" si="134"/>
        <v>-657</v>
      </c>
      <c r="P570" s="11">
        <f t="shared" si="135"/>
        <v>-1</v>
      </c>
      <c r="Q570" s="18">
        <v>1048</v>
      </c>
      <c r="R570" s="18">
        <f t="shared" si="136"/>
        <v>-1048</v>
      </c>
      <c r="S570" s="11">
        <f t="shared" si="137"/>
        <v>-1</v>
      </c>
      <c r="T570" s="37" t="str">
        <f t="shared" si="138"/>
        <v>NA</v>
      </c>
      <c r="U570" s="37">
        <f t="shared" si="139"/>
        <v>23.818181818181817</v>
      </c>
      <c r="V570" s="37" t="str">
        <f t="shared" si="140"/>
        <v>NA</v>
      </c>
      <c r="W570" s="39" t="str">
        <f t="shared" si="141"/>
        <v>NA</v>
      </c>
    </row>
    <row r="571" spans="1:23" x14ac:dyDescent="0.3">
      <c r="A571" s="18">
        <f t="shared" si="143"/>
        <v>2021</v>
      </c>
      <c r="B571" s="18" t="str">
        <f t="shared" si="128"/>
        <v>Dec_2021</v>
      </c>
      <c r="C571" s="18" t="str">
        <f t="shared" si="129"/>
        <v>WK 52_Dec_2021</v>
      </c>
      <c r="D571" s="19">
        <v>44550</v>
      </c>
      <c r="E571" s="13" t="s">
        <v>16</v>
      </c>
      <c r="F571" s="18">
        <v>0</v>
      </c>
      <c r="G571" s="33">
        <v>37</v>
      </c>
      <c r="H571" s="21">
        <f t="shared" si="130"/>
        <v>-37</v>
      </c>
      <c r="I571" s="11">
        <f t="shared" si="131"/>
        <v>-1</v>
      </c>
      <c r="J571" s="18">
        <v>111</v>
      </c>
      <c r="K571" s="18">
        <f t="shared" si="132"/>
        <v>-111</v>
      </c>
      <c r="L571" s="11">
        <f t="shared" si="133"/>
        <v>-1</v>
      </c>
      <c r="M571" s="30"/>
      <c r="N571" s="30">
        <v>408</v>
      </c>
      <c r="O571" s="21">
        <f t="shared" si="134"/>
        <v>-408</v>
      </c>
      <c r="P571" s="11">
        <f t="shared" si="135"/>
        <v>-1</v>
      </c>
      <c r="Q571" s="18">
        <v>3522</v>
      </c>
      <c r="R571" s="18">
        <f t="shared" si="136"/>
        <v>-3522</v>
      </c>
      <c r="S571" s="11">
        <f t="shared" si="137"/>
        <v>-1</v>
      </c>
      <c r="T571" s="37" t="str">
        <f t="shared" si="138"/>
        <v>NA</v>
      </c>
      <c r="U571" s="37">
        <f t="shared" si="139"/>
        <v>31.72972972972973</v>
      </c>
      <c r="V571" s="37" t="str">
        <f t="shared" si="140"/>
        <v>NA</v>
      </c>
      <c r="W571" s="39" t="str">
        <f t="shared" si="141"/>
        <v>NA</v>
      </c>
    </row>
    <row r="572" spans="1:23" x14ac:dyDescent="0.3">
      <c r="A572" s="18">
        <f t="shared" si="143"/>
        <v>2021</v>
      </c>
      <c r="B572" s="18" t="str">
        <f t="shared" si="128"/>
        <v>Dec_2021</v>
      </c>
      <c r="C572" s="18" t="str">
        <f t="shared" si="129"/>
        <v>WK 52_Dec_2021</v>
      </c>
      <c r="D572" s="19">
        <v>44550</v>
      </c>
      <c r="E572" s="13" t="s">
        <v>12</v>
      </c>
      <c r="F572" s="18">
        <v>0</v>
      </c>
      <c r="G572" s="30">
        <v>96</v>
      </c>
      <c r="H572" s="21">
        <f t="shared" si="130"/>
        <v>-96</v>
      </c>
      <c r="I572" s="11">
        <f t="shared" si="131"/>
        <v>-1</v>
      </c>
      <c r="J572" s="18">
        <v>295</v>
      </c>
      <c r="K572" s="18">
        <f t="shared" si="132"/>
        <v>-295</v>
      </c>
      <c r="L572" s="11">
        <f t="shared" si="133"/>
        <v>-1</v>
      </c>
      <c r="M572" s="30"/>
      <c r="N572" s="30">
        <v>1678</v>
      </c>
      <c r="O572" s="21">
        <f t="shared" si="134"/>
        <v>-1678</v>
      </c>
      <c r="P572" s="11">
        <f t="shared" si="135"/>
        <v>-1</v>
      </c>
      <c r="Q572" s="18">
        <v>5504</v>
      </c>
      <c r="R572" s="18">
        <f t="shared" si="136"/>
        <v>-5504</v>
      </c>
      <c r="S572" s="11">
        <f t="shared" si="137"/>
        <v>-1</v>
      </c>
      <c r="T572" s="37" t="str">
        <f t="shared" si="138"/>
        <v>NA</v>
      </c>
      <c r="U572" s="37">
        <f t="shared" si="139"/>
        <v>18.657627118644069</v>
      </c>
      <c r="V572" s="37" t="str">
        <f t="shared" si="140"/>
        <v>NA</v>
      </c>
      <c r="W572" s="39" t="str">
        <f t="shared" si="141"/>
        <v>NA</v>
      </c>
    </row>
    <row r="573" spans="1:23" x14ac:dyDescent="0.3">
      <c r="A573" s="18">
        <f t="shared" si="143"/>
        <v>2021</v>
      </c>
      <c r="B573" s="18" t="str">
        <f t="shared" si="128"/>
        <v>Dec_2021</v>
      </c>
      <c r="C573" s="18" t="str">
        <f t="shared" si="129"/>
        <v>WK 52_Dec_2021</v>
      </c>
      <c r="D573" s="19">
        <v>44551</v>
      </c>
      <c r="E573" s="14" t="s">
        <v>18</v>
      </c>
      <c r="F573" s="18">
        <v>0</v>
      </c>
      <c r="G573" s="30">
        <v>35</v>
      </c>
      <c r="H573" s="21">
        <f t="shared" si="130"/>
        <v>-35</v>
      </c>
      <c r="I573" s="11">
        <f t="shared" si="131"/>
        <v>-1</v>
      </c>
      <c r="J573" s="18">
        <v>113</v>
      </c>
      <c r="K573" s="18">
        <f t="shared" si="132"/>
        <v>-113</v>
      </c>
      <c r="L573" s="11">
        <f t="shared" si="133"/>
        <v>-1</v>
      </c>
      <c r="M573" s="31"/>
      <c r="N573" s="31">
        <v>990</v>
      </c>
      <c r="O573" s="21">
        <f t="shared" si="134"/>
        <v>-990</v>
      </c>
      <c r="P573" s="11">
        <f t="shared" si="135"/>
        <v>-1</v>
      </c>
      <c r="Q573" s="18">
        <v>4152</v>
      </c>
      <c r="R573" s="18">
        <f t="shared" si="136"/>
        <v>-4152</v>
      </c>
      <c r="S573" s="11">
        <f t="shared" si="137"/>
        <v>-1</v>
      </c>
      <c r="T573" s="37" t="str">
        <f t="shared" si="138"/>
        <v>NA</v>
      </c>
      <c r="U573" s="37">
        <f t="shared" si="139"/>
        <v>36.743362831858406</v>
      </c>
      <c r="V573" s="37" t="str">
        <f t="shared" si="140"/>
        <v>NA</v>
      </c>
      <c r="W573" s="39" t="str">
        <f t="shared" si="141"/>
        <v>NA</v>
      </c>
    </row>
    <row r="574" spans="1:23" x14ac:dyDescent="0.3">
      <c r="A574" s="18">
        <f t="shared" si="143"/>
        <v>2021</v>
      </c>
      <c r="B574" s="18" t="str">
        <f t="shared" si="128"/>
        <v>Dec_2021</v>
      </c>
      <c r="C574" s="18" t="str">
        <f t="shared" si="129"/>
        <v>WK 52_Dec_2021</v>
      </c>
      <c r="D574" s="19">
        <v>44551</v>
      </c>
      <c r="E574" s="14" t="s">
        <v>19</v>
      </c>
      <c r="F574" s="18">
        <v>0</v>
      </c>
      <c r="G574" s="30">
        <v>55</v>
      </c>
      <c r="H574" s="21">
        <f t="shared" si="130"/>
        <v>-55</v>
      </c>
      <c r="I574" s="11">
        <f t="shared" si="131"/>
        <v>-1</v>
      </c>
      <c r="J574" s="18">
        <v>118</v>
      </c>
      <c r="K574" s="18">
        <f t="shared" si="132"/>
        <v>-118</v>
      </c>
      <c r="L574" s="11">
        <f t="shared" si="133"/>
        <v>-1</v>
      </c>
      <c r="M574" s="30"/>
      <c r="N574" s="30">
        <v>1213</v>
      </c>
      <c r="O574" s="21">
        <f t="shared" si="134"/>
        <v>-1213</v>
      </c>
      <c r="P574" s="11">
        <f t="shared" si="135"/>
        <v>-1</v>
      </c>
      <c r="Q574" s="18">
        <v>3262</v>
      </c>
      <c r="R574" s="18">
        <f t="shared" si="136"/>
        <v>-3262</v>
      </c>
      <c r="S574" s="11">
        <f t="shared" si="137"/>
        <v>-1</v>
      </c>
      <c r="T574" s="37" t="str">
        <f t="shared" si="138"/>
        <v>NA</v>
      </c>
      <c r="U574" s="37">
        <f t="shared" si="139"/>
        <v>27.64406779661017</v>
      </c>
      <c r="V574" s="37" t="str">
        <f t="shared" si="140"/>
        <v>NA</v>
      </c>
      <c r="W574" s="39" t="str">
        <f t="shared" si="141"/>
        <v>NA</v>
      </c>
    </row>
    <row r="575" spans="1:23" x14ac:dyDescent="0.3">
      <c r="A575" s="18">
        <f t="shared" si="143"/>
        <v>2021</v>
      </c>
      <c r="B575" s="18" t="str">
        <f t="shared" si="128"/>
        <v>Dec_2021</v>
      </c>
      <c r="C575" s="18" t="str">
        <f t="shared" si="129"/>
        <v>WK 52_Dec_2021</v>
      </c>
      <c r="D575" s="19">
        <v>44551</v>
      </c>
      <c r="E575" s="13" t="s">
        <v>6</v>
      </c>
      <c r="F575" s="18">
        <v>0</v>
      </c>
      <c r="G575" s="30">
        <v>18</v>
      </c>
      <c r="H575" s="21">
        <f t="shared" si="130"/>
        <v>-18</v>
      </c>
      <c r="I575" s="11">
        <f t="shared" si="131"/>
        <v>-1</v>
      </c>
      <c r="J575" s="18">
        <v>47</v>
      </c>
      <c r="K575" s="18">
        <f t="shared" si="132"/>
        <v>-47</v>
      </c>
      <c r="L575" s="11">
        <f t="shared" si="133"/>
        <v>-1</v>
      </c>
      <c r="M575" s="30"/>
      <c r="N575" s="30">
        <v>739</v>
      </c>
      <c r="O575" s="21">
        <f t="shared" si="134"/>
        <v>-739</v>
      </c>
      <c r="P575" s="11">
        <f t="shared" si="135"/>
        <v>-1</v>
      </c>
      <c r="Q575" s="18">
        <v>1771</v>
      </c>
      <c r="R575" s="18">
        <f t="shared" si="136"/>
        <v>-1771</v>
      </c>
      <c r="S575" s="11">
        <f t="shared" si="137"/>
        <v>-1</v>
      </c>
      <c r="T575" s="37" t="str">
        <f t="shared" si="138"/>
        <v>NA</v>
      </c>
      <c r="U575" s="37">
        <f t="shared" si="139"/>
        <v>37.680851063829785</v>
      </c>
      <c r="V575" s="37" t="str">
        <f t="shared" si="140"/>
        <v>NA</v>
      </c>
      <c r="W575" s="39" t="str">
        <f t="shared" si="141"/>
        <v>NA</v>
      </c>
    </row>
    <row r="576" spans="1:23" x14ac:dyDescent="0.3">
      <c r="A576" s="18">
        <f t="shared" si="143"/>
        <v>2021</v>
      </c>
      <c r="B576" s="18" t="str">
        <f t="shared" si="128"/>
        <v>Dec_2021</v>
      </c>
      <c r="C576" s="18" t="str">
        <f t="shared" si="129"/>
        <v>WK 52_Dec_2021</v>
      </c>
      <c r="D576" s="19">
        <v>44551</v>
      </c>
      <c r="E576" s="13" t="s">
        <v>7</v>
      </c>
      <c r="F576" s="18">
        <v>0</v>
      </c>
      <c r="G576" s="30">
        <v>2154</v>
      </c>
      <c r="H576" s="21">
        <f t="shared" si="130"/>
        <v>-2154</v>
      </c>
      <c r="I576" s="11">
        <f t="shared" si="131"/>
        <v>-1</v>
      </c>
      <c r="J576" s="18">
        <v>2500</v>
      </c>
      <c r="K576" s="18">
        <f t="shared" si="132"/>
        <v>-2500</v>
      </c>
      <c r="L576" s="11">
        <f t="shared" si="133"/>
        <v>-1</v>
      </c>
      <c r="M576" s="30"/>
      <c r="N576" s="30">
        <v>49981</v>
      </c>
      <c r="O576" s="21">
        <f t="shared" si="134"/>
        <v>-49981</v>
      </c>
      <c r="P576" s="11">
        <f t="shared" si="135"/>
        <v>-1</v>
      </c>
      <c r="Q576" s="18">
        <v>86541</v>
      </c>
      <c r="R576" s="18">
        <f t="shared" si="136"/>
        <v>-86541</v>
      </c>
      <c r="S576" s="11">
        <f t="shared" si="137"/>
        <v>-1</v>
      </c>
      <c r="T576" s="37" t="str">
        <f t="shared" si="138"/>
        <v>NA</v>
      </c>
      <c r="U576" s="37">
        <f t="shared" si="139"/>
        <v>34.616399999999999</v>
      </c>
      <c r="V576" s="37" t="str">
        <f t="shared" si="140"/>
        <v>NA</v>
      </c>
      <c r="W576" s="39" t="str">
        <f t="shared" si="141"/>
        <v>NA</v>
      </c>
    </row>
    <row r="577" spans="1:23" x14ac:dyDescent="0.3">
      <c r="A577" s="18">
        <f t="shared" si="143"/>
        <v>2021</v>
      </c>
      <c r="B577" s="18" t="str">
        <f t="shared" si="128"/>
        <v>Dec_2021</v>
      </c>
      <c r="C577" s="18" t="str">
        <f t="shared" si="129"/>
        <v>WK 52_Dec_2021</v>
      </c>
      <c r="D577" s="19">
        <v>44551</v>
      </c>
      <c r="E577" s="13" t="s">
        <v>20</v>
      </c>
      <c r="F577" s="18">
        <v>0</v>
      </c>
      <c r="G577" s="32">
        <v>29</v>
      </c>
      <c r="H577" s="21">
        <f t="shared" si="130"/>
        <v>-29</v>
      </c>
      <c r="I577" s="11">
        <f t="shared" si="131"/>
        <v>-1</v>
      </c>
      <c r="J577" s="18">
        <v>75</v>
      </c>
      <c r="K577" s="18">
        <f t="shared" si="132"/>
        <v>-75</v>
      </c>
      <c r="L577" s="11">
        <f t="shared" si="133"/>
        <v>-1</v>
      </c>
      <c r="M577" s="30"/>
      <c r="N577" s="30">
        <v>790</v>
      </c>
      <c r="O577" s="21">
        <f t="shared" si="134"/>
        <v>-790</v>
      </c>
      <c r="P577" s="11">
        <f t="shared" si="135"/>
        <v>-1</v>
      </c>
      <c r="Q577" s="18">
        <v>2819</v>
      </c>
      <c r="R577" s="18">
        <f t="shared" si="136"/>
        <v>-2819</v>
      </c>
      <c r="S577" s="11">
        <f t="shared" si="137"/>
        <v>-1</v>
      </c>
      <c r="T577" s="37" t="str">
        <f t="shared" si="138"/>
        <v>NA</v>
      </c>
      <c r="U577" s="37">
        <f t="shared" si="139"/>
        <v>37.586666666666666</v>
      </c>
      <c r="V577" s="37" t="str">
        <f t="shared" si="140"/>
        <v>NA</v>
      </c>
      <c r="W577" s="39" t="str">
        <f t="shared" si="141"/>
        <v>NA</v>
      </c>
    </row>
    <row r="578" spans="1:23" x14ac:dyDescent="0.3">
      <c r="A578" s="18">
        <f t="shared" si="143"/>
        <v>2021</v>
      </c>
      <c r="B578" s="18" t="str">
        <f t="shared" si="128"/>
        <v>Dec_2021</v>
      </c>
      <c r="C578" s="18" t="str">
        <f t="shared" si="129"/>
        <v>WK 52_Dec_2021</v>
      </c>
      <c r="D578" s="19">
        <v>44551</v>
      </c>
      <c r="E578" s="13" t="s">
        <v>8</v>
      </c>
      <c r="F578" s="18">
        <v>0</v>
      </c>
      <c r="G578" s="30">
        <v>19</v>
      </c>
      <c r="H578" s="21">
        <f t="shared" si="130"/>
        <v>-19</v>
      </c>
      <c r="I578" s="11">
        <f t="shared" si="131"/>
        <v>-1</v>
      </c>
      <c r="J578" s="18">
        <v>35</v>
      </c>
      <c r="K578" s="18">
        <f t="shared" si="132"/>
        <v>-35</v>
      </c>
      <c r="L578" s="11">
        <f t="shared" si="133"/>
        <v>-1</v>
      </c>
      <c r="M578" s="30"/>
      <c r="N578" s="30">
        <v>408</v>
      </c>
      <c r="O578" s="21">
        <f t="shared" si="134"/>
        <v>-408</v>
      </c>
      <c r="P578" s="11">
        <f t="shared" si="135"/>
        <v>-1</v>
      </c>
      <c r="Q578" s="18">
        <v>752</v>
      </c>
      <c r="R578" s="18">
        <f t="shared" si="136"/>
        <v>-752</v>
      </c>
      <c r="S578" s="11">
        <f t="shared" si="137"/>
        <v>-1</v>
      </c>
      <c r="T578" s="37" t="str">
        <f t="shared" si="138"/>
        <v>NA</v>
      </c>
      <c r="U578" s="37">
        <f t="shared" si="139"/>
        <v>21.485714285714284</v>
      </c>
      <c r="V578" s="37" t="str">
        <f t="shared" si="140"/>
        <v>NA</v>
      </c>
      <c r="W578" s="39" t="str">
        <f t="shared" si="141"/>
        <v>NA</v>
      </c>
    </row>
    <row r="579" spans="1:23" x14ac:dyDescent="0.3">
      <c r="A579" s="18">
        <f t="shared" si="143"/>
        <v>2021</v>
      </c>
      <c r="B579" s="18" t="str">
        <f t="shared" ref="B579:B642" si="144">IF(ISBLANK(D579),"",TEXT(D579,"mmm"))&amp;"_"&amp;A579</f>
        <v>Dec_2021</v>
      </c>
      <c r="C579" s="18" t="str">
        <f t="shared" ref="C579:C642" si="145">IF(ISBLANK(D579),"","WK "&amp;WEEKNUM(D579))&amp;"_"&amp;B579</f>
        <v>WK 52_Dec_2021</v>
      </c>
      <c r="D579" s="19">
        <v>44551</v>
      </c>
      <c r="E579" s="13" t="s">
        <v>9</v>
      </c>
      <c r="F579" s="18">
        <v>0</v>
      </c>
      <c r="G579" s="30">
        <v>127</v>
      </c>
      <c r="H579" s="21">
        <f t="shared" ref="H579:H642" si="146">IFERROR(SUM(F579-G579),"NA")</f>
        <v>-127</v>
      </c>
      <c r="I579" s="11">
        <f t="shared" ref="I579:I642" si="147">IFERROR(SUM(H579/G579),"NA")</f>
        <v>-1</v>
      </c>
      <c r="J579" s="18">
        <v>460</v>
      </c>
      <c r="K579" s="18">
        <f t="shared" ref="K579:K642" si="148">IFERROR(F579-J579,"NA")</f>
        <v>-460</v>
      </c>
      <c r="L579" s="11">
        <f t="shared" ref="L579:L642" si="149">IFERROR(SUM(K579/J579),"NA")</f>
        <v>-1</v>
      </c>
      <c r="M579" s="30"/>
      <c r="N579" s="30">
        <v>3693</v>
      </c>
      <c r="O579" s="21">
        <f t="shared" ref="O579:O642" si="150">IFERROR(SUM(M579-N579),"NA")</f>
        <v>-3693</v>
      </c>
      <c r="P579" s="11">
        <f t="shared" ref="P579:P642" si="151">IFERROR(SUM(O579/N579),"NA")</f>
        <v>-1</v>
      </c>
      <c r="Q579" s="18">
        <v>14129</v>
      </c>
      <c r="R579" s="18">
        <f t="shared" ref="R579:R642" si="152">IFERROR(M579-Q579,"NA")</f>
        <v>-14129</v>
      </c>
      <c r="S579" s="11">
        <f t="shared" ref="S579:S642" si="153">IFERROR(SUM(R579/Q579),"NA")</f>
        <v>-1</v>
      </c>
      <c r="T579" s="37" t="str">
        <f t="shared" ref="T579:T642" si="154">IFERROR(SUM(M579/F579),"NA")</f>
        <v>NA</v>
      </c>
      <c r="U579" s="37">
        <f t="shared" ref="U579:U642" si="155">IFERROR(SUM(Q579/J579),"NA")</f>
        <v>30.715217391304346</v>
      </c>
      <c r="V579" s="37" t="str">
        <f t="shared" ref="V579:V642" si="156">IFERROR(T579-U579,"NA")</f>
        <v>NA</v>
      </c>
      <c r="W579" s="39" t="str">
        <f t="shared" ref="W579:W642" si="157">IFERROR(V579/U579,"NA")</f>
        <v>NA</v>
      </c>
    </row>
    <row r="580" spans="1:23" x14ac:dyDescent="0.3">
      <c r="A580" s="18">
        <f t="shared" si="143"/>
        <v>2021</v>
      </c>
      <c r="B580" s="18" t="str">
        <f t="shared" si="144"/>
        <v>Dec_2021</v>
      </c>
      <c r="C580" s="18" t="str">
        <f t="shared" si="145"/>
        <v>WK 52_Dec_2021</v>
      </c>
      <c r="D580" s="19">
        <v>44551</v>
      </c>
      <c r="E580" s="13" t="s">
        <v>21</v>
      </c>
      <c r="F580" s="18">
        <v>0</v>
      </c>
      <c r="G580" s="30">
        <v>18</v>
      </c>
      <c r="H580" s="21">
        <f t="shared" si="146"/>
        <v>-18</v>
      </c>
      <c r="I580" s="11">
        <f t="shared" si="147"/>
        <v>-1</v>
      </c>
      <c r="J580" s="18">
        <v>61</v>
      </c>
      <c r="K580" s="18">
        <f t="shared" si="148"/>
        <v>-61</v>
      </c>
      <c r="L580" s="11">
        <f t="shared" si="149"/>
        <v>-1</v>
      </c>
      <c r="M580" s="30"/>
      <c r="N580" s="30">
        <v>580</v>
      </c>
      <c r="O580" s="21">
        <f t="shared" si="150"/>
        <v>-580</v>
      </c>
      <c r="P580" s="11">
        <f t="shared" si="151"/>
        <v>-1</v>
      </c>
      <c r="Q580" s="18">
        <v>1843</v>
      </c>
      <c r="R580" s="18">
        <f t="shared" si="152"/>
        <v>-1843</v>
      </c>
      <c r="S580" s="11">
        <f t="shared" si="153"/>
        <v>-1</v>
      </c>
      <c r="T580" s="37" t="str">
        <f t="shared" si="154"/>
        <v>NA</v>
      </c>
      <c r="U580" s="37">
        <f t="shared" si="155"/>
        <v>30.21311475409836</v>
      </c>
      <c r="V580" s="37" t="str">
        <f t="shared" si="156"/>
        <v>NA</v>
      </c>
      <c r="W580" s="39" t="str">
        <f t="shared" si="157"/>
        <v>NA</v>
      </c>
    </row>
    <row r="581" spans="1:23" x14ac:dyDescent="0.3">
      <c r="A581" s="18">
        <f t="shared" si="143"/>
        <v>2021</v>
      </c>
      <c r="B581" s="18" t="str">
        <f t="shared" si="144"/>
        <v>Dec_2021</v>
      </c>
      <c r="C581" s="18" t="str">
        <f t="shared" si="145"/>
        <v>WK 52_Dec_2021</v>
      </c>
      <c r="D581" s="19">
        <v>44551</v>
      </c>
      <c r="E581" s="13" t="s">
        <v>10</v>
      </c>
      <c r="F581" s="18">
        <v>0</v>
      </c>
      <c r="G581" s="33">
        <v>29</v>
      </c>
      <c r="H581" s="21">
        <f t="shared" si="146"/>
        <v>-29</v>
      </c>
      <c r="I581" s="11">
        <f t="shared" si="147"/>
        <v>-1</v>
      </c>
      <c r="J581" s="18">
        <v>44</v>
      </c>
      <c r="K581" s="18">
        <f t="shared" si="148"/>
        <v>-44</v>
      </c>
      <c r="L581" s="11">
        <f t="shared" si="149"/>
        <v>-1</v>
      </c>
      <c r="M581" s="30"/>
      <c r="N581" s="30">
        <v>657</v>
      </c>
      <c r="O581" s="21">
        <f t="shared" si="150"/>
        <v>-657</v>
      </c>
      <c r="P581" s="11">
        <f t="shared" si="151"/>
        <v>-1</v>
      </c>
      <c r="Q581" s="18">
        <v>1048</v>
      </c>
      <c r="R581" s="18">
        <f t="shared" si="152"/>
        <v>-1048</v>
      </c>
      <c r="S581" s="11">
        <f t="shared" si="153"/>
        <v>-1</v>
      </c>
      <c r="T581" s="37" t="str">
        <f t="shared" si="154"/>
        <v>NA</v>
      </c>
      <c r="U581" s="37">
        <f t="shared" si="155"/>
        <v>23.818181818181817</v>
      </c>
      <c r="V581" s="37" t="str">
        <f t="shared" si="156"/>
        <v>NA</v>
      </c>
      <c r="W581" s="39" t="str">
        <f t="shared" si="157"/>
        <v>NA</v>
      </c>
    </row>
    <row r="582" spans="1:23" x14ac:dyDescent="0.3">
      <c r="A582" s="18">
        <f t="shared" si="143"/>
        <v>2021</v>
      </c>
      <c r="B582" s="18" t="str">
        <f t="shared" si="144"/>
        <v>Dec_2021</v>
      </c>
      <c r="C582" s="18" t="str">
        <f t="shared" si="145"/>
        <v>WK 52_Dec_2021</v>
      </c>
      <c r="D582" s="19">
        <v>44551</v>
      </c>
      <c r="E582" s="13" t="s">
        <v>16</v>
      </c>
      <c r="F582" s="18">
        <v>0</v>
      </c>
      <c r="G582" s="33">
        <v>37</v>
      </c>
      <c r="H582" s="21">
        <f t="shared" si="146"/>
        <v>-37</v>
      </c>
      <c r="I582" s="11">
        <f t="shared" si="147"/>
        <v>-1</v>
      </c>
      <c r="J582" s="18">
        <v>111</v>
      </c>
      <c r="K582" s="18">
        <f t="shared" si="148"/>
        <v>-111</v>
      </c>
      <c r="L582" s="11">
        <f t="shared" si="149"/>
        <v>-1</v>
      </c>
      <c r="M582" s="30"/>
      <c r="N582" s="30">
        <v>408</v>
      </c>
      <c r="O582" s="21">
        <f t="shared" si="150"/>
        <v>-408</v>
      </c>
      <c r="P582" s="11">
        <f t="shared" si="151"/>
        <v>-1</v>
      </c>
      <c r="Q582" s="18">
        <v>3522</v>
      </c>
      <c r="R582" s="18">
        <f t="shared" si="152"/>
        <v>-3522</v>
      </c>
      <c r="S582" s="11">
        <f t="shared" si="153"/>
        <v>-1</v>
      </c>
      <c r="T582" s="37" t="str">
        <f t="shared" si="154"/>
        <v>NA</v>
      </c>
      <c r="U582" s="37">
        <f t="shared" si="155"/>
        <v>31.72972972972973</v>
      </c>
      <c r="V582" s="37" t="str">
        <f t="shared" si="156"/>
        <v>NA</v>
      </c>
      <c r="W582" s="39" t="str">
        <f t="shared" si="157"/>
        <v>NA</v>
      </c>
    </row>
    <row r="583" spans="1:23" x14ac:dyDescent="0.3">
      <c r="A583" s="18">
        <f t="shared" si="143"/>
        <v>2021</v>
      </c>
      <c r="B583" s="18" t="str">
        <f t="shared" si="144"/>
        <v>Dec_2021</v>
      </c>
      <c r="C583" s="18" t="str">
        <f t="shared" si="145"/>
        <v>WK 52_Dec_2021</v>
      </c>
      <c r="D583" s="19">
        <v>44551</v>
      </c>
      <c r="E583" s="13" t="s">
        <v>12</v>
      </c>
      <c r="F583" s="18">
        <v>0</v>
      </c>
      <c r="G583" s="30">
        <v>96</v>
      </c>
      <c r="H583" s="21">
        <f t="shared" si="146"/>
        <v>-96</v>
      </c>
      <c r="I583" s="11">
        <f t="shared" si="147"/>
        <v>-1</v>
      </c>
      <c r="J583" s="18">
        <v>295</v>
      </c>
      <c r="K583" s="18">
        <f t="shared" si="148"/>
        <v>-295</v>
      </c>
      <c r="L583" s="11">
        <f t="shared" si="149"/>
        <v>-1</v>
      </c>
      <c r="M583" s="30"/>
      <c r="N583" s="30">
        <v>1678</v>
      </c>
      <c r="O583" s="21">
        <f t="shared" si="150"/>
        <v>-1678</v>
      </c>
      <c r="P583" s="11">
        <f t="shared" si="151"/>
        <v>-1</v>
      </c>
      <c r="Q583" s="18">
        <v>5504</v>
      </c>
      <c r="R583" s="18">
        <f t="shared" si="152"/>
        <v>-5504</v>
      </c>
      <c r="S583" s="11">
        <f t="shared" si="153"/>
        <v>-1</v>
      </c>
      <c r="T583" s="37" t="str">
        <f t="shared" si="154"/>
        <v>NA</v>
      </c>
      <c r="U583" s="37">
        <f t="shared" si="155"/>
        <v>18.657627118644069</v>
      </c>
      <c r="V583" s="37" t="str">
        <f t="shared" si="156"/>
        <v>NA</v>
      </c>
      <c r="W583" s="39" t="str">
        <f t="shared" si="157"/>
        <v>NA</v>
      </c>
    </row>
    <row r="584" spans="1:23" x14ac:dyDescent="0.3">
      <c r="A584" s="18">
        <f t="shared" ref="A584:A614" si="158">IF(ISBLANK(D584),"",YEAR(D584))</f>
        <v>2022</v>
      </c>
      <c r="B584" s="18" t="str">
        <f t="shared" si="144"/>
        <v>Jan_2022</v>
      </c>
      <c r="C584" s="18" t="str">
        <f t="shared" si="145"/>
        <v>WK 2_Jan_2022</v>
      </c>
      <c r="D584" s="19">
        <v>44564</v>
      </c>
      <c r="E584" s="29" t="s">
        <v>18</v>
      </c>
      <c r="F584" s="30">
        <v>36</v>
      </c>
      <c r="G584" s="30"/>
      <c r="H584" s="21">
        <f t="shared" si="146"/>
        <v>36</v>
      </c>
      <c r="I584" s="11" t="str">
        <f t="shared" si="147"/>
        <v>NA</v>
      </c>
      <c r="J584" s="18">
        <v>113</v>
      </c>
      <c r="K584" s="18">
        <f t="shared" si="148"/>
        <v>-77</v>
      </c>
      <c r="L584" s="11">
        <f t="shared" si="149"/>
        <v>-0.68141592920353977</v>
      </c>
      <c r="M584" s="31">
        <v>626</v>
      </c>
      <c r="N584" s="31"/>
      <c r="O584" s="21">
        <f t="shared" si="150"/>
        <v>626</v>
      </c>
      <c r="P584" s="11" t="str">
        <f t="shared" si="151"/>
        <v>NA</v>
      </c>
      <c r="Q584" s="18">
        <v>4152</v>
      </c>
      <c r="R584" s="18">
        <f t="shared" si="152"/>
        <v>-3526</v>
      </c>
      <c r="S584" s="11">
        <f t="shared" si="153"/>
        <v>-0.84922928709055878</v>
      </c>
      <c r="T584" s="37">
        <f t="shared" si="154"/>
        <v>17.388888888888889</v>
      </c>
      <c r="U584" s="37">
        <f t="shared" si="155"/>
        <v>36.743362831858406</v>
      </c>
      <c r="V584" s="37">
        <f t="shared" si="156"/>
        <v>-19.354473942969516</v>
      </c>
      <c r="W584" s="39">
        <f t="shared" si="157"/>
        <v>-0.52674748447869835</v>
      </c>
    </row>
    <row r="585" spans="1:23" x14ac:dyDescent="0.3">
      <c r="A585" s="18">
        <f t="shared" si="158"/>
        <v>2022</v>
      </c>
      <c r="B585" s="18" t="str">
        <f t="shared" si="144"/>
        <v>Jan_2022</v>
      </c>
      <c r="C585" s="18" t="str">
        <f t="shared" si="145"/>
        <v>WK 2_Jan_2022</v>
      </c>
      <c r="D585" s="19">
        <v>44564</v>
      </c>
      <c r="E585" s="29" t="s">
        <v>19</v>
      </c>
      <c r="F585" s="30">
        <v>55</v>
      </c>
      <c r="G585" s="30"/>
      <c r="H585" s="21">
        <f t="shared" si="146"/>
        <v>55</v>
      </c>
      <c r="I585" s="11" t="str">
        <f t="shared" si="147"/>
        <v>NA</v>
      </c>
      <c r="J585" s="18">
        <v>118</v>
      </c>
      <c r="K585" s="18">
        <f t="shared" si="148"/>
        <v>-63</v>
      </c>
      <c r="L585" s="11">
        <f t="shared" si="149"/>
        <v>-0.53389830508474578</v>
      </c>
      <c r="M585" s="30">
        <v>1213</v>
      </c>
      <c r="N585" s="30"/>
      <c r="O585" s="21">
        <f t="shared" si="150"/>
        <v>1213</v>
      </c>
      <c r="P585" s="11" t="str">
        <f t="shared" si="151"/>
        <v>NA</v>
      </c>
      <c r="Q585" s="18">
        <v>3262</v>
      </c>
      <c r="R585" s="18">
        <f t="shared" si="152"/>
        <v>-2049</v>
      </c>
      <c r="S585" s="11">
        <f t="shared" si="153"/>
        <v>-0.6281422440220723</v>
      </c>
      <c r="T585" s="37">
        <f t="shared" si="154"/>
        <v>22.054545454545455</v>
      </c>
      <c r="U585" s="37">
        <f t="shared" si="155"/>
        <v>27.64406779661017</v>
      </c>
      <c r="V585" s="37">
        <f t="shared" si="156"/>
        <v>-5.5895223420647149</v>
      </c>
      <c r="W585" s="39">
        <f t="shared" si="157"/>
        <v>-0.20219608717462795</v>
      </c>
    </row>
    <row r="586" spans="1:23" x14ac:dyDescent="0.3">
      <c r="A586" s="18">
        <f t="shared" si="158"/>
        <v>2022</v>
      </c>
      <c r="B586" s="18" t="str">
        <f t="shared" si="144"/>
        <v>Jan_2022</v>
      </c>
      <c r="C586" s="18" t="str">
        <f t="shared" si="145"/>
        <v>WK 2_Jan_2022</v>
      </c>
      <c r="D586" s="19">
        <v>44564</v>
      </c>
      <c r="E586" s="23" t="s">
        <v>6</v>
      </c>
      <c r="F586" s="30">
        <v>17</v>
      </c>
      <c r="G586" s="30"/>
      <c r="H586" s="21">
        <f t="shared" si="146"/>
        <v>17</v>
      </c>
      <c r="I586" s="11" t="str">
        <f t="shared" si="147"/>
        <v>NA</v>
      </c>
      <c r="J586" s="18">
        <v>47</v>
      </c>
      <c r="K586" s="18">
        <f t="shared" si="148"/>
        <v>-30</v>
      </c>
      <c r="L586" s="11">
        <f t="shared" si="149"/>
        <v>-0.63829787234042556</v>
      </c>
      <c r="M586" s="30">
        <v>554</v>
      </c>
      <c r="N586" s="30"/>
      <c r="O586" s="21">
        <f t="shared" si="150"/>
        <v>554</v>
      </c>
      <c r="P586" s="11" t="str">
        <f t="shared" si="151"/>
        <v>NA</v>
      </c>
      <c r="Q586" s="18">
        <v>1771</v>
      </c>
      <c r="R586" s="18">
        <f t="shared" si="152"/>
        <v>-1217</v>
      </c>
      <c r="S586" s="11">
        <f t="shared" si="153"/>
        <v>-0.68718238283455679</v>
      </c>
      <c r="T586" s="37">
        <f t="shared" si="154"/>
        <v>32.588235294117645</v>
      </c>
      <c r="U586" s="37">
        <f t="shared" si="155"/>
        <v>37.680851063829785</v>
      </c>
      <c r="V586" s="37">
        <f t="shared" si="156"/>
        <v>-5.0926157697121397</v>
      </c>
      <c r="W586" s="39">
        <f t="shared" si="157"/>
        <v>-0.13515129371906864</v>
      </c>
    </row>
    <row r="587" spans="1:23" x14ac:dyDescent="0.3">
      <c r="A587" s="18">
        <f t="shared" si="158"/>
        <v>2022</v>
      </c>
      <c r="B587" s="18" t="str">
        <f t="shared" si="144"/>
        <v>Jan_2022</v>
      </c>
      <c r="C587" s="18" t="str">
        <f t="shared" si="145"/>
        <v>WK 2_Jan_2022</v>
      </c>
      <c r="D587" s="19">
        <v>44564</v>
      </c>
      <c r="E587" s="23" t="s">
        <v>7</v>
      </c>
      <c r="F587" s="30">
        <v>1977</v>
      </c>
      <c r="G587" s="30"/>
      <c r="H587" s="21">
        <f t="shared" si="146"/>
        <v>1977</v>
      </c>
      <c r="I587" s="11" t="str">
        <f t="shared" si="147"/>
        <v>NA</v>
      </c>
      <c r="J587" s="18">
        <v>2500</v>
      </c>
      <c r="K587" s="18">
        <f t="shared" si="148"/>
        <v>-523</v>
      </c>
      <c r="L587" s="11">
        <f t="shared" si="149"/>
        <v>-0.2092</v>
      </c>
      <c r="M587" s="30">
        <v>33589</v>
      </c>
      <c r="N587" s="30"/>
      <c r="O587" s="21">
        <f t="shared" si="150"/>
        <v>33589</v>
      </c>
      <c r="P587" s="11" t="str">
        <f t="shared" si="151"/>
        <v>NA</v>
      </c>
      <c r="Q587" s="18">
        <v>86541</v>
      </c>
      <c r="R587" s="18">
        <f t="shared" si="152"/>
        <v>-52952</v>
      </c>
      <c r="S587" s="11">
        <f t="shared" si="153"/>
        <v>-0.61187182953744468</v>
      </c>
      <c r="T587" s="37">
        <f t="shared" si="154"/>
        <v>16.989883662114316</v>
      </c>
      <c r="U587" s="37">
        <f t="shared" si="155"/>
        <v>34.616399999999999</v>
      </c>
      <c r="V587" s="37">
        <f t="shared" si="156"/>
        <v>-17.626516337885683</v>
      </c>
      <c r="W587" s="39">
        <f t="shared" si="157"/>
        <v>-0.50919553558098718</v>
      </c>
    </row>
    <row r="588" spans="1:23" x14ac:dyDescent="0.3">
      <c r="A588" s="18">
        <f t="shared" si="158"/>
        <v>2022</v>
      </c>
      <c r="B588" s="18" t="str">
        <f t="shared" si="144"/>
        <v>Jan_2022</v>
      </c>
      <c r="C588" s="18" t="str">
        <f t="shared" si="145"/>
        <v>WK 2_Jan_2022</v>
      </c>
      <c r="D588" s="19">
        <v>44564</v>
      </c>
      <c r="E588" s="23" t="s">
        <v>20</v>
      </c>
      <c r="F588" s="32">
        <v>25</v>
      </c>
      <c r="G588" s="32"/>
      <c r="H588" s="21">
        <f t="shared" si="146"/>
        <v>25</v>
      </c>
      <c r="I588" s="11" t="str">
        <f t="shared" si="147"/>
        <v>NA</v>
      </c>
      <c r="J588" s="18">
        <v>75</v>
      </c>
      <c r="K588" s="18">
        <f t="shared" si="148"/>
        <v>-50</v>
      </c>
      <c r="L588" s="11">
        <f t="shared" si="149"/>
        <v>-0.66666666666666663</v>
      </c>
      <c r="M588" s="30">
        <v>476</v>
      </c>
      <c r="N588" s="30"/>
      <c r="O588" s="21">
        <f t="shared" si="150"/>
        <v>476</v>
      </c>
      <c r="P588" s="11" t="str">
        <f t="shared" si="151"/>
        <v>NA</v>
      </c>
      <c r="Q588" s="18">
        <v>2819</v>
      </c>
      <c r="R588" s="18">
        <f t="shared" si="152"/>
        <v>-2343</v>
      </c>
      <c r="S588" s="11">
        <f t="shared" si="153"/>
        <v>-0.83114579638169561</v>
      </c>
      <c r="T588" s="37">
        <f t="shared" si="154"/>
        <v>19.04</v>
      </c>
      <c r="U588" s="37">
        <f t="shared" si="155"/>
        <v>37.586666666666666</v>
      </c>
      <c r="V588" s="37">
        <f t="shared" si="156"/>
        <v>-18.546666666666667</v>
      </c>
      <c r="W588" s="39">
        <f t="shared" si="157"/>
        <v>-0.49343738914508695</v>
      </c>
    </row>
    <row r="589" spans="1:23" x14ac:dyDescent="0.3">
      <c r="A589" s="18">
        <f t="shared" si="158"/>
        <v>2022</v>
      </c>
      <c r="B589" s="18" t="str">
        <f t="shared" si="144"/>
        <v>Jan_2022</v>
      </c>
      <c r="C589" s="18" t="str">
        <f t="shared" si="145"/>
        <v>WK 2_Jan_2022</v>
      </c>
      <c r="D589" s="19">
        <v>44564</v>
      </c>
      <c r="E589" s="23" t="s">
        <v>8</v>
      </c>
      <c r="F589" s="30">
        <v>18</v>
      </c>
      <c r="G589" s="30"/>
      <c r="H589" s="21">
        <f t="shared" si="146"/>
        <v>18</v>
      </c>
      <c r="I589" s="11" t="str">
        <f t="shared" si="147"/>
        <v>NA</v>
      </c>
      <c r="J589" s="18">
        <v>35</v>
      </c>
      <c r="K589" s="18">
        <f t="shared" si="148"/>
        <v>-17</v>
      </c>
      <c r="L589" s="11">
        <f t="shared" si="149"/>
        <v>-0.48571428571428571</v>
      </c>
      <c r="M589" s="30">
        <v>330</v>
      </c>
      <c r="N589" s="30"/>
      <c r="O589" s="21">
        <f t="shared" si="150"/>
        <v>330</v>
      </c>
      <c r="P589" s="11" t="str">
        <f t="shared" si="151"/>
        <v>NA</v>
      </c>
      <c r="Q589" s="18">
        <v>752</v>
      </c>
      <c r="R589" s="18">
        <f t="shared" si="152"/>
        <v>-422</v>
      </c>
      <c r="S589" s="11">
        <f t="shared" si="153"/>
        <v>-0.56117021276595747</v>
      </c>
      <c r="T589" s="37">
        <f t="shared" si="154"/>
        <v>18.333333333333332</v>
      </c>
      <c r="U589" s="37">
        <f t="shared" si="155"/>
        <v>21.485714285714284</v>
      </c>
      <c r="V589" s="37">
        <f t="shared" si="156"/>
        <v>-3.1523809523809518</v>
      </c>
      <c r="W589" s="39">
        <f t="shared" si="157"/>
        <v>-0.14671985815602837</v>
      </c>
    </row>
    <row r="590" spans="1:23" x14ac:dyDescent="0.3">
      <c r="A590" s="18">
        <f t="shared" si="158"/>
        <v>2022</v>
      </c>
      <c r="B590" s="18" t="str">
        <f t="shared" si="144"/>
        <v>Jan_2022</v>
      </c>
      <c r="C590" s="18" t="str">
        <f t="shared" si="145"/>
        <v>WK 2_Jan_2022</v>
      </c>
      <c r="D590" s="19">
        <v>44564</v>
      </c>
      <c r="E590" s="23" t="s">
        <v>9</v>
      </c>
      <c r="F590" s="30">
        <v>128</v>
      </c>
      <c r="G590" s="30"/>
      <c r="H590" s="21">
        <f t="shared" si="146"/>
        <v>128</v>
      </c>
      <c r="I590" s="11" t="str">
        <f t="shared" si="147"/>
        <v>NA</v>
      </c>
      <c r="J590" s="18">
        <v>460</v>
      </c>
      <c r="K590" s="18">
        <f t="shared" si="148"/>
        <v>-332</v>
      </c>
      <c r="L590" s="11">
        <f t="shared" si="149"/>
        <v>-0.72173913043478266</v>
      </c>
      <c r="M590" s="30">
        <v>2375</v>
      </c>
      <c r="N590" s="30"/>
      <c r="O590" s="21">
        <f t="shared" si="150"/>
        <v>2375</v>
      </c>
      <c r="P590" s="11" t="str">
        <f t="shared" si="151"/>
        <v>NA</v>
      </c>
      <c r="Q590" s="18">
        <v>14129</v>
      </c>
      <c r="R590" s="18">
        <f t="shared" si="152"/>
        <v>-11754</v>
      </c>
      <c r="S590" s="11">
        <f t="shared" si="153"/>
        <v>-0.83190600891782862</v>
      </c>
      <c r="T590" s="37">
        <f t="shared" si="154"/>
        <v>18.5546875</v>
      </c>
      <c r="U590" s="37">
        <f t="shared" si="155"/>
        <v>30.715217391304346</v>
      </c>
      <c r="V590" s="37">
        <f t="shared" si="156"/>
        <v>-12.160529891304346</v>
      </c>
      <c r="W590" s="39">
        <f t="shared" si="157"/>
        <v>-0.39591221954844641</v>
      </c>
    </row>
    <row r="591" spans="1:23" x14ac:dyDescent="0.3">
      <c r="A591" s="18">
        <f t="shared" si="158"/>
        <v>2022</v>
      </c>
      <c r="B591" s="18" t="str">
        <f t="shared" si="144"/>
        <v>Jan_2022</v>
      </c>
      <c r="C591" s="18" t="str">
        <f t="shared" si="145"/>
        <v>WK 2_Jan_2022</v>
      </c>
      <c r="D591" s="19">
        <v>44564</v>
      </c>
      <c r="E591" s="23" t="s">
        <v>21</v>
      </c>
      <c r="F591" s="30">
        <v>17</v>
      </c>
      <c r="G591" s="30"/>
      <c r="H591" s="21">
        <f t="shared" si="146"/>
        <v>17</v>
      </c>
      <c r="I591" s="11" t="str">
        <f t="shared" si="147"/>
        <v>NA</v>
      </c>
      <c r="J591" s="18">
        <v>61</v>
      </c>
      <c r="K591" s="18">
        <f t="shared" si="148"/>
        <v>-44</v>
      </c>
      <c r="L591" s="11">
        <f t="shared" si="149"/>
        <v>-0.72131147540983609</v>
      </c>
      <c r="M591" s="30">
        <v>356</v>
      </c>
      <c r="N591" s="30"/>
      <c r="O591" s="21">
        <f t="shared" si="150"/>
        <v>356</v>
      </c>
      <c r="P591" s="11" t="str">
        <f t="shared" si="151"/>
        <v>NA</v>
      </c>
      <c r="Q591" s="18">
        <v>1843</v>
      </c>
      <c r="R591" s="18">
        <f t="shared" si="152"/>
        <v>-1487</v>
      </c>
      <c r="S591" s="11">
        <f t="shared" si="153"/>
        <v>-0.80683667932718395</v>
      </c>
      <c r="T591" s="37">
        <f t="shared" si="154"/>
        <v>20.941176470588236</v>
      </c>
      <c r="U591" s="37">
        <f t="shared" si="155"/>
        <v>30.21311475409836</v>
      </c>
      <c r="V591" s="37">
        <f t="shared" si="156"/>
        <v>-9.2719382835101243</v>
      </c>
      <c r="W591" s="39">
        <f t="shared" si="157"/>
        <v>-0.30688455523283648</v>
      </c>
    </row>
    <row r="592" spans="1:23" x14ac:dyDescent="0.3">
      <c r="A592" s="18">
        <f t="shared" si="158"/>
        <v>2022</v>
      </c>
      <c r="B592" s="18" t="str">
        <f t="shared" si="144"/>
        <v>Jan_2022</v>
      </c>
      <c r="C592" s="18" t="str">
        <f t="shared" si="145"/>
        <v>WK 2_Jan_2022</v>
      </c>
      <c r="D592" s="19">
        <v>44564</v>
      </c>
      <c r="E592" s="23" t="s">
        <v>10</v>
      </c>
      <c r="F592" s="33">
        <v>25</v>
      </c>
      <c r="G592" s="33"/>
      <c r="H592" s="21">
        <f t="shared" si="146"/>
        <v>25</v>
      </c>
      <c r="I592" s="11" t="str">
        <f t="shared" si="147"/>
        <v>NA</v>
      </c>
      <c r="J592" s="18">
        <v>44</v>
      </c>
      <c r="K592" s="18">
        <f t="shared" si="148"/>
        <v>-19</v>
      </c>
      <c r="L592" s="11">
        <f t="shared" si="149"/>
        <v>-0.43181818181818182</v>
      </c>
      <c r="M592" s="30">
        <v>595</v>
      </c>
      <c r="N592" s="30"/>
      <c r="O592" s="21">
        <f t="shared" si="150"/>
        <v>595</v>
      </c>
      <c r="P592" s="11" t="str">
        <f t="shared" si="151"/>
        <v>NA</v>
      </c>
      <c r="Q592" s="18">
        <v>1048</v>
      </c>
      <c r="R592" s="18">
        <f t="shared" si="152"/>
        <v>-453</v>
      </c>
      <c r="S592" s="11">
        <f t="shared" si="153"/>
        <v>-0.43225190839694655</v>
      </c>
      <c r="T592" s="37">
        <f t="shared" si="154"/>
        <v>23.8</v>
      </c>
      <c r="U592" s="37">
        <f t="shared" si="155"/>
        <v>23.818181818181817</v>
      </c>
      <c r="V592" s="37">
        <f t="shared" si="156"/>
        <v>-1.8181818181815856E-2</v>
      </c>
      <c r="W592" s="39">
        <f t="shared" si="157"/>
        <v>-7.6335877862585661E-4</v>
      </c>
    </row>
    <row r="593" spans="1:23" x14ac:dyDescent="0.3">
      <c r="A593" s="18">
        <f t="shared" si="158"/>
        <v>2022</v>
      </c>
      <c r="B593" s="18" t="str">
        <f t="shared" si="144"/>
        <v>Jan_2022</v>
      </c>
      <c r="C593" s="18" t="str">
        <f t="shared" si="145"/>
        <v>WK 2_Jan_2022</v>
      </c>
      <c r="D593" s="19">
        <v>44564</v>
      </c>
      <c r="E593" s="23" t="s">
        <v>16</v>
      </c>
      <c r="F593" s="33">
        <v>37</v>
      </c>
      <c r="G593" s="33"/>
      <c r="H593" s="21">
        <f t="shared" si="146"/>
        <v>37</v>
      </c>
      <c r="I593" s="11" t="str">
        <f t="shared" si="147"/>
        <v>NA</v>
      </c>
      <c r="J593" s="18">
        <v>111</v>
      </c>
      <c r="K593" s="18">
        <f t="shared" si="148"/>
        <v>-74</v>
      </c>
      <c r="L593" s="11">
        <f t="shared" si="149"/>
        <v>-0.66666666666666663</v>
      </c>
      <c r="M593" s="30">
        <v>231</v>
      </c>
      <c r="N593" s="30"/>
      <c r="O593" s="21">
        <f t="shared" si="150"/>
        <v>231</v>
      </c>
      <c r="P593" s="11" t="str">
        <f t="shared" si="151"/>
        <v>NA</v>
      </c>
      <c r="Q593" s="18">
        <v>3522</v>
      </c>
      <c r="R593" s="18">
        <f t="shared" si="152"/>
        <v>-3291</v>
      </c>
      <c r="S593" s="11">
        <f t="shared" si="153"/>
        <v>-0.934412265758092</v>
      </c>
      <c r="T593" s="37">
        <f t="shared" si="154"/>
        <v>6.243243243243243</v>
      </c>
      <c r="U593" s="37">
        <f t="shared" si="155"/>
        <v>31.72972972972973</v>
      </c>
      <c r="V593" s="37">
        <f t="shared" si="156"/>
        <v>-25.486486486486488</v>
      </c>
      <c r="W593" s="39">
        <f t="shared" si="157"/>
        <v>-0.80323679727427599</v>
      </c>
    </row>
    <row r="594" spans="1:23" x14ac:dyDescent="0.3">
      <c r="A594" s="18">
        <f t="shared" si="158"/>
        <v>2022</v>
      </c>
      <c r="B594" s="18" t="str">
        <f t="shared" si="144"/>
        <v>Jan_2022</v>
      </c>
      <c r="C594" s="18" t="str">
        <f t="shared" si="145"/>
        <v>WK 2_Jan_2022</v>
      </c>
      <c r="D594" s="19">
        <v>44564</v>
      </c>
      <c r="E594" s="23" t="s">
        <v>12</v>
      </c>
      <c r="F594" s="30">
        <v>96</v>
      </c>
      <c r="G594" s="30"/>
      <c r="H594" s="21">
        <f t="shared" si="146"/>
        <v>96</v>
      </c>
      <c r="I594" s="11" t="str">
        <f t="shared" si="147"/>
        <v>NA</v>
      </c>
      <c r="J594" s="18">
        <v>295</v>
      </c>
      <c r="K594" s="18">
        <f t="shared" si="148"/>
        <v>-199</v>
      </c>
      <c r="L594" s="11">
        <f t="shared" si="149"/>
        <v>-0.6745762711864407</v>
      </c>
      <c r="M594" s="30">
        <v>1678</v>
      </c>
      <c r="N594" s="30"/>
      <c r="O594" s="21">
        <f t="shared" si="150"/>
        <v>1678</v>
      </c>
      <c r="P594" s="11" t="str">
        <f t="shared" si="151"/>
        <v>NA</v>
      </c>
      <c r="Q594" s="18">
        <v>5504</v>
      </c>
      <c r="R594" s="18">
        <f t="shared" si="152"/>
        <v>-3826</v>
      </c>
      <c r="S594" s="11">
        <f t="shared" si="153"/>
        <v>-0.69513081395348841</v>
      </c>
      <c r="T594" s="37">
        <f t="shared" si="154"/>
        <v>17.479166666666668</v>
      </c>
      <c r="U594" s="37">
        <f t="shared" si="155"/>
        <v>18.657627118644069</v>
      </c>
      <c r="V594" s="37">
        <f t="shared" si="156"/>
        <v>-1.1784604519774007</v>
      </c>
      <c r="W594" s="39">
        <f t="shared" si="157"/>
        <v>-6.3162397044573618E-2</v>
      </c>
    </row>
    <row r="595" spans="1:23" x14ac:dyDescent="0.3">
      <c r="A595" s="18">
        <f t="shared" si="158"/>
        <v>2022</v>
      </c>
      <c r="B595" s="18" t="str">
        <f t="shared" si="144"/>
        <v>Jan_2022</v>
      </c>
      <c r="C595" s="18" t="str">
        <f t="shared" si="145"/>
        <v>WK 3_Jan_2022</v>
      </c>
      <c r="D595" s="19">
        <v>44571</v>
      </c>
      <c r="E595" s="29" t="s">
        <v>18</v>
      </c>
      <c r="F595" s="30">
        <v>35</v>
      </c>
      <c r="G595" s="30">
        <v>36</v>
      </c>
      <c r="H595" s="21">
        <f t="shared" si="146"/>
        <v>-1</v>
      </c>
      <c r="I595" s="11">
        <f t="shared" si="147"/>
        <v>-2.7777777777777776E-2</v>
      </c>
      <c r="J595" s="18">
        <v>113</v>
      </c>
      <c r="K595" s="18">
        <f t="shared" si="148"/>
        <v>-78</v>
      </c>
      <c r="L595" s="11">
        <f t="shared" si="149"/>
        <v>-0.69026548672566368</v>
      </c>
      <c r="M595" s="31">
        <v>659</v>
      </c>
      <c r="N595" s="31">
        <v>626</v>
      </c>
      <c r="O595" s="21">
        <f t="shared" si="150"/>
        <v>33</v>
      </c>
      <c r="P595" s="11">
        <f t="shared" si="151"/>
        <v>5.2715654952076675E-2</v>
      </c>
      <c r="Q595" s="18">
        <v>4152</v>
      </c>
      <c r="R595" s="18">
        <f t="shared" si="152"/>
        <v>-3493</v>
      </c>
      <c r="S595" s="11">
        <f t="shared" si="153"/>
        <v>-0.84128131021194608</v>
      </c>
      <c r="T595" s="37">
        <f t="shared" si="154"/>
        <v>18.828571428571429</v>
      </c>
      <c r="U595" s="37">
        <f t="shared" si="155"/>
        <v>36.743362831858406</v>
      </c>
      <c r="V595" s="37">
        <f t="shared" si="156"/>
        <v>-17.914791403286976</v>
      </c>
      <c r="W595" s="39">
        <f t="shared" si="157"/>
        <v>-0.48756537296999719</v>
      </c>
    </row>
    <row r="596" spans="1:23" x14ac:dyDescent="0.3">
      <c r="A596" s="18">
        <f t="shared" si="158"/>
        <v>2022</v>
      </c>
      <c r="B596" s="18" t="str">
        <f t="shared" si="144"/>
        <v>Jan_2022</v>
      </c>
      <c r="C596" s="18" t="str">
        <f t="shared" si="145"/>
        <v>WK 3_Jan_2022</v>
      </c>
      <c r="D596" s="19">
        <v>44571</v>
      </c>
      <c r="E596" s="29" t="s">
        <v>19</v>
      </c>
      <c r="F596" s="30">
        <v>42</v>
      </c>
      <c r="G596" s="30">
        <v>44</v>
      </c>
      <c r="H596" s="21">
        <f t="shared" si="146"/>
        <v>-2</v>
      </c>
      <c r="I596" s="11">
        <f t="shared" si="147"/>
        <v>-4.5454545454545456E-2</v>
      </c>
      <c r="J596" s="18">
        <v>118</v>
      </c>
      <c r="K596" s="18">
        <f t="shared" si="148"/>
        <v>-76</v>
      </c>
      <c r="L596" s="11">
        <f t="shared" si="149"/>
        <v>-0.64406779661016944</v>
      </c>
      <c r="M596" s="30">
        <v>765</v>
      </c>
      <c r="N596" s="30">
        <v>959</v>
      </c>
      <c r="O596" s="21">
        <f t="shared" si="150"/>
        <v>-194</v>
      </c>
      <c r="P596" s="11">
        <f t="shared" si="151"/>
        <v>-0.20229405630865485</v>
      </c>
      <c r="Q596" s="18">
        <v>3262</v>
      </c>
      <c r="R596" s="18">
        <f t="shared" si="152"/>
        <v>-2497</v>
      </c>
      <c r="S596" s="11">
        <f t="shared" si="153"/>
        <v>-0.76548129981606372</v>
      </c>
      <c r="T596" s="37">
        <f t="shared" si="154"/>
        <v>18.214285714285715</v>
      </c>
      <c r="U596" s="37">
        <f t="shared" si="155"/>
        <v>27.64406779661017</v>
      </c>
      <c r="V596" s="37">
        <f t="shared" si="156"/>
        <v>-9.4297820823244543</v>
      </c>
      <c r="W596" s="39">
        <f t="shared" si="157"/>
        <v>-0.3411141280546553</v>
      </c>
    </row>
    <row r="597" spans="1:23" x14ac:dyDescent="0.3">
      <c r="A597" s="18">
        <f t="shared" si="158"/>
        <v>2022</v>
      </c>
      <c r="B597" s="18" t="str">
        <f t="shared" si="144"/>
        <v>Jan_2022</v>
      </c>
      <c r="C597" s="18" t="str">
        <f t="shared" si="145"/>
        <v>WK 3_Jan_2022</v>
      </c>
      <c r="D597" s="19">
        <v>44571</v>
      </c>
      <c r="E597" s="23" t="s">
        <v>6</v>
      </c>
      <c r="F597" s="30">
        <v>17</v>
      </c>
      <c r="G597" s="30">
        <v>17</v>
      </c>
      <c r="H597" s="21">
        <f t="shared" si="146"/>
        <v>0</v>
      </c>
      <c r="I597" s="11">
        <f t="shared" si="147"/>
        <v>0</v>
      </c>
      <c r="J597" s="18">
        <v>47</v>
      </c>
      <c r="K597" s="18">
        <f t="shared" si="148"/>
        <v>-30</v>
      </c>
      <c r="L597" s="11">
        <f t="shared" si="149"/>
        <v>-0.63829787234042556</v>
      </c>
      <c r="M597" s="30">
        <v>570</v>
      </c>
      <c r="N597" s="30">
        <v>554</v>
      </c>
      <c r="O597" s="21">
        <f t="shared" si="150"/>
        <v>16</v>
      </c>
      <c r="P597" s="11">
        <f t="shared" si="151"/>
        <v>2.8880866425992781E-2</v>
      </c>
      <c r="Q597" s="18">
        <v>1771</v>
      </c>
      <c r="R597" s="18">
        <f t="shared" si="152"/>
        <v>-1201</v>
      </c>
      <c r="S597" s="11">
        <f t="shared" si="153"/>
        <v>-0.67814793901750425</v>
      </c>
      <c r="T597" s="37">
        <f t="shared" si="154"/>
        <v>33.529411764705884</v>
      </c>
      <c r="U597" s="37">
        <f t="shared" si="155"/>
        <v>37.680851063829785</v>
      </c>
      <c r="V597" s="37">
        <f t="shared" si="156"/>
        <v>-4.1514392991239006</v>
      </c>
      <c r="W597" s="39">
        <f t="shared" si="157"/>
        <v>-0.11017371375427631</v>
      </c>
    </row>
    <row r="598" spans="1:23" x14ac:dyDescent="0.3">
      <c r="A598" s="18">
        <f t="shared" si="158"/>
        <v>2022</v>
      </c>
      <c r="B598" s="18" t="str">
        <f t="shared" si="144"/>
        <v>Jan_2022</v>
      </c>
      <c r="C598" s="18" t="str">
        <f t="shared" si="145"/>
        <v>WK 3_Jan_2022</v>
      </c>
      <c r="D598" s="19">
        <v>44571</v>
      </c>
      <c r="E598" s="23" t="s">
        <v>7</v>
      </c>
      <c r="F598" s="30">
        <v>2140</v>
      </c>
      <c r="G598" s="30">
        <v>1977</v>
      </c>
      <c r="H598" s="21">
        <f t="shared" si="146"/>
        <v>163</v>
      </c>
      <c r="I598" s="11">
        <f t="shared" si="147"/>
        <v>8.2448153768335863E-2</v>
      </c>
      <c r="J598" s="18">
        <v>2500</v>
      </c>
      <c r="K598" s="18">
        <f t="shared" si="148"/>
        <v>-360</v>
      </c>
      <c r="L598" s="11">
        <f t="shared" si="149"/>
        <v>-0.14399999999999999</v>
      </c>
      <c r="M598" s="30">
        <v>37462</v>
      </c>
      <c r="N598" s="30">
        <v>33589</v>
      </c>
      <c r="O598" s="21">
        <f t="shared" si="150"/>
        <v>3873</v>
      </c>
      <c r="P598" s="11">
        <f t="shared" si="151"/>
        <v>0.11530560600196493</v>
      </c>
      <c r="Q598" s="18">
        <v>86541</v>
      </c>
      <c r="R598" s="18">
        <f t="shared" si="152"/>
        <v>-49079</v>
      </c>
      <c r="S598" s="11">
        <f t="shared" si="153"/>
        <v>-0.56711847563582585</v>
      </c>
      <c r="T598" s="37">
        <f t="shared" si="154"/>
        <v>17.505607476635515</v>
      </c>
      <c r="U598" s="37">
        <f t="shared" si="155"/>
        <v>34.616399999999999</v>
      </c>
      <c r="V598" s="37">
        <f t="shared" si="156"/>
        <v>-17.110792523364484</v>
      </c>
      <c r="W598" s="39">
        <f t="shared" si="157"/>
        <v>-0.4942972846212918</v>
      </c>
    </row>
    <row r="599" spans="1:23" x14ac:dyDescent="0.3">
      <c r="A599" s="18">
        <f t="shared" si="158"/>
        <v>2022</v>
      </c>
      <c r="B599" s="18" t="str">
        <f t="shared" si="144"/>
        <v>Jan_2022</v>
      </c>
      <c r="C599" s="18" t="str">
        <f t="shared" si="145"/>
        <v>WK 3_Jan_2022</v>
      </c>
      <c r="D599" s="19">
        <v>44571</v>
      </c>
      <c r="E599" s="23" t="s">
        <v>20</v>
      </c>
      <c r="F599" s="32">
        <v>25</v>
      </c>
      <c r="G599" s="32">
        <v>25</v>
      </c>
      <c r="H599" s="21">
        <f t="shared" si="146"/>
        <v>0</v>
      </c>
      <c r="I599" s="11">
        <f t="shared" si="147"/>
        <v>0</v>
      </c>
      <c r="J599" s="18">
        <v>75</v>
      </c>
      <c r="K599" s="18">
        <f t="shared" si="148"/>
        <v>-50</v>
      </c>
      <c r="L599" s="11">
        <f t="shared" si="149"/>
        <v>-0.66666666666666663</v>
      </c>
      <c r="M599" s="30">
        <v>474</v>
      </c>
      <c r="N599" s="30">
        <v>476</v>
      </c>
      <c r="O599" s="21">
        <f t="shared" si="150"/>
        <v>-2</v>
      </c>
      <c r="P599" s="11">
        <f t="shared" si="151"/>
        <v>-4.2016806722689074E-3</v>
      </c>
      <c r="Q599" s="18">
        <v>2819</v>
      </c>
      <c r="R599" s="18">
        <f t="shared" si="152"/>
        <v>-2345</v>
      </c>
      <c r="S599" s="11">
        <f t="shared" si="153"/>
        <v>-0.83185526782547003</v>
      </c>
      <c r="T599" s="37">
        <f t="shared" si="154"/>
        <v>18.96</v>
      </c>
      <c r="U599" s="37">
        <f t="shared" si="155"/>
        <v>37.586666666666666</v>
      </c>
      <c r="V599" s="37">
        <f t="shared" si="156"/>
        <v>-18.626666666666665</v>
      </c>
      <c r="W599" s="39">
        <f t="shared" si="157"/>
        <v>-0.49556580347641005</v>
      </c>
    </row>
    <row r="600" spans="1:23" x14ac:dyDescent="0.3">
      <c r="A600" s="18">
        <f t="shared" si="158"/>
        <v>2022</v>
      </c>
      <c r="B600" s="18" t="str">
        <f t="shared" si="144"/>
        <v>Jan_2022</v>
      </c>
      <c r="C600" s="18" t="str">
        <f t="shared" si="145"/>
        <v>WK 3_Jan_2022</v>
      </c>
      <c r="D600" s="19">
        <v>44571</v>
      </c>
      <c r="E600" s="23" t="s">
        <v>8</v>
      </c>
      <c r="F600" s="30">
        <v>19</v>
      </c>
      <c r="G600" s="30">
        <v>18</v>
      </c>
      <c r="H600" s="21">
        <f t="shared" si="146"/>
        <v>1</v>
      </c>
      <c r="I600" s="11">
        <f t="shared" si="147"/>
        <v>5.5555555555555552E-2</v>
      </c>
      <c r="J600" s="18">
        <v>35</v>
      </c>
      <c r="K600" s="18">
        <f t="shared" si="148"/>
        <v>-16</v>
      </c>
      <c r="L600" s="11">
        <f t="shared" si="149"/>
        <v>-0.45714285714285713</v>
      </c>
      <c r="M600" s="30">
        <v>300</v>
      </c>
      <c r="N600" s="30">
        <v>330</v>
      </c>
      <c r="O600" s="21">
        <f t="shared" si="150"/>
        <v>-30</v>
      </c>
      <c r="P600" s="11">
        <f t="shared" si="151"/>
        <v>-9.0909090909090912E-2</v>
      </c>
      <c r="Q600" s="18">
        <v>752</v>
      </c>
      <c r="R600" s="18">
        <f t="shared" si="152"/>
        <v>-452</v>
      </c>
      <c r="S600" s="11">
        <f t="shared" si="153"/>
        <v>-0.60106382978723405</v>
      </c>
      <c r="T600" s="37">
        <f t="shared" si="154"/>
        <v>15.789473684210526</v>
      </c>
      <c r="U600" s="37">
        <f t="shared" si="155"/>
        <v>21.485714285714284</v>
      </c>
      <c r="V600" s="37">
        <f t="shared" si="156"/>
        <v>-5.6962406015037583</v>
      </c>
      <c r="W600" s="39">
        <f t="shared" si="157"/>
        <v>-0.26511758118701007</v>
      </c>
    </row>
    <row r="601" spans="1:23" x14ac:dyDescent="0.3">
      <c r="A601" s="18">
        <f t="shared" si="158"/>
        <v>2022</v>
      </c>
      <c r="B601" s="18" t="str">
        <f t="shared" si="144"/>
        <v>Jan_2022</v>
      </c>
      <c r="C601" s="18" t="str">
        <f t="shared" si="145"/>
        <v>WK 3_Jan_2022</v>
      </c>
      <c r="D601" s="19">
        <v>44571</v>
      </c>
      <c r="E601" s="23" t="s">
        <v>9</v>
      </c>
      <c r="F601" s="30">
        <v>124</v>
      </c>
      <c r="G601" s="30">
        <v>128</v>
      </c>
      <c r="H601" s="21">
        <f t="shared" si="146"/>
        <v>-4</v>
      </c>
      <c r="I601" s="11">
        <f t="shared" si="147"/>
        <v>-3.125E-2</v>
      </c>
      <c r="J601" s="18">
        <v>460</v>
      </c>
      <c r="K601" s="18">
        <f t="shared" si="148"/>
        <v>-336</v>
      </c>
      <c r="L601" s="11">
        <f t="shared" si="149"/>
        <v>-0.73043478260869565</v>
      </c>
      <c r="M601" s="30">
        <v>2381</v>
      </c>
      <c r="N601" s="30">
        <v>2375</v>
      </c>
      <c r="O601" s="21">
        <f t="shared" si="150"/>
        <v>6</v>
      </c>
      <c r="P601" s="11">
        <f t="shared" si="151"/>
        <v>2.5263157894736842E-3</v>
      </c>
      <c r="Q601" s="18">
        <v>14129</v>
      </c>
      <c r="R601" s="18">
        <f t="shared" si="152"/>
        <v>-11748</v>
      </c>
      <c r="S601" s="11">
        <f t="shared" si="153"/>
        <v>-0.83148135041404203</v>
      </c>
      <c r="T601" s="37">
        <f t="shared" si="154"/>
        <v>19.201612903225808</v>
      </c>
      <c r="U601" s="37">
        <f t="shared" si="155"/>
        <v>30.715217391304346</v>
      </c>
      <c r="V601" s="37">
        <f t="shared" si="156"/>
        <v>-11.513604488078538</v>
      </c>
      <c r="W601" s="39">
        <f t="shared" si="157"/>
        <v>-0.37485017089080103</v>
      </c>
    </row>
    <row r="602" spans="1:23" x14ac:dyDescent="0.3">
      <c r="A602" s="18">
        <f t="shared" si="158"/>
        <v>2022</v>
      </c>
      <c r="B602" s="18" t="str">
        <f t="shared" si="144"/>
        <v>Jan_2022</v>
      </c>
      <c r="C602" s="18" t="str">
        <f t="shared" si="145"/>
        <v>WK 3_Jan_2022</v>
      </c>
      <c r="D602" s="19">
        <v>44571</v>
      </c>
      <c r="E602" s="23" t="s">
        <v>21</v>
      </c>
      <c r="F602" s="30">
        <v>18</v>
      </c>
      <c r="G602" s="30">
        <v>17</v>
      </c>
      <c r="H602" s="21">
        <f t="shared" si="146"/>
        <v>1</v>
      </c>
      <c r="I602" s="11">
        <f t="shared" si="147"/>
        <v>5.8823529411764705E-2</v>
      </c>
      <c r="J602" s="18">
        <v>61</v>
      </c>
      <c r="K602" s="18">
        <f t="shared" si="148"/>
        <v>-43</v>
      </c>
      <c r="L602" s="11">
        <f t="shared" si="149"/>
        <v>-0.70491803278688525</v>
      </c>
      <c r="M602" s="30">
        <v>363</v>
      </c>
      <c r="N602" s="30">
        <v>356</v>
      </c>
      <c r="O602" s="21">
        <f t="shared" si="150"/>
        <v>7</v>
      </c>
      <c r="P602" s="11">
        <f t="shared" si="151"/>
        <v>1.9662921348314606E-2</v>
      </c>
      <c r="Q602" s="18">
        <v>1843</v>
      </c>
      <c r="R602" s="18">
        <f t="shared" si="152"/>
        <v>-1480</v>
      </c>
      <c r="S602" s="11">
        <f t="shared" si="153"/>
        <v>-0.8030385241454151</v>
      </c>
      <c r="T602" s="37">
        <f t="shared" si="154"/>
        <v>20.166666666666668</v>
      </c>
      <c r="U602" s="37">
        <f t="shared" si="155"/>
        <v>30.21311475409836</v>
      </c>
      <c r="V602" s="37">
        <f t="shared" si="156"/>
        <v>-10.046448087431692</v>
      </c>
      <c r="W602" s="39">
        <f t="shared" si="157"/>
        <v>-0.33251944293723995</v>
      </c>
    </row>
    <row r="603" spans="1:23" x14ac:dyDescent="0.3">
      <c r="A603" s="18">
        <f t="shared" si="158"/>
        <v>2022</v>
      </c>
      <c r="B603" s="18" t="str">
        <f t="shared" si="144"/>
        <v>Jan_2022</v>
      </c>
      <c r="C603" s="18" t="str">
        <f t="shared" si="145"/>
        <v>WK 3_Jan_2022</v>
      </c>
      <c r="D603" s="19">
        <v>44571</v>
      </c>
      <c r="E603" s="23" t="s">
        <v>10</v>
      </c>
      <c r="F603" s="33">
        <v>25</v>
      </c>
      <c r="G603" s="33">
        <v>25</v>
      </c>
      <c r="H603" s="21">
        <f t="shared" si="146"/>
        <v>0</v>
      </c>
      <c r="I603" s="11">
        <f t="shared" si="147"/>
        <v>0</v>
      </c>
      <c r="J603" s="18">
        <v>44</v>
      </c>
      <c r="K603" s="18">
        <f t="shared" si="148"/>
        <v>-19</v>
      </c>
      <c r="L603" s="11">
        <f t="shared" si="149"/>
        <v>-0.43181818181818182</v>
      </c>
      <c r="M603" s="30">
        <v>384</v>
      </c>
      <c r="N603" s="30">
        <v>595</v>
      </c>
      <c r="O603" s="21">
        <f t="shared" si="150"/>
        <v>-211</v>
      </c>
      <c r="P603" s="11">
        <f t="shared" si="151"/>
        <v>-0.35462184873949582</v>
      </c>
      <c r="Q603" s="18">
        <v>1048</v>
      </c>
      <c r="R603" s="18">
        <f t="shared" si="152"/>
        <v>-664</v>
      </c>
      <c r="S603" s="11">
        <f t="shared" si="153"/>
        <v>-0.63358778625954193</v>
      </c>
      <c r="T603" s="37">
        <f t="shared" si="154"/>
        <v>15.36</v>
      </c>
      <c r="U603" s="37">
        <f t="shared" si="155"/>
        <v>23.818181818181817</v>
      </c>
      <c r="V603" s="37">
        <f t="shared" si="156"/>
        <v>-8.4581818181818171</v>
      </c>
      <c r="W603" s="39">
        <f t="shared" si="157"/>
        <v>-0.35511450381679388</v>
      </c>
    </row>
    <row r="604" spans="1:23" x14ac:dyDescent="0.3">
      <c r="A604" s="18">
        <f t="shared" si="158"/>
        <v>2022</v>
      </c>
      <c r="B604" s="18" t="str">
        <f t="shared" si="144"/>
        <v>Jan_2022</v>
      </c>
      <c r="C604" s="18" t="str">
        <f t="shared" si="145"/>
        <v>WK 3_Jan_2022</v>
      </c>
      <c r="D604" s="19">
        <v>44571</v>
      </c>
      <c r="E604" s="23" t="s">
        <v>16</v>
      </c>
      <c r="F604" s="33">
        <v>35</v>
      </c>
      <c r="G604" s="33">
        <v>37</v>
      </c>
      <c r="H604" s="21">
        <f t="shared" si="146"/>
        <v>-2</v>
      </c>
      <c r="I604" s="11">
        <f t="shared" si="147"/>
        <v>-5.4054054054054057E-2</v>
      </c>
      <c r="J604" s="18">
        <v>111</v>
      </c>
      <c r="K604" s="18">
        <f t="shared" si="148"/>
        <v>-76</v>
      </c>
      <c r="L604" s="11">
        <f t="shared" si="149"/>
        <v>-0.68468468468468469</v>
      </c>
      <c r="M604" s="30">
        <v>239</v>
      </c>
      <c r="N604" s="30">
        <v>231</v>
      </c>
      <c r="O604" s="21">
        <f t="shared" si="150"/>
        <v>8</v>
      </c>
      <c r="P604" s="11">
        <f t="shared" si="151"/>
        <v>3.4632034632034632E-2</v>
      </c>
      <c r="Q604" s="18">
        <v>3522</v>
      </c>
      <c r="R604" s="18">
        <f t="shared" si="152"/>
        <v>-3283</v>
      </c>
      <c r="S604" s="11">
        <f t="shared" si="153"/>
        <v>-0.93214082907438955</v>
      </c>
      <c r="T604" s="37">
        <f t="shared" si="154"/>
        <v>6.8285714285714283</v>
      </c>
      <c r="U604" s="37">
        <f t="shared" si="155"/>
        <v>31.72972972972973</v>
      </c>
      <c r="V604" s="37">
        <f t="shared" si="156"/>
        <v>-24.901158301158301</v>
      </c>
      <c r="W604" s="39">
        <f t="shared" si="157"/>
        <v>-0.78478948649306401</v>
      </c>
    </row>
    <row r="605" spans="1:23" x14ac:dyDescent="0.3">
      <c r="A605" s="18">
        <f t="shared" si="158"/>
        <v>2022</v>
      </c>
      <c r="B605" s="18" t="str">
        <f t="shared" si="144"/>
        <v>Jan_2022</v>
      </c>
      <c r="C605" s="18" t="str">
        <f t="shared" si="145"/>
        <v>WK 3_Jan_2022</v>
      </c>
      <c r="D605" s="19">
        <v>44571</v>
      </c>
      <c r="E605" s="23" t="s">
        <v>12</v>
      </c>
      <c r="F605" s="30">
        <v>82</v>
      </c>
      <c r="G605" s="30">
        <v>84</v>
      </c>
      <c r="H605" s="21">
        <f t="shared" si="146"/>
        <v>-2</v>
      </c>
      <c r="I605" s="11">
        <f t="shared" si="147"/>
        <v>-2.3809523809523808E-2</v>
      </c>
      <c r="J605" s="18">
        <v>295</v>
      </c>
      <c r="K605" s="18">
        <f t="shared" si="148"/>
        <v>-213</v>
      </c>
      <c r="L605" s="11">
        <f t="shared" si="149"/>
        <v>-0.7220338983050848</v>
      </c>
      <c r="M605" s="30">
        <v>1169</v>
      </c>
      <c r="N605" s="30">
        <v>1220</v>
      </c>
      <c r="O605" s="21">
        <f t="shared" si="150"/>
        <v>-51</v>
      </c>
      <c r="P605" s="11">
        <f t="shared" si="151"/>
        <v>-4.1803278688524591E-2</v>
      </c>
      <c r="Q605" s="18">
        <v>5504</v>
      </c>
      <c r="R605" s="18">
        <f t="shared" si="152"/>
        <v>-4335</v>
      </c>
      <c r="S605" s="11">
        <f t="shared" si="153"/>
        <v>-0.78760901162790697</v>
      </c>
      <c r="T605" s="37">
        <f t="shared" si="154"/>
        <v>14.25609756097561</v>
      </c>
      <c r="U605" s="37">
        <f t="shared" si="155"/>
        <v>18.657627118644069</v>
      </c>
      <c r="V605" s="37">
        <f t="shared" si="156"/>
        <v>-4.401529557668459</v>
      </c>
      <c r="W605" s="39">
        <f t="shared" si="157"/>
        <v>-0.23591046866137269</v>
      </c>
    </row>
    <row r="606" spans="1:23" x14ac:dyDescent="0.3">
      <c r="A606" s="18">
        <f t="shared" si="158"/>
        <v>2022</v>
      </c>
      <c r="B606" s="18" t="str">
        <f t="shared" si="144"/>
        <v>Jan_2022</v>
      </c>
      <c r="C606" s="18" t="str">
        <f t="shared" si="145"/>
        <v>WK 4_Jan_2022</v>
      </c>
      <c r="D606" s="19">
        <v>44578</v>
      </c>
      <c r="E606" s="29" t="s">
        <v>18</v>
      </c>
      <c r="F606" s="30">
        <v>34</v>
      </c>
      <c r="G606" s="30">
        <v>35</v>
      </c>
      <c r="H606" s="21">
        <f t="shared" si="146"/>
        <v>-1</v>
      </c>
      <c r="I606" s="11">
        <f t="shared" si="147"/>
        <v>-2.8571428571428571E-2</v>
      </c>
      <c r="J606" s="18">
        <v>113</v>
      </c>
      <c r="K606" s="18">
        <f t="shared" si="148"/>
        <v>-79</v>
      </c>
      <c r="L606" s="11">
        <f t="shared" si="149"/>
        <v>-0.69911504424778759</v>
      </c>
      <c r="M606" s="31">
        <v>775</v>
      </c>
      <c r="N606" s="31">
        <v>659</v>
      </c>
      <c r="O606" s="21">
        <f t="shared" si="150"/>
        <v>116</v>
      </c>
      <c r="P606" s="11">
        <f t="shared" si="151"/>
        <v>0.17602427921092564</v>
      </c>
      <c r="Q606" s="18">
        <v>4152</v>
      </c>
      <c r="R606" s="18">
        <f t="shared" si="152"/>
        <v>-3377</v>
      </c>
      <c r="S606" s="11">
        <f t="shared" si="153"/>
        <v>-0.81334296724470134</v>
      </c>
      <c r="T606" s="37">
        <f t="shared" si="154"/>
        <v>22.794117647058822</v>
      </c>
      <c r="U606" s="37">
        <f t="shared" si="155"/>
        <v>36.743362831858406</v>
      </c>
      <c r="V606" s="37">
        <f t="shared" si="156"/>
        <v>-13.949245184799583</v>
      </c>
      <c r="W606" s="39">
        <f t="shared" si="157"/>
        <v>-0.37963986172503683</v>
      </c>
    </row>
    <row r="607" spans="1:23" x14ac:dyDescent="0.3">
      <c r="A607" s="18">
        <f t="shared" si="158"/>
        <v>2022</v>
      </c>
      <c r="B607" s="18" t="str">
        <f t="shared" si="144"/>
        <v>Jan_2022</v>
      </c>
      <c r="C607" s="18" t="str">
        <f t="shared" si="145"/>
        <v>WK 4_Jan_2022</v>
      </c>
      <c r="D607" s="19">
        <v>44578</v>
      </c>
      <c r="E607" s="29" t="s">
        <v>19</v>
      </c>
      <c r="F607" s="30">
        <v>42</v>
      </c>
      <c r="G607" s="30">
        <v>42</v>
      </c>
      <c r="H607" s="21">
        <f t="shared" si="146"/>
        <v>0</v>
      </c>
      <c r="I607" s="11">
        <f t="shared" si="147"/>
        <v>0</v>
      </c>
      <c r="J607" s="18">
        <v>118</v>
      </c>
      <c r="K607" s="18">
        <f t="shared" si="148"/>
        <v>-76</v>
      </c>
      <c r="L607" s="11">
        <f t="shared" si="149"/>
        <v>-0.64406779661016944</v>
      </c>
      <c r="M607" s="30">
        <v>765</v>
      </c>
      <c r="N607" s="30">
        <v>765</v>
      </c>
      <c r="O607" s="21">
        <f t="shared" si="150"/>
        <v>0</v>
      </c>
      <c r="P607" s="11">
        <f t="shared" si="151"/>
        <v>0</v>
      </c>
      <c r="Q607" s="18">
        <v>3262</v>
      </c>
      <c r="R607" s="18">
        <f t="shared" si="152"/>
        <v>-2497</v>
      </c>
      <c r="S607" s="11">
        <f t="shared" si="153"/>
        <v>-0.76548129981606372</v>
      </c>
      <c r="T607" s="37">
        <f t="shared" si="154"/>
        <v>18.214285714285715</v>
      </c>
      <c r="U607" s="37">
        <f t="shared" si="155"/>
        <v>27.64406779661017</v>
      </c>
      <c r="V607" s="37">
        <f t="shared" si="156"/>
        <v>-9.4297820823244543</v>
      </c>
      <c r="W607" s="39">
        <f t="shared" si="157"/>
        <v>-0.3411141280546553</v>
      </c>
    </row>
    <row r="608" spans="1:23" x14ac:dyDescent="0.3">
      <c r="A608" s="18">
        <f t="shared" si="158"/>
        <v>2022</v>
      </c>
      <c r="B608" s="18" t="str">
        <f t="shared" si="144"/>
        <v>Jan_2022</v>
      </c>
      <c r="C608" s="18" t="str">
        <f t="shared" si="145"/>
        <v>WK 4_Jan_2022</v>
      </c>
      <c r="D608" s="19">
        <v>44578</v>
      </c>
      <c r="E608" s="23" t="s">
        <v>6</v>
      </c>
      <c r="F608" s="30">
        <v>17</v>
      </c>
      <c r="G608" s="30">
        <v>17</v>
      </c>
      <c r="H608" s="21">
        <f t="shared" si="146"/>
        <v>0</v>
      </c>
      <c r="I608" s="11">
        <f t="shared" si="147"/>
        <v>0</v>
      </c>
      <c r="J608" s="18">
        <v>47</v>
      </c>
      <c r="K608" s="18">
        <f t="shared" si="148"/>
        <v>-30</v>
      </c>
      <c r="L608" s="11">
        <f t="shared" si="149"/>
        <v>-0.63829787234042556</v>
      </c>
      <c r="M608" s="30">
        <v>606</v>
      </c>
      <c r="N608" s="30">
        <v>570</v>
      </c>
      <c r="O608" s="21">
        <f t="shared" si="150"/>
        <v>36</v>
      </c>
      <c r="P608" s="11">
        <f t="shared" si="151"/>
        <v>6.3157894736842107E-2</v>
      </c>
      <c r="Q608" s="18">
        <v>1771</v>
      </c>
      <c r="R608" s="18">
        <f t="shared" si="152"/>
        <v>-1165</v>
      </c>
      <c r="S608" s="11">
        <f t="shared" si="153"/>
        <v>-0.65782044042913612</v>
      </c>
      <c r="T608" s="37">
        <f t="shared" si="154"/>
        <v>35.647058823529413</v>
      </c>
      <c r="U608" s="37">
        <f t="shared" si="155"/>
        <v>37.680851063829785</v>
      </c>
      <c r="V608" s="37">
        <f t="shared" si="156"/>
        <v>-2.0337922403003716</v>
      </c>
      <c r="W608" s="39">
        <f t="shared" si="157"/>
        <v>-5.3974158833493775E-2</v>
      </c>
    </row>
    <row r="609" spans="1:23" x14ac:dyDescent="0.3">
      <c r="A609" s="18">
        <f t="shared" si="158"/>
        <v>2022</v>
      </c>
      <c r="B609" s="18" t="str">
        <f t="shared" si="144"/>
        <v>Jan_2022</v>
      </c>
      <c r="C609" s="18" t="str">
        <f t="shared" si="145"/>
        <v>WK 4_Jan_2022</v>
      </c>
      <c r="D609" s="19">
        <v>44578</v>
      </c>
      <c r="E609" s="23" t="s">
        <v>7</v>
      </c>
      <c r="F609" s="30">
        <v>2151</v>
      </c>
      <c r="G609" s="30">
        <v>2140</v>
      </c>
      <c r="H609" s="21">
        <f t="shared" si="146"/>
        <v>11</v>
      </c>
      <c r="I609" s="11">
        <f t="shared" si="147"/>
        <v>5.1401869158878505E-3</v>
      </c>
      <c r="J609" s="18">
        <v>2500</v>
      </c>
      <c r="K609" s="18">
        <f t="shared" si="148"/>
        <v>-349</v>
      </c>
      <c r="L609" s="11">
        <f t="shared" si="149"/>
        <v>-0.1396</v>
      </c>
      <c r="M609" s="30">
        <v>40408</v>
      </c>
      <c r="N609" s="30">
        <v>37462</v>
      </c>
      <c r="O609" s="21">
        <f t="shared" si="150"/>
        <v>2946</v>
      </c>
      <c r="P609" s="11">
        <f t="shared" si="151"/>
        <v>7.863968821739363E-2</v>
      </c>
      <c r="Q609" s="18">
        <v>86541</v>
      </c>
      <c r="R609" s="18">
        <f t="shared" si="152"/>
        <v>-46133</v>
      </c>
      <c r="S609" s="11">
        <f t="shared" si="153"/>
        <v>-0.53307680752475706</v>
      </c>
      <c r="T609" s="37">
        <f t="shared" si="154"/>
        <v>18.785681078568107</v>
      </c>
      <c r="U609" s="37">
        <f t="shared" si="155"/>
        <v>34.616399999999999</v>
      </c>
      <c r="V609" s="37">
        <f t="shared" si="156"/>
        <v>-15.830718921431892</v>
      </c>
      <c r="W609" s="39">
        <f t="shared" si="157"/>
        <v>-0.45731846527749542</v>
      </c>
    </row>
    <row r="610" spans="1:23" x14ac:dyDescent="0.3">
      <c r="A610" s="18">
        <f t="shared" si="158"/>
        <v>2022</v>
      </c>
      <c r="B610" s="18" t="str">
        <f t="shared" si="144"/>
        <v>Jan_2022</v>
      </c>
      <c r="C610" s="18" t="str">
        <f t="shared" si="145"/>
        <v>WK 4_Jan_2022</v>
      </c>
      <c r="D610" s="19">
        <v>44578</v>
      </c>
      <c r="E610" s="23" t="s">
        <v>20</v>
      </c>
      <c r="F610" s="32">
        <v>25</v>
      </c>
      <c r="G610" s="32">
        <v>25</v>
      </c>
      <c r="H610" s="21">
        <f t="shared" si="146"/>
        <v>0</v>
      </c>
      <c r="I610" s="11">
        <f t="shared" si="147"/>
        <v>0</v>
      </c>
      <c r="J610" s="18">
        <v>75</v>
      </c>
      <c r="K610" s="18">
        <f t="shared" si="148"/>
        <v>-50</v>
      </c>
      <c r="L610" s="11">
        <f t="shared" si="149"/>
        <v>-0.66666666666666663</v>
      </c>
      <c r="M610" s="30">
        <v>543</v>
      </c>
      <c r="N610" s="30">
        <v>474</v>
      </c>
      <c r="O610" s="21">
        <f t="shared" si="150"/>
        <v>69</v>
      </c>
      <c r="P610" s="11">
        <f t="shared" si="151"/>
        <v>0.14556962025316456</v>
      </c>
      <c r="Q610" s="18">
        <v>2819</v>
      </c>
      <c r="R610" s="18">
        <f t="shared" si="152"/>
        <v>-2276</v>
      </c>
      <c r="S610" s="11">
        <f t="shared" si="153"/>
        <v>-0.8073785030152536</v>
      </c>
      <c r="T610" s="37">
        <f t="shared" si="154"/>
        <v>21.72</v>
      </c>
      <c r="U610" s="37">
        <f t="shared" si="155"/>
        <v>37.586666666666666</v>
      </c>
      <c r="V610" s="37">
        <f t="shared" si="156"/>
        <v>-15.866666666666667</v>
      </c>
      <c r="W610" s="39">
        <f t="shared" si="157"/>
        <v>-0.42213550904576091</v>
      </c>
    </row>
    <row r="611" spans="1:23" x14ac:dyDescent="0.3">
      <c r="A611" s="18">
        <f t="shared" si="158"/>
        <v>2022</v>
      </c>
      <c r="B611" s="18" t="str">
        <f t="shared" si="144"/>
        <v>Jan_2022</v>
      </c>
      <c r="C611" s="18" t="str">
        <f t="shared" si="145"/>
        <v>WK 4_Jan_2022</v>
      </c>
      <c r="D611" s="19">
        <v>44578</v>
      </c>
      <c r="E611" s="23" t="s">
        <v>8</v>
      </c>
      <c r="F611" s="30">
        <v>18</v>
      </c>
      <c r="G611" s="30">
        <v>19</v>
      </c>
      <c r="H611" s="21">
        <f t="shared" si="146"/>
        <v>-1</v>
      </c>
      <c r="I611" s="11">
        <f t="shared" si="147"/>
        <v>-5.2631578947368418E-2</v>
      </c>
      <c r="J611" s="18">
        <v>35</v>
      </c>
      <c r="K611" s="18">
        <f t="shared" si="148"/>
        <v>-17</v>
      </c>
      <c r="L611" s="11">
        <f t="shared" si="149"/>
        <v>-0.48571428571428571</v>
      </c>
      <c r="M611" s="30">
        <v>379</v>
      </c>
      <c r="N611" s="30">
        <v>300</v>
      </c>
      <c r="O611" s="21">
        <f t="shared" si="150"/>
        <v>79</v>
      </c>
      <c r="P611" s="11">
        <f t="shared" si="151"/>
        <v>0.26333333333333331</v>
      </c>
      <c r="Q611" s="18">
        <v>752</v>
      </c>
      <c r="R611" s="18">
        <f t="shared" si="152"/>
        <v>-373</v>
      </c>
      <c r="S611" s="11">
        <f t="shared" si="153"/>
        <v>-0.49601063829787234</v>
      </c>
      <c r="T611" s="37">
        <f t="shared" si="154"/>
        <v>21.055555555555557</v>
      </c>
      <c r="U611" s="37">
        <f t="shared" si="155"/>
        <v>21.485714285714284</v>
      </c>
      <c r="V611" s="37">
        <f t="shared" si="156"/>
        <v>-0.43015873015872685</v>
      </c>
      <c r="W611" s="39">
        <f t="shared" si="157"/>
        <v>-2.0020685579196066E-2</v>
      </c>
    </row>
    <row r="612" spans="1:23" x14ac:dyDescent="0.3">
      <c r="A612" s="18">
        <f t="shared" si="158"/>
        <v>2022</v>
      </c>
      <c r="B612" s="18" t="str">
        <f t="shared" si="144"/>
        <v>Jan_2022</v>
      </c>
      <c r="C612" s="18" t="str">
        <f t="shared" si="145"/>
        <v>WK 4_Jan_2022</v>
      </c>
      <c r="D612" s="19">
        <v>44578</v>
      </c>
      <c r="E612" s="23" t="s">
        <v>9</v>
      </c>
      <c r="F612" s="30">
        <v>123</v>
      </c>
      <c r="G612" s="30">
        <v>124</v>
      </c>
      <c r="H612" s="21">
        <f t="shared" si="146"/>
        <v>-1</v>
      </c>
      <c r="I612" s="11">
        <f t="shared" si="147"/>
        <v>-8.0645161290322578E-3</v>
      </c>
      <c r="J612" s="18">
        <v>460</v>
      </c>
      <c r="K612" s="18">
        <f t="shared" si="148"/>
        <v>-337</v>
      </c>
      <c r="L612" s="11">
        <f t="shared" si="149"/>
        <v>-0.7326086956521739</v>
      </c>
      <c r="M612" s="30">
        <v>2685</v>
      </c>
      <c r="N612" s="30">
        <v>2381</v>
      </c>
      <c r="O612" s="21">
        <f t="shared" si="150"/>
        <v>304</v>
      </c>
      <c r="P612" s="11">
        <f t="shared" si="151"/>
        <v>0.12767744645107099</v>
      </c>
      <c r="Q612" s="18">
        <v>14129</v>
      </c>
      <c r="R612" s="18">
        <f t="shared" si="152"/>
        <v>-11444</v>
      </c>
      <c r="S612" s="11">
        <f t="shared" si="153"/>
        <v>-0.80996531955552409</v>
      </c>
      <c r="T612" s="37">
        <f t="shared" si="154"/>
        <v>21.829268292682926</v>
      </c>
      <c r="U612" s="37">
        <f t="shared" si="155"/>
        <v>30.715217391304346</v>
      </c>
      <c r="V612" s="37">
        <f t="shared" si="156"/>
        <v>-8.8859490986214205</v>
      </c>
      <c r="W612" s="39">
        <f t="shared" si="157"/>
        <v>-0.2893011950856999</v>
      </c>
    </row>
    <row r="613" spans="1:23" x14ac:dyDescent="0.3">
      <c r="A613" s="18">
        <f t="shared" si="158"/>
        <v>2022</v>
      </c>
      <c r="B613" s="18" t="str">
        <f t="shared" si="144"/>
        <v>Jan_2022</v>
      </c>
      <c r="C613" s="18" t="str">
        <f t="shared" si="145"/>
        <v>WK 4_Jan_2022</v>
      </c>
      <c r="D613" s="19">
        <v>44578</v>
      </c>
      <c r="E613" s="23" t="s">
        <v>21</v>
      </c>
      <c r="F613" s="30">
        <v>18</v>
      </c>
      <c r="G613" s="30">
        <v>18</v>
      </c>
      <c r="H613" s="21">
        <f t="shared" si="146"/>
        <v>0</v>
      </c>
      <c r="I613" s="11">
        <f t="shared" si="147"/>
        <v>0</v>
      </c>
      <c r="J613" s="18">
        <v>61</v>
      </c>
      <c r="K613" s="18">
        <f t="shared" si="148"/>
        <v>-43</v>
      </c>
      <c r="L613" s="11">
        <f t="shared" si="149"/>
        <v>-0.70491803278688525</v>
      </c>
      <c r="M613" s="30">
        <v>420</v>
      </c>
      <c r="N613" s="30">
        <v>363</v>
      </c>
      <c r="O613" s="21">
        <f t="shared" si="150"/>
        <v>57</v>
      </c>
      <c r="P613" s="11">
        <f t="shared" si="151"/>
        <v>0.15702479338842976</v>
      </c>
      <c r="Q613" s="18">
        <v>1843</v>
      </c>
      <c r="R613" s="18">
        <f t="shared" si="152"/>
        <v>-1423</v>
      </c>
      <c r="S613" s="11">
        <f t="shared" si="153"/>
        <v>-0.77211068909386871</v>
      </c>
      <c r="T613" s="37">
        <f t="shared" si="154"/>
        <v>23.333333333333332</v>
      </c>
      <c r="U613" s="37">
        <f t="shared" si="155"/>
        <v>30.21311475409836</v>
      </c>
      <c r="V613" s="37">
        <f t="shared" si="156"/>
        <v>-6.8797814207650276</v>
      </c>
      <c r="W613" s="39">
        <f t="shared" si="157"/>
        <v>-0.22770844637366613</v>
      </c>
    </row>
    <row r="614" spans="1:23" x14ac:dyDescent="0.3">
      <c r="A614" s="18">
        <f t="shared" si="158"/>
        <v>2022</v>
      </c>
      <c r="B614" s="18" t="str">
        <f t="shared" si="144"/>
        <v>Jan_2022</v>
      </c>
      <c r="C614" s="18" t="str">
        <f t="shared" si="145"/>
        <v>WK 4_Jan_2022</v>
      </c>
      <c r="D614" s="19">
        <v>44578</v>
      </c>
      <c r="E614" s="23" t="s">
        <v>10</v>
      </c>
      <c r="F614" s="33">
        <v>25</v>
      </c>
      <c r="G614" s="33">
        <v>25</v>
      </c>
      <c r="H614" s="21">
        <f t="shared" si="146"/>
        <v>0</v>
      </c>
      <c r="I614" s="11">
        <f t="shared" si="147"/>
        <v>0</v>
      </c>
      <c r="J614" s="18">
        <v>44</v>
      </c>
      <c r="K614" s="18">
        <f t="shared" si="148"/>
        <v>-19</v>
      </c>
      <c r="L614" s="11">
        <f t="shared" si="149"/>
        <v>-0.43181818181818182</v>
      </c>
      <c r="M614" s="30">
        <v>471</v>
      </c>
      <c r="N614" s="30">
        <v>384</v>
      </c>
      <c r="O614" s="21">
        <f t="shared" si="150"/>
        <v>87</v>
      </c>
      <c r="P614" s="11">
        <f t="shared" si="151"/>
        <v>0.2265625</v>
      </c>
      <c r="Q614" s="18">
        <v>1048</v>
      </c>
      <c r="R614" s="18">
        <f t="shared" si="152"/>
        <v>-577</v>
      </c>
      <c r="S614" s="11">
        <f t="shared" si="153"/>
        <v>-0.55057251908396942</v>
      </c>
      <c r="T614" s="37">
        <f t="shared" si="154"/>
        <v>18.84</v>
      </c>
      <c r="U614" s="37">
        <f t="shared" si="155"/>
        <v>23.818181818181817</v>
      </c>
      <c r="V614" s="37">
        <f t="shared" si="156"/>
        <v>-4.9781818181818167</v>
      </c>
      <c r="W614" s="39">
        <f t="shared" si="157"/>
        <v>-0.20900763358778621</v>
      </c>
    </row>
    <row r="615" spans="1:23" x14ac:dyDescent="0.3">
      <c r="A615" s="18">
        <f t="shared" ref="A615:A645" si="159">IF(ISBLANK(D615),"",YEAR(D615))</f>
        <v>2022</v>
      </c>
      <c r="B615" s="18" t="str">
        <f t="shared" si="144"/>
        <v>Jan_2022</v>
      </c>
      <c r="C615" s="18" t="str">
        <f t="shared" si="145"/>
        <v>WK 4_Jan_2022</v>
      </c>
      <c r="D615" s="19">
        <v>44578</v>
      </c>
      <c r="E615" s="23" t="s">
        <v>16</v>
      </c>
      <c r="F615" s="33">
        <v>37</v>
      </c>
      <c r="G615" s="33">
        <v>35</v>
      </c>
      <c r="H615" s="21">
        <f t="shared" si="146"/>
        <v>2</v>
      </c>
      <c r="I615" s="11">
        <f t="shared" si="147"/>
        <v>5.7142857142857141E-2</v>
      </c>
      <c r="J615" s="18">
        <v>111</v>
      </c>
      <c r="K615" s="18">
        <f t="shared" si="148"/>
        <v>-74</v>
      </c>
      <c r="L615" s="11">
        <f t="shared" si="149"/>
        <v>-0.66666666666666663</v>
      </c>
      <c r="M615" s="30">
        <v>286</v>
      </c>
      <c r="N615" s="30">
        <v>239</v>
      </c>
      <c r="O615" s="21">
        <f t="shared" si="150"/>
        <v>47</v>
      </c>
      <c r="P615" s="11">
        <f t="shared" si="151"/>
        <v>0.19665271966527198</v>
      </c>
      <c r="Q615" s="18">
        <v>3522</v>
      </c>
      <c r="R615" s="18">
        <f t="shared" si="152"/>
        <v>-3236</v>
      </c>
      <c r="S615" s="11">
        <f t="shared" si="153"/>
        <v>-0.91879613855763775</v>
      </c>
      <c r="T615" s="37">
        <f t="shared" si="154"/>
        <v>7.7297297297297298</v>
      </c>
      <c r="U615" s="37">
        <f t="shared" si="155"/>
        <v>31.72972972972973</v>
      </c>
      <c r="V615" s="37">
        <f t="shared" si="156"/>
        <v>-24</v>
      </c>
      <c r="W615" s="39">
        <f t="shared" si="157"/>
        <v>-0.75638841567291315</v>
      </c>
    </row>
    <row r="616" spans="1:23" x14ac:dyDescent="0.3">
      <c r="A616" s="18">
        <f t="shared" si="159"/>
        <v>2022</v>
      </c>
      <c r="B616" s="18" t="str">
        <f t="shared" si="144"/>
        <v>Jan_2022</v>
      </c>
      <c r="C616" s="18" t="str">
        <f t="shared" si="145"/>
        <v>WK 4_Jan_2022</v>
      </c>
      <c r="D616" s="19">
        <v>44578</v>
      </c>
      <c r="E616" s="23" t="s">
        <v>12</v>
      </c>
      <c r="F616" s="30">
        <v>81</v>
      </c>
      <c r="G616" s="30">
        <v>82</v>
      </c>
      <c r="H616" s="21">
        <f t="shared" si="146"/>
        <v>-1</v>
      </c>
      <c r="I616" s="11">
        <f t="shared" si="147"/>
        <v>-1.2195121951219513E-2</v>
      </c>
      <c r="J616" s="18">
        <v>295</v>
      </c>
      <c r="K616" s="18">
        <f t="shared" si="148"/>
        <v>-214</v>
      </c>
      <c r="L616" s="11">
        <f t="shared" si="149"/>
        <v>-0.72542372881355932</v>
      </c>
      <c r="M616" s="30">
        <v>1235</v>
      </c>
      <c r="N616" s="30">
        <v>1169</v>
      </c>
      <c r="O616" s="21">
        <f t="shared" si="150"/>
        <v>66</v>
      </c>
      <c r="P616" s="11">
        <f t="shared" si="151"/>
        <v>5.6458511548331911E-2</v>
      </c>
      <c r="Q616" s="18">
        <v>5504</v>
      </c>
      <c r="R616" s="18">
        <f t="shared" si="152"/>
        <v>-4269</v>
      </c>
      <c r="S616" s="11">
        <f t="shared" si="153"/>
        <v>-0.77561773255813948</v>
      </c>
      <c r="T616" s="37">
        <f t="shared" si="154"/>
        <v>15.246913580246913</v>
      </c>
      <c r="U616" s="37">
        <f t="shared" si="155"/>
        <v>18.657627118644069</v>
      </c>
      <c r="V616" s="37">
        <f t="shared" si="156"/>
        <v>-3.4107135383971556</v>
      </c>
      <c r="W616" s="39">
        <f t="shared" si="157"/>
        <v>-0.18280532227964405</v>
      </c>
    </row>
    <row r="617" spans="1:23" x14ac:dyDescent="0.3">
      <c r="A617" s="18">
        <f t="shared" si="159"/>
        <v>2022</v>
      </c>
      <c r="B617" s="18" t="str">
        <f t="shared" si="144"/>
        <v>Jan_2022</v>
      </c>
      <c r="C617" s="18" t="str">
        <f t="shared" si="145"/>
        <v>WK 5_Jan_2022</v>
      </c>
      <c r="D617" s="19">
        <v>44585</v>
      </c>
      <c r="E617" s="29" t="s">
        <v>18</v>
      </c>
      <c r="F617" s="30">
        <v>35</v>
      </c>
      <c r="G617" s="30">
        <v>34</v>
      </c>
      <c r="H617" s="21">
        <f t="shared" si="146"/>
        <v>1</v>
      </c>
      <c r="I617" s="11">
        <f t="shared" si="147"/>
        <v>2.9411764705882353E-2</v>
      </c>
      <c r="J617" s="18">
        <v>113</v>
      </c>
      <c r="K617" s="18">
        <f t="shared" si="148"/>
        <v>-78</v>
      </c>
      <c r="L617" s="11">
        <f t="shared" si="149"/>
        <v>-0.69026548672566368</v>
      </c>
      <c r="M617" s="31">
        <v>815</v>
      </c>
      <c r="N617" s="31">
        <v>775</v>
      </c>
      <c r="O617" s="21">
        <f t="shared" si="150"/>
        <v>40</v>
      </c>
      <c r="P617" s="11">
        <f t="shared" si="151"/>
        <v>5.1612903225806452E-2</v>
      </c>
      <c r="Q617" s="18">
        <v>4152</v>
      </c>
      <c r="R617" s="18">
        <f t="shared" si="152"/>
        <v>-3337</v>
      </c>
      <c r="S617" s="11">
        <f t="shared" si="153"/>
        <v>-0.80370905587668595</v>
      </c>
      <c r="T617" s="37">
        <f t="shared" si="154"/>
        <v>23.285714285714285</v>
      </c>
      <c r="U617" s="37">
        <f t="shared" si="155"/>
        <v>36.743362831858406</v>
      </c>
      <c r="V617" s="37">
        <f t="shared" si="156"/>
        <v>-13.457648546144121</v>
      </c>
      <c r="W617" s="39">
        <f t="shared" si="157"/>
        <v>-0.36626066611615743</v>
      </c>
    </row>
    <row r="618" spans="1:23" x14ac:dyDescent="0.3">
      <c r="A618" s="18">
        <f t="shared" si="159"/>
        <v>2022</v>
      </c>
      <c r="B618" s="18" t="str">
        <f t="shared" si="144"/>
        <v>Jan_2022</v>
      </c>
      <c r="C618" s="18" t="str">
        <f t="shared" si="145"/>
        <v>WK 5_Jan_2022</v>
      </c>
      <c r="D618" s="19">
        <v>44585</v>
      </c>
      <c r="E618" s="29" t="s">
        <v>19</v>
      </c>
      <c r="F618" s="30">
        <v>45</v>
      </c>
      <c r="G618" s="30">
        <v>42</v>
      </c>
      <c r="H618" s="21">
        <f t="shared" si="146"/>
        <v>3</v>
      </c>
      <c r="I618" s="11">
        <f t="shared" si="147"/>
        <v>7.1428571428571425E-2</v>
      </c>
      <c r="J618" s="18">
        <v>118</v>
      </c>
      <c r="K618" s="18">
        <f t="shared" si="148"/>
        <v>-73</v>
      </c>
      <c r="L618" s="11">
        <f t="shared" si="149"/>
        <v>-0.61864406779661019</v>
      </c>
      <c r="M618" s="30">
        <v>919</v>
      </c>
      <c r="N618" s="30">
        <v>765</v>
      </c>
      <c r="O618" s="21">
        <f t="shared" si="150"/>
        <v>154</v>
      </c>
      <c r="P618" s="11">
        <f t="shared" si="151"/>
        <v>0.20130718954248367</v>
      </c>
      <c r="Q618" s="18">
        <v>3262</v>
      </c>
      <c r="R618" s="18">
        <f t="shared" si="152"/>
        <v>-2343</v>
      </c>
      <c r="S618" s="11">
        <f t="shared" si="153"/>
        <v>-0.71827099938687922</v>
      </c>
      <c r="T618" s="37">
        <f t="shared" si="154"/>
        <v>20.422222222222221</v>
      </c>
      <c r="U618" s="37">
        <f t="shared" si="155"/>
        <v>27.64406779661017</v>
      </c>
      <c r="V618" s="37">
        <f t="shared" si="156"/>
        <v>-7.2218455743879488</v>
      </c>
      <c r="W618" s="39">
        <f t="shared" si="157"/>
        <v>-0.26124395394781669</v>
      </c>
    </row>
    <row r="619" spans="1:23" x14ac:dyDescent="0.3">
      <c r="A619" s="18">
        <f t="shared" si="159"/>
        <v>2022</v>
      </c>
      <c r="B619" s="18" t="str">
        <f t="shared" si="144"/>
        <v>Jan_2022</v>
      </c>
      <c r="C619" s="18" t="str">
        <f t="shared" si="145"/>
        <v>WK 5_Jan_2022</v>
      </c>
      <c r="D619" s="19">
        <v>44585</v>
      </c>
      <c r="E619" s="23" t="s">
        <v>6</v>
      </c>
      <c r="F619" s="30">
        <v>17</v>
      </c>
      <c r="G619" s="30">
        <v>17</v>
      </c>
      <c r="H619" s="21">
        <f t="shared" si="146"/>
        <v>0</v>
      </c>
      <c r="I619" s="11">
        <f t="shared" si="147"/>
        <v>0</v>
      </c>
      <c r="J619" s="18">
        <v>47</v>
      </c>
      <c r="K619" s="18">
        <f t="shared" si="148"/>
        <v>-30</v>
      </c>
      <c r="L619" s="11">
        <f t="shared" si="149"/>
        <v>-0.63829787234042556</v>
      </c>
      <c r="M619" s="30">
        <v>640</v>
      </c>
      <c r="N619" s="30">
        <v>606</v>
      </c>
      <c r="O619" s="21">
        <f t="shared" si="150"/>
        <v>34</v>
      </c>
      <c r="P619" s="11">
        <f t="shared" si="151"/>
        <v>5.6105610561056105E-2</v>
      </c>
      <c r="Q619" s="18">
        <v>1771</v>
      </c>
      <c r="R619" s="18">
        <f t="shared" si="152"/>
        <v>-1131</v>
      </c>
      <c r="S619" s="11">
        <f t="shared" si="153"/>
        <v>-0.63862224731789952</v>
      </c>
      <c r="T619" s="37">
        <f t="shared" si="154"/>
        <v>37.647058823529413</v>
      </c>
      <c r="U619" s="37">
        <f t="shared" si="155"/>
        <v>37.680851063829785</v>
      </c>
      <c r="V619" s="37">
        <f t="shared" si="156"/>
        <v>-3.3792240300371645E-2</v>
      </c>
      <c r="W619" s="39">
        <f t="shared" si="157"/>
        <v>-8.9680140831025835E-4</v>
      </c>
    </row>
    <row r="620" spans="1:23" x14ac:dyDescent="0.3">
      <c r="A620" s="18">
        <f t="shared" si="159"/>
        <v>2022</v>
      </c>
      <c r="B620" s="18" t="str">
        <f t="shared" si="144"/>
        <v>Jan_2022</v>
      </c>
      <c r="C620" s="18" t="str">
        <f t="shared" si="145"/>
        <v>WK 5_Jan_2022</v>
      </c>
      <c r="D620" s="19">
        <v>44585</v>
      </c>
      <c r="E620" s="23" t="s">
        <v>7</v>
      </c>
      <c r="F620" s="30">
        <v>2158</v>
      </c>
      <c r="G620" s="30">
        <v>2151</v>
      </c>
      <c r="H620" s="21">
        <f t="shared" si="146"/>
        <v>7</v>
      </c>
      <c r="I620" s="11">
        <f t="shared" si="147"/>
        <v>3.2543003254300326E-3</v>
      </c>
      <c r="J620" s="18">
        <v>2500</v>
      </c>
      <c r="K620" s="18">
        <f t="shared" si="148"/>
        <v>-342</v>
      </c>
      <c r="L620" s="11">
        <f t="shared" si="149"/>
        <v>-0.1368</v>
      </c>
      <c r="M620" s="30">
        <v>40685</v>
      </c>
      <c r="N620" s="30">
        <v>40408</v>
      </c>
      <c r="O620" s="21">
        <f t="shared" si="150"/>
        <v>277</v>
      </c>
      <c r="P620" s="11">
        <f t="shared" si="151"/>
        <v>6.8550782023361709E-3</v>
      </c>
      <c r="Q620" s="18">
        <v>86541</v>
      </c>
      <c r="R620" s="18">
        <f t="shared" si="152"/>
        <v>-45856</v>
      </c>
      <c r="S620" s="11">
        <f t="shared" si="153"/>
        <v>-0.52987601252585481</v>
      </c>
      <c r="T620" s="37">
        <f t="shared" si="154"/>
        <v>18.853104726598701</v>
      </c>
      <c r="U620" s="37">
        <f t="shared" si="155"/>
        <v>34.616399999999999</v>
      </c>
      <c r="V620" s="37">
        <f t="shared" si="156"/>
        <v>-15.763295273401297</v>
      </c>
      <c r="W620" s="39">
        <f t="shared" si="157"/>
        <v>-0.45537072813467888</v>
      </c>
    </row>
    <row r="621" spans="1:23" x14ac:dyDescent="0.3">
      <c r="A621" s="18">
        <f t="shared" si="159"/>
        <v>2022</v>
      </c>
      <c r="B621" s="18" t="str">
        <f t="shared" si="144"/>
        <v>Jan_2022</v>
      </c>
      <c r="C621" s="18" t="str">
        <f t="shared" si="145"/>
        <v>WK 5_Jan_2022</v>
      </c>
      <c r="D621" s="19">
        <v>44585</v>
      </c>
      <c r="E621" s="23" t="s">
        <v>20</v>
      </c>
      <c r="F621" s="32">
        <v>25</v>
      </c>
      <c r="G621" s="32">
        <v>25</v>
      </c>
      <c r="H621" s="21">
        <f t="shared" si="146"/>
        <v>0</v>
      </c>
      <c r="I621" s="11">
        <f t="shared" si="147"/>
        <v>0</v>
      </c>
      <c r="J621" s="18">
        <v>75</v>
      </c>
      <c r="K621" s="18">
        <f t="shared" si="148"/>
        <v>-50</v>
      </c>
      <c r="L621" s="11">
        <f t="shared" si="149"/>
        <v>-0.66666666666666663</v>
      </c>
      <c r="M621" s="30">
        <v>583</v>
      </c>
      <c r="N621" s="30">
        <v>543</v>
      </c>
      <c r="O621" s="21">
        <f t="shared" si="150"/>
        <v>40</v>
      </c>
      <c r="P621" s="11">
        <f t="shared" si="151"/>
        <v>7.3664825046040522E-2</v>
      </c>
      <c r="Q621" s="18">
        <v>2819</v>
      </c>
      <c r="R621" s="18">
        <f t="shared" si="152"/>
        <v>-2236</v>
      </c>
      <c r="S621" s="11">
        <f t="shared" si="153"/>
        <v>-0.79318907413976592</v>
      </c>
      <c r="T621" s="37">
        <f t="shared" si="154"/>
        <v>23.32</v>
      </c>
      <c r="U621" s="37">
        <f t="shared" si="155"/>
        <v>37.586666666666666</v>
      </c>
      <c r="V621" s="37">
        <f t="shared" si="156"/>
        <v>-14.266666666666666</v>
      </c>
      <c r="W621" s="39">
        <f t="shared" si="157"/>
        <v>-0.37956722241929758</v>
      </c>
    </row>
    <row r="622" spans="1:23" x14ac:dyDescent="0.3">
      <c r="A622" s="18">
        <f t="shared" si="159"/>
        <v>2022</v>
      </c>
      <c r="B622" s="18" t="str">
        <f t="shared" si="144"/>
        <v>Jan_2022</v>
      </c>
      <c r="C622" s="18" t="str">
        <f t="shared" si="145"/>
        <v>WK 5_Jan_2022</v>
      </c>
      <c r="D622" s="19">
        <v>44585</v>
      </c>
      <c r="E622" s="23" t="s">
        <v>8</v>
      </c>
      <c r="F622" s="30">
        <v>17</v>
      </c>
      <c r="G622" s="30">
        <v>18</v>
      </c>
      <c r="H622" s="21">
        <f t="shared" si="146"/>
        <v>-1</v>
      </c>
      <c r="I622" s="11">
        <f t="shared" si="147"/>
        <v>-5.5555555555555552E-2</v>
      </c>
      <c r="J622" s="18">
        <v>35</v>
      </c>
      <c r="K622" s="18">
        <f t="shared" si="148"/>
        <v>-18</v>
      </c>
      <c r="L622" s="11">
        <f t="shared" si="149"/>
        <v>-0.51428571428571423</v>
      </c>
      <c r="M622" s="30">
        <v>327</v>
      </c>
      <c r="N622" s="30">
        <v>379</v>
      </c>
      <c r="O622" s="21">
        <f t="shared" si="150"/>
        <v>-52</v>
      </c>
      <c r="P622" s="11">
        <f t="shared" si="151"/>
        <v>-0.13720316622691292</v>
      </c>
      <c r="Q622" s="18">
        <v>752</v>
      </c>
      <c r="R622" s="18">
        <f t="shared" si="152"/>
        <v>-425</v>
      </c>
      <c r="S622" s="11">
        <f t="shared" si="153"/>
        <v>-0.56515957446808507</v>
      </c>
      <c r="T622" s="37">
        <f t="shared" si="154"/>
        <v>19.235294117647058</v>
      </c>
      <c r="U622" s="37">
        <f t="shared" si="155"/>
        <v>21.485714285714284</v>
      </c>
      <c r="V622" s="37">
        <f t="shared" si="156"/>
        <v>-2.250420168067226</v>
      </c>
      <c r="W622" s="39">
        <f t="shared" si="157"/>
        <v>-0.1047403003754693</v>
      </c>
    </row>
    <row r="623" spans="1:23" x14ac:dyDescent="0.3">
      <c r="A623" s="18">
        <f t="shared" si="159"/>
        <v>2022</v>
      </c>
      <c r="B623" s="18" t="str">
        <f t="shared" si="144"/>
        <v>Jan_2022</v>
      </c>
      <c r="C623" s="18" t="str">
        <f t="shared" si="145"/>
        <v>WK 5_Jan_2022</v>
      </c>
      <c r="D623" s="19">
        <v>44585</v>
      </c>
      <c r="E623" s="23" t="s">
        <v>9</v>
      </c>
      <c r="F623" s="30">
        <v>129</v>
      </c>
      <c r="G623" s="30">
        <v>123</v>
      </c>
      <c r="H623" s="21">
        <f t="shared" si="146"/>
        <v>6</v>
      </c>
      <c r="I623" s="11">
        <f t="shared" si="147"/>
        <v>4.878048780487805E-2</v>
      </c>
      <c r="J623" s="18">
        <v>460</v>
      </c>
      <c r="K623" s="18">
        <f t="shared" si="148"/>
        <v>-331</v>
      </c>
      <c r="L623" s="11">
        <f t="shared" si="149"/>
        <v>-0.7195652173913043</v>
      </c>
      <c r="M623" s="30">
        <v>2874</v>
      </c>
      <c r="N623" s="30">
        <v>2685</v>
      </c>
      <c r="O623" s="21">
        <f t="shared" si="150"/>
        <v>189</v>
      </c>
      <c r="P623" s="11">
        <f t="shared" si="151"/>
        <v>7.0391061452513962E-2</v>
      </c>
      <c r="Q623" s="18">
        <v>14129</v>
      </c>
      <c r="R623" s="18">
        <f t="shared" si="152"/>
        <v>-11255</v>
      </c>
      <c r="S623" s="11">
        <f t="shared" si="153"/>
        <v>-0.79658857668624816</v>
      </c>
      <c r="T623" s="37">
        <f t="shared" si="154"/>
        <v>22.279069767441861</v>
      </c>
      <c r="U623" s="37">
        <f t="shared" si="155"/>
        <v>30.715217391304346</v>
      </c>
      <c r="V623" s="37">
        <f t="shared" si="156"/>
        <v>-8.4361476238624853</v>
      </c>
      <c r="W623" s="39">
        <f t="shared" si="157"/>
        <v>-0.27465694012150493</v>
      </c>
    </row>
    <row r="624" spans="1:23" x14ac:dyDescent="0.3">
      <c r="A624" s="18">
        <f t="shared" si="159"/>
        <v>2022</v>
      </c>
      <c r="B624" s="18" t="str">
        <f t="shared" si="144"/>
        <v>Jan_2022</v>
      </c>
      <c r="C624" s="18" t="str">
        <f t="shared" si="145"/>
        <v>WK 5_Jan_2022</v>
      </c>
      <c r="D624" s="19">
        <v>44585</v>
      </c>
      <c r="E624" s="23" t="s">
        <v>21</v>
      </c>
      <c r="F624" s="30">
        <v>18</v>
      </c>
      <c r="G624" s="30">
        <v>18</v>
      </c>
      <c r="H624" s="21">
        <f t="shared" si="146"/>
        <v>0</v>
      </c>
      <c r="I624" s="11">
        <f t="shared" si="147"/>
        <v>0</v>
      </c>
      <c r="J624" s="18">
        <v>61</v>
      </c>
      <c r="K624" s="18">
        <f t="shared" si="148"/>
        <v>-43</v>
      </c>
      <c r="L624" s="11">
        <f t="shared" si="149"/>
        <v>-0.70491803278688525</v>
      </c>
      <c r="M624" s="30">
        <v>432</v>
      </c>
      <c r="N624" s="30">
        <v>420</v>
      </c>
      <c r="O624" s="21">
        <f t="shared" si="150"/>
        <v>12</v>
      </c>
      <c r="P624" s="11">
        <f t="shared" si="151"/>
        <v>2.8571428571428571E-2</v>
      </c>
      <c r="Q624" s="18">
        <v>1843</v>
      </c>
      <c r="R624" s="18">
        <f t="shared" si="152"/>
        <v>-1411</v>
      </c>
      <c r="S624" s="11">
        <f t="shared" si="153"/>
        <v>-0.76559956592512213</v>
      </c>
      <c r="T624" s="37">
        <f t="shared" si="154"/>
        <v>24</v>
      </c>
      <c r="U624" s="37">
        <f t="shared" si="155"/>
        <v>30.21311475409836</v>
      </c>
      <c r="V624" s="37">
        <f t="shared" si="156"/>
        <v>-6.2131147540983598</v>
      </c>
      <c r="W624" s="39">
        <f t="shared" si="157"/>
        <v>-0.20564297341291371</v>
      </c>
    </row>
    <row r="625" spans="1:23" x14ac:dyDescent="0.3">
      <c r="A625" s="18">
        <f t="shared" si="159"/>
        <v>2022</v>
      </c>
      <c r="B625" s="18" t="str">
        <f t="shared" si="144"/>
        <v>Jan_2022</v>
      </c>
      <c r="C625" s="18" t="str">
        <f t="shared" si="145"/>
        <v>WK 5_Jan_2022</v>
      </c>
      <c r="D625" s="19">
        <v>44585</v>
      </c>
      <c r="E625" s="23" t="s">
        <v>10</v>
      </c>
      <c r="F625" s="33">
        <v>22</v>
      </c>
      <c r="G625" s="33">
        <v>25</v>
      </c>
      <c r="H625" s="21">
        <f t="shared" si="146"/>
        <v>-3</v>
      </c>
      <c r="I625" s="11">
        <f t="shared" si="147"/>
        <v>-0.12</v>
      </c>
      <c r="J625" s="18">
        <v>44</v>
      </c>
      <c r="K625" s="18">
        <f t="shared" si="148"/>
        <v>-22</v>
      </c>
      <c r="L625" s="11">
        <f t="shared" si="149"/>
        <v>-0.5</v>
      </c>
      <c r="M625" s="30">
        <v>410</v>
      </c>
      <c r="N625" s="30">
        <v>471</v>
      </c>
      <c r="O625" s="21">
        <f t="shared" si="150"/>
        <v>-61</v>
      </c>
      <c r="P625" s="11">
        <f t="shared" si="151"/>
        <v>-0.12951167728237792</v>
      </c>
      <c r="Q625" s="18">
        <v>1048</v>
      </c>
      <c r="R625" s="18">
        <f t="shared" si="152"/>
        <v>-638</v>
      </c>
      <c r="S625" s="11">
        <f t="shared" si="153"/>
        <v>-0.60877862595419852</v>
      </c>
      <c r="T625" s="37">
        <f t="shared" si="154"/>
        <v>18.636363636363637</v>
      </c>
      <c r="U625" s="37">
        <f t="shared" si="155"/>
        <v>23.818181818181817</v>
      </c>
      <c r="V625" s="37">
        <f t="shared" si="156"/>
        <v>-5.1818181818181799</v>
      </c>
      <c r="W625" s="39">
        <f t="shared" si="157"/>
        <v>-0.21755725190839689</v>
      </c>
    </row>
    <row r="626" spans="1:23" x14ac:dyDescent="0.3">
      <c r="A626" s="18">
        <f t="shared" si="159"/>
        <v>2022</v>
      </c>
      <c r="B626" s="18" t="str">
        <f t="shared" si="144"/>
        <v>Jan_2022</v>
      </c>
      <c r="C626" s="18" t="str">
        <f t="shared" si="145"/>
        <v>WK 5_Jan_2022</v>
      </c>
      <c r="D626" s="19">
        <v>44585</v>
      </c>
      <c r="E626" s="23" t="s">
        <v>16</v>
      </c>
      <c r="F626" s="33">
        <v>37</v>
      </c>
      <c r="G626" s="33">
        <v>37</v>
      </c>
      <c r="H626" s="21">
        <f t="shared" si="146"/>
        <v>0</v>
      </c>
      <c r="I626" s="11">
        <f t="shared" si="147"/>
        <v>0</v>
      </c>
      <c r="J626" s="18">
        <v>111</v>
      </c>
      <c r="K626" s="18">
        <f t="shared" si="148"/>
        <v>-74</v>
      </c>
      <c r="L626" s="11">
        <f t="shared" si="149"/>
        <v>-0.66666666666666663</v>
      </c>
      <c r="M626" s="30">
        <v>305</v>
      </c>
      <c r="N626" s="30">
        <v>286</v>
      </c>
      <c r="O626" s="21">
        <f t="shared" si="150"/>
        <v>19</v>
      </c>
      <c r="P626" s="11">
        <f t="shared" si="151"/>
        <v>6.6433566433566432E-2</v>
      </c>
      <c r="Q626" s="18">
        <v>3522</v>
      </c>
      <c r="R626" s="18">
        <f t="shared" si="152"/>
        <v>-3217</v>
      </c>
      <c r="S626" s="11">
        <f t="shared" si="153"/>
        <v>-0.91340147643384439</v>
      </c>
      <c r="T626" s="37">
        <f t="shared" si="154"/>
        <v>8.2432432432432439</v>
      </c>
      <c r="U626" s="37">
        <f t="shared" si="155"/>
        <v>31.72972972972973</v>
      </c>
      <c r="V626" s="37">
        <f t="shared" si="156"/>
        <v>-23.486486486486484</v>
      </c>
      <c r="W626" s="39">
        <f t="shared" si="157"/>
        <v>-0.74020442930153318</v>
      </c>
    </row>
    <row r="627" spans="1:23" x14ac:dyDescent="0.3">
      <c r="A627" s="18">
        <f t="shared" si="159"/>
        <v>2022</v>
      </c>
      <c r="B627" s="18" t="str">
        <f t="shared" si="144"/>
        <v>Jan_2022</v>
      </c>
      <c r="C627" s="18" t="str">
        <f t="shared" si="145"/>
        <v>WK 5_Jan_2022</v>
      </c>
      <c r="D627" s="19">
        <v>44585</v>
      </c>
      <c r="E627" s="23" t="s">
        <v>12</v>
      </c>
      <c r="F627" s="30">
        <v>81</v>
      </c>
      <c r="G627" s="30">
        <v>81</v>
      </c>
      <c r="H627" s="21">
        <f t="shared" si="146"/>
        <v>0</v>
      </c>
      <c r="I627" s="11">
        <f t="shared" si="147"/>
        <v>0</v>
      </c>
      <c r="J627" s="18">
        <v>295</v>
      </c>
      <c r="K627" s="18">
        <f t="shared" si="148"/>
        <v>-214</v>
      </c>
      <c r="L627" s="11">
        <f t="shared" si="149"/>
        <v>-0.72542372881355932</v>
      </c>
      <c r="M627" s="30">
        <v>1256</v>
      </c>
      <c r="N627" s="30">
        <v>1235</v>
      </c>
      <c r="O627" s="21">
        <f t="shared" si="150"/>
        <v>21</v>
      </c>
      <c r="P627" s="11">
        <f t="shared" si="151"/>
        <v>1.7004048582995951E-2</v>
      </c>
      <c r="Q627" s="18">
        <v>5504</v>
      </c>
      <c r="R627" s="18">
        <f t="shared" si="152"/>
        <v>-4248</v>
      </c>
      <c r="S627" s="11">
        <f t="shared" si="153"/>
        <v>-0.77180232558139539</v>
      </c>
      <c r="T627" s="37">
        <f t="shared" si="154"/>
        <v>15.506172839506172</v>
      </c>
      <c r="U627" s="37">
        <f t="shared" si="155"/>
        <v>18.657627118644069</v>
      </c>
      <c r="V627" s="37">
        <f t="shared" si="156"/>
        <v>-3.1514542791378961</v>
      </c>
      <c r="W627" s="39">
        <f t="shared" si="157"/>
        <v>-0.16890970427792137</v>
      </c>
    </row>
    <row r="628" spans="1:23" x14ac:dyDescent="0.3">
      <c r="A628" s="18">
        <f t="shared" si="159"/>
        <v>2022</v>
      </c>
      <c r="B628" s="18" t="str">
        <f t="shared" si="144"/>
        <v>Jan_2022</v>
      </c>
      <c r="C628" s="18" t="str">
        <f t="shared" si="145"/>
        <v>WK 6_Jan_2022</v>
      </c>
      <c r="D628" s="19">
        <v>44592</v>
      </c>
      <c r="E628" s="29" t="s">
        <v>18</v>
      </c>
      <c r="F628" s="30">
        <v>35</v>
      </c>
      <c r="G628" s="30">
        <v>35</v>
      </c>
      <c r="H628" s="21">
        <f t="shared" si="146"/>
        <v>0</v>
      </c>
      <c r="I628" s="11">
        <f t="shared" si="147"/>
        <v>0</v>
      </c>
      <c r="J628" s="18">
        <v>113</v>
      </c>
      <c r="K628" s="18">
        <f t="shared" si="148"/>
        <v>-78</v>
      </c>
      <c r="L628" s="11">
        <f t="shared" si="149"/>
        <v>-0.69026548672566368</v>
      </c>
      <c r="M628" s="31">
        <v>849</v>
      </c>
      <c r="N628" s="31">
        <v>815</v>
      </c>
      <c r="O628" s="21">
        <f t="shared" si="150"/>
        <v>34</v>
      </c>
      <c r="P628" s="11">
        <f t="shared" si="151"/>
        <v>4.1717791411042947E-2</v>
      </c>
      <c r="Q628" s="18">
        <v>4152</v>
      </c>
      <c r="R628" s="18">
        <f t="shared" si="152"/>
        <v>-3303</v>
      </c>
      <c r="S628" s="11">
        <f t="shared" si="153"/>
        <v>-0.79552023121387283</v>
      </c>
      <c r="T628" s="37">
        <f t="shared" si="154"/>
        <v>24.257142857142856</v>
      </c>
      <c r="U628" s="37">
        <f t="shared" si="155"/>
        <v>36.743362831858406</v>
      </c>
      <c r="V628" s="37">
        <f t="shared" si="156"/>
        <v>-12.486219974715549</v>
      </c>
      <c r="W628" s="39">
        <f t="shared" si="157"/>
        <v>-0.33982246077621803</v>
      </c>
    </row>
    <row r="629" spans="1:23" x14ac:dyDescent="0.3">
      <c r="A629" s="18">
        <f t="shared" si="159"/>
        <v>2022</v>
      </c>
      <c r="B629" s="18" t="str">
        <f t="shared" si="144"/>
        <v>Jan_2022</v>
      </c>
      <c r="C629" s="18" t="str">
        <f t="shared" si="145"/>
        <v>WK 6_Jan_2022</v>
      </c>
      <c r="D629" s="19">
        <v>44592</v>
      </c>
      <c r="E629" s="29" t="s">
        <v>19</v>
      </c>
      <c r="F629" s="30">
        <v>40</v>
      </c>
      <c r="G629" s="30">
        <v>45</v>
      </c>
      <c r="H629" s="21">
        <f t="shared" si="146"/>
        <v>-5</v>
      </c>
      <c r="I629" s="11">
        <f t="shared" si="147"/>
        <v>-0.1111111111111111</v>
      </c>
      <c r="J629" s="18">
        <v>118</v>
      </c>
      <c r="K629" s="18">
        <f t="shared" si="148"/>
        <v>-78</v>
      </c>
      <c r="L629" s="11">
        <f t="shared" si="149"/>
        <v>-0.66101694915254239</v>
      </c>
      <c r="M629" s="30">
        <v>852</v>
      </c>
      <c r="N629" s="30">
        <v>919</v>
      </c>
      <c r="O629" s="21">
        <f t="shared" si="150"/>
        <v>-67</v>
      </c>
      <c r="P629" s="11">
        <f t="shared" si="151"/>
        <v>-7.2905331882480953E-2</v>
      </c>
      <c r="Q629" s="18">
        <v>3262</v>
      </c>
      <c r="R629" s="18">
        <f t="shared" si="152"/>
        <v>-2410</v>
      </c>
      <c r="S629" s="11">
        <f t="shared" si="153"/>
        <v>-0.73881054567749849</v>
      </c>
      <c r="T629" s="37">
        <f t="shared" si="154"/>
        <v>21.3</v>
      </c>
      <c r="U629" s="37">
        <f t="shared" si="155"/>
        <v>27.64406779661017</v>
      </c>
      <c r="V629" s="37">
        <f t="shared" si="156"/>
        <v>-6.3440677966101688</v>
      </c>
      <c r="W629" s="39">
        <f t="shared" si="157"/>
        <v>-0.22949110974862044</v>
      </c>
    </row>
    <row r="630" spans="1:23" x14ac:dyDescent="0.3">
      <c r="A630" s="18">
        <f t="shared" si="159"/>
        <v>2022</v>
      </c>
      <c r="B630" s="18" t="str">
        <f t="shared" si="144"/>
        <v>Jan_2022</v>
      </c>
      <c r="C630" s="18" t="str">
        <f t="shared" si="145"/>
        <v>WK 6_Jan_2022</v>
      </c>
      <c r="D630" s="19">
        <v>44592</v>
      </c>
      <c r="E630" s="23" t="s">
        <v>6</v>
      </c>
      <c r="F630" s="30">
        <v>17</v>
      </c>
      <c r="G630" s="30">
        <v>17</v>
      </c>
      <c r="H630" s="21">
        <f t="shared" si="146"/>
        <v>0</v>
      </c>
      <c r="I630" s="11">
        <f t="shared" si="147"/>
        <v>0</v>
      </c>
      <c r="J630" s="18">
        <v>47</v>
      </c>
      <c r="K630" s="18">
        <f t="shared" si="148"/>
        <v>-30</v>
      </c>
      <c r="L630" s="11">
        <f t="shared" si="149"/>
        <v>-0.63829787234042556</v>
      </c>
      <c r="M630" s="30">
        <v>643</v>
      </c>
      <c r="N630" s="30">
        <v>640</v>
      </c>
      <c r="O630" s="21">
        <f t="shared" si="150"/>
        <v>3</v>
      </c>
      <c r="P630" s="11">
        <f t="shared" si="151"/>
        <v>4.6874999999999998E-3</v>
      </c>
      <c r="Q630" s="18">
        <v>1771</v>
      </c>
      <c r="R630" s="18">
        <f t="shared" si="152"/>
        <v>-1128</v>
      </c>
      <c r="S630" s="11">
        <f t="shared" si="153"/>
        <v>-0.63692828910220212</v>
      </c>
      <c r="T630" s="37">
        <f t="shared" si="154"/>
        <v>37.823529411764703</v>
      </c>
      <c r="U630" s="37">
        <f t="shared" si="155"/>
        <v>37.680851063829785</v>
      </c>
      <c r="V630" s="37">
        <f t="shared" si="156"/>
        <v>0.14267834793491829</v>
      </c>
      <c r="W630" s="39">
        <f t="shared" si="157"/>
        <v>3.7864948350881762E-3</v>
      </c>
    </row>
    <row r="631" spans="1:23" x14ac:dyDescent="0.3">
      <c r="A631" s="18">
        <f t="shared" si="159"/>
        <v>2022</v>
      </c>
      <c r="B631" s="18" t="str">
        <f t="shared" si="144"/>
        <v>Jan_2022</v>
      </c>
      <c r="C631" s="18" t="str">
        <f t="shared" si="145"/>
        <v>WK 6_Jan_2022</v>
      </c>
      <c r="D631" s="19">
        <v>44592</v>
      </c>
      <c r="E631" s="23" t="s">
        <v>7</v>
      </c>
      <c r="F631" s="30">
        <v>2153</v>
      </c>
      <c r="G631" s="30">
        <v>2158</v>
      </c>
      <c r="H631" s="21">
        <f t="shared" si="146"/>
        <v>-5</v>
      </c>
      <c r="I631" s="11">
        <f t="shared" si="147"/>
        <v>-2.3169601482854493E-3</v>
      </c>
      <c r="J631" s="18">
        <v>2500</v>
      </c>
      <c r="K631" s="18">
        <f t="shared" si="148"/>
        <v>-347</v>
      </c>
      <c r="L631" s="11">
        <f t="shared" si="149"/>
        <v>-0.13880000000000001</v>
      </c>
      <c r="M631" s="30">
        <v>45373</v>
      </c>
      <c r="N631" s="30">
        <v>40685</v>
      </c>
      <c r="O631" s="21">
        <f t="shared" si="150"/>
        <v>4688</v>
      </c>
      <c r="P631" s="11">
        <f t="shared" si="151"/>
        <v>0.11522674204252181</v>
      </c>
      <c r="Q631" s="18">
        <v>86541</v>
      </c>
      <c r="R631" s="18">
        <f t="shared" si="152"/>
        <v>-41168</v>
      </c>
      <c r="S631" s="11">
        <f t="shared" si="153"/>
        <v>-0.47570515709316968</v>
      </c>
      <c r="T631" s="37">
        <f t="shared" si="154"/>
        <v>21.074314909428704</v>
      </c>
      <c r="U631" s="37">
        <f t="shared" si="155"/>
        <v>34.616399999999999</v>
      </c>
      <c r="V631" s="37">
        <f t="shared" si="156"/>
        <v>-13.542085090571295</v>
      </c>
      <c r="W631" s="39">
        <f t="shared" si="157"/>
        <v>-0.39120431617878504</v>
      </c>
    </row>
    <row r="632" spans="1:23" x14ac:dyDescent="0.3">
      <c r="A632" s="18">
        <f t="shared" si="159"/>
        <v>2022</v>
      </c>
      <c r="B632" s="18" t="str">
        <f t="shared" si="144"/>
        <v>Jan_2022</v>
      </c>
      <c r="C632" s="18" t="str">
        <f t="shared" si="145"/>
        <v>WK 6_Jan_2022</v>
      </c>
      <c r="D632" s="19">
        <v>44592</v>
      </c>
      <c r="E632" s="23" t="s">
        <v>20</v>
      </c>
      <c r="F632" s="32">
        <v>25</v>
      </c>
      <c r="G632" s="32">
        <v>25</v>
      </c>
      <c r="H632" s="21">
        <f t="shared" si="146"/>
        <v>0</v>
      </c>
      <c r="I632" s="11">
        <f t="shared" si="147"/>
        <v>0</v>
      </c>
      <c r="J632" s="18">
        <v>75</v>
      </c>
      <c r="K632" s="18">
        <f t="shared" si="148"/>
        <v>-50</v>
      </c>
      <c r="L632" s="11">
        <f t="shared" si="149"/>
        <v>-0.66666666666666663</v>
      </c>
      <c r="M632" s="30">
        <v>616</v>
      </c>
      <c r="N632" s="30">
        <v>583</v>
      </c>
      <c r="O632" s="21">
        <f t="shared" si="150"/>
        <v>33</v>
      </c>
      <c r="P632" s="11">
        <f t="shared" si="151"/>
        <v>5.6603773584905662E-2</v>
      </c>
      <c r="Q632" s="18">
        <v>2819</v>
      </c>
      <c r="R632" s="18">
        <f t="shared" si="152"/>
        <v>-2203</v>
      </c>
      <c r="S632" s="11">
        <f t="shared" si="153"/>
        <v>-0.78148279531748843</v>
      </c>
      <c r="T632" s="37">
        <f t="shared" si="154"/>
        <v>24.64</v>
      </c>
      <c r="U632" s="37">
        <f t="shared" si="155"/>
        <v>37.586666666666666</v>
      </c>
      <c r="V632" s="37">
        <f t="shared" si="156"/>
        <v>-12.946666666666665</v>
      </c>
      <c r="W632" s="39">
        <f t="shared" si="157"/>
        <v>-0.34444838595246541</v>
      </c>
    </row>
    <row r="633" spans="1:23" x14ac:dyDescent="0.3">
      <c r="A633" s="18">
        <f t="shared" si="159"/>
        <v>2022</v>
      </c>
      <c r="B633" s="18" t="str">
        <f t="shared" si="144"/>
        <v>Jan_2022</v>
      </c>
      <c r="C633" s="18" t="str">
        <f t="shared" si="145"/>
        <v>WK 6_Jan_2022</v>
      </c>
      <c r="D633" s="19">
        <v>44592</v>
      </c>
      <c r="E633" s="23" t="s">
        <v>8</v>
      </c>
      <c r="F633" s="30">
        <v>18</v>
      </c>
      <c r="G633" s="30">
        <v>17</v>
      </c>
      <c r="H633" s="21">
        <f t="shared" si="146"/>
        <v>1</v>
      </c>
      <c r="I633" s="11">
        <f t="shared" si="147"/>
        <v>5.8823529411764705E-2</v>
      </c>
      <c r="J633" s="18">
        <v>35</v>
      </c>
      <c r="K633" s="18">
        <f t="shared" si="148"/>
        <v>-17</v>
      </c>
      <c r="L633" s="11">
        <f t="shared" si="149"/>
        <v>-0.48571428571428571</v>
      </c>
      <c r="M633" s="30">
        <v>338</v>
      </c>
      <c r="N633" s="30">
        <v>327</v>
      </c>
      <c r="O633" s="21">
        <f t="shared" si="150"/>
        <v>11</v>
      </c>
      <c r="P633" s="11">
        <f t="shared" si="151"/>
        <v>3.3639143730886847E-2</v>
      </c>
      <c r="Q633" s="18">
        <v>752</v>
      </c>
      <c r="R633" s="18">
        <f t="shared" si="152"/>
        <v>-414</v>
      </c>
      <c r="S633" s="11">
        <f t="shared" si="153"/>
        <v>-0.55053191489361697</v>
      </c>
      <c r="T633" s="37">
        <f t="shared" si="154"/>
        <v>18.777777777777779</v>
      </c>
      <c r="U633" s="37">
        <f t="shared" si="155"/>
        <v>21.485714285714284</v>
      </c>
      <c r="V633" s="37">
        <f t="shared" si="156"/>
        <v>-2.7079365079365054</v>
      </c>
      <c r="W633" s="39">
        <f t="shared" si="157"/>
        <v>-0.12603427895981076</v>
      </c>
    </row>
    <row r="634" spans="1:23" x14ac:dyDescent="0.3">
      <c r="A634" s="18">
        <f t="shared" si="159"/>
        <v>2022</v>
      </c>
      <c r="B634" s="18" t="str">
        <f t="shared" si="144"/>
        <v>Jan_2022</v>
      </c>
      <c r="C634" s="18" t="str">
        <f t="shared" si="145"/>
        <v>WK 6_Jan_2022</v>
      </c>
      <c r="D634" s="19">
        <v>44592</v>
      </c>
      <c r="E634" s="23" t="s">
        <v>9</v>
      </c>
      <c r="F634" s="30">
        <v>130</v>
      </c>
      <c r="G634" s="30">
        <v>129</v>
      </c>
      <c r="H634" s="21">
        <f t="shared" si="146"/>
        <v>1</v>
      </c>
      <c r="I634" s="11">
        <f t="shared" si="147"/>
        <v>7.7519379844961239E-3</v>
      </c>
      <c r="J634" s="18">
        <v>460</v>
      </c>
      <c r="K634" s="18">
        <f t="shared" si="148"/>
        <v>-330</v>
      </c>
      <c r="L634" s="11">
        <f t="shared" si="149"/>
        <v>-0.71739130434782605</v>
      </c>
      <c r="M634" s="30">
        <v>3188</v>
      </c>
      <c r="N634" s="30">
        <v>2874</v>
      </c>
      <c r="O634" s="21">
        <f t="shared" si="150"/>
        <v>314</v>
      </c>
      <c r="P634" s="11">
        <f t="shared" si="151"/>
        <v>0.10925539318023661</v>
      </c>
      <c r="Q634" s="18">
        <v>14129</v>
      </c>
      <c r="R634" s="18">
        <f t="shared" si="152"/>
        <v>-10941</v>
      </c>
      <c r="S634" s="11">
        <f t="shared" si="153"/>
        <v>-0.77436478165475264</v>
      </c>
      <c r="T634" s="37">
        <f t="shared" si="154"/>
        <v>24.523076923076925</v>
      </c>
      <c r="U634" s="37">
        <f t="shared" si="155"/>
        <v>30.715217391304346</v>
      </c>
      <c r="V634" s="37">
        <f t="shared" si="156"/>
        <v>-6.1921404682274215</v>
      </c>
      <c r="W634" s="39">
        <f t="shared" si="157"/>
        <v>-0.20159845816297078</v>
      </c>
    </row>
    <row r="635" spans="1:23" x14ac:dyDescent="0.3">
      <c r="A635" s="18">
        <f t="shared" si="159"/>
        <v>2022</v>
      </c>
      <c r="B635" s="18" t="str">
        <f t="shared" si="144"/>
        <v>Jan_2022</v>
      </c>
      <c r="C635" s="18" t="str">
        <f t="shared" si="145"/>
        <v>WK 6_Jan_2022</v>
      </c>
      <c r="D635" s="19">
        <v>44592</v>
      </c>
      <c r="E635" s="23" t="s">
        <v>21</v>
      </c>
      <c r="F635" s="30">
        <v>18</v>
      </c>
      <c r="G635" s="30">
        <v>18</v>
      </c>
      <c r="H635" s="21">
        <f t="shared" si="146"/>
        <v>0</v>
      </c>
      <c r="I635" s="11">
        <f t="shared" si="147"/>
        <v>0</v>
      </c>
      <c r="J635" s="18">
        <v>61</v>
      </c>
      <c r="K635" s="18">
        <f t="shared" si="148"/>
        <v>-43</v>
      </c>
      <c r="L635" s="11">
        <f t="shared" si="149"/>
        <v>-0.70491803278688525</v>
      </c>
      <c r="M635" s="30">
        <v>452</v>
      </c>
      <c r="N635" s="30">
        <v>432</v>
      </c>
      <c r="O635" s="21">
        <f t="shared" si="150"/>
        <v>20</v>
      </c>
      <c r="P635" s="11">
        <f t="shared" si="151"/>
        <v>4.6296296296296294E-2</v>
      </c>
      <c r="Q635" s="18">
        <v>1843</v>
      </c>
      <c r="R635" s="18">
        <f t="shared" si="152"/>
        <v>-1391</v>
      </c>
      <c r="S635" s="11">
        <f t="shared" si="153"/>
        <v>-0.75474769397721109</v>
      </c>
      <c r="T635" s="37">
        <f t="shared" si="154"/>
        <v>25.111111111111111</v>
      </c>
      <c r="U635" s="37">
        <f t="shared" si="155"/>
        <v>30.21311475409836</v>
      </c>
      <c r="V635" s="37">
        <f t="shared" si="156"/>
        <v>-5.1020036429872491</v>
      </c>
      <c r="W635" s="39">
        <f t="shared" si="157"/>
        <v>-0.16886718514499305</v>
      </c>
    </row>
    <row r="636" spans="1:23" x14ac:dyDescent="0.3">
      <c r="A636" s="18">
        <f t="shared" si="159"/>
        <v>2022</v>
      </c>
      <c r="B636" s="18" t="str">
        <f t="shared" si="144"/>
        <v>Jan_2022</v>
      </c>
      <c r="C636" s="18" t="str">
        <f t="shared" si="145"/>
        <v>WK 6_Jan_2022</v>
      </c>
      <c r="D636" s="19">
        <v>44592</v>
      </c>
      <c r="E636" s="23" t="s">
        <v>10</v>
      </c>
      <c r="F636" s="33">
        <v>18</v>
      </c>
      <c r="G636" s="33">
        <v>22</v>
      </c>
      <c r="H636" s="21">
        <f t="shared" si="146"/>
        <v>-4</v>
      </c>
      <c r="I636" s="11">
        <f t="shared" si="147"/>
        <v>-0.18181818181818182</v>
      </c>
      <c r="J636" s="18">
        <v>44</v>
      </c>
      <c r="K636" s="18">
        <f t="shared" si="148"/>
        <v>-26</v>
      </c>
      <c r="L636" s="11">
        <f t="shared" si="149"/>
        <v>-0.59090909090909094</v>
      </c>
      <c r="M636" s="30">
        <v>395</v>
      </c>
      <c r="N636" s="30">
        <v>410</v>
      </c>
      <c r="O636" s="21">
        <f t="shared" si="150"/>
        <v>-15</v>
      </c>
      <c r="P636" s="11">
        <f t="shared" si="151"/>
        <v>-3.6585365853658534E-2</v>
      </c>
      <c r="Q636" s="18">
        <v>1048</v>
      </c>
      <c r="R636" s="18">
        <f t="shared" si="152"/>
        <v>-653</v>
      </c>
      <c r="S636" s="11">
        <f t="shared" si="153"/>
        <v>-0.62309160305343514</v>
      </c>
      <c r="T636" s="37">
        <f t="shared" si="154"/>
        <v>21.944444444444443</v>
      </c>
      <c r="U636" s="37">
        <f t="shared" si="155"/>
        <v>23.818181818181817</v>
      </c>
      <c r="V636" s="37">
        <f t="shared" si="156"/>
        <v>-1.8737373737373737</v>
      </c>
      <c r="W636" s="39">
        <f t="shared" si="157"/>
        <v>-7.8668363019508067E-2</v>
      </c>
    </row>
    <row r="637" spans="1:23" x14ac:dyDescent="0.3">
      <c r="A637" s="18">
        <f t="shared" si="159"/>
        <v>2022</v>
      </c>
      <c r="B637" s="18" t="str">
        <f t="shared" si="144"/>
        <v>Jan_2022</v>
      </c>
      <c r="C637" s="18" t="str">
        <f t="shared" si="145"/>
        <v>WK 6_Jan_2022</v>
      </c>
      <c r="D637" s="19">
        <v>44592</v>
      </c>
      <c r="E637" s="23" t="s">
        <v>16</v>
      </c>
      <c r="F637" s="33">
        <v>37</v>
      </c>
      <c r="G637" s="33">
        <v>37</v>
      </c>
      <c r="H637" s="21">
        <f t="shared" si="146"/>
        <v>0</v>
      </c>
      <c r="I637" s="11">
        <f t="shared" si="147"/>
        <v>0</v>
      </c>
      <c r="J637" s="18">
        <v>111</v>
      </c>
      <c r="K637" s="18">
        <f t="shared" si="148"/>
        <v>-74</v>
      </c>
      <c r="L637" s="11">
        <f t="shared" si="149"/>
        <v>-0.66666666666666663</v>
      </c>
      <c r="M637" s="30">
        <v>343</v>
      </c>
      <c r="N637" s="30">
        <v>305</v>
      </c>
      <c r="O637" s="21">
        <f t="shared" si="150"/>
        <v>38</v>
      </c>
      <c r="P637" s="11">
        <f t="shared" si="151"/>
        <v>0.12459016393442623</v>
      </c>
      <c r="Q637" s="18">
        <v>3522</v>
      </c>
      <c r="R637" s="18">
        <f t="shared" si="152"/>
        <v>-3179</v>
      </c>
      <c r="S637" s="11">
        <f t="shared" si="153"/>
        <v>-0.90261215218625779</v>
      </c>
      <c r="T637" s="37">
        <f t="shared" si="154"/>
        <v>9.2702702702702702</v>
      </c>
      <c r="U637" s="37">
        <f t="shared" si="155"/>
        <v>31.72972972972973</v>
      </c>
      <c r="V637" s="37">
        <f t="shared" si="156"/>
        <v>-22.45945945945946</v>
      </c>
      <c r="W637" s="39">
        <f t="shared" si="157"/>
        <v>-0.70783645655877347</v>
      </c>
    </row>
    <row r="638" spans="1:23" x14ac:dyDescent="0.3">
      <c r="A638" s="18">
        <f t="shared" si="159"/>
        <v>2022</v>
      </c>
      <c r="B638" s="18" t="str">
        <f t="shared" si="144"/>
        <v>Jan_2022</v>
      </c>
      <c r="C638" s="18" t="str">
        <f t="shared" si="145"/>
        <v>WK 6_Jan_2022</v>
      </c>
      <c r="D638" s="19">
        <v>44592</v>
      </c>
      <c r="E638" s="23" t="s">
        <v>12</v>
      </c>
      <c r="F638" s="30">
        <v>52</v>
      </c>
      <c r="G638" s="30">
        <v>81</v>
      </c>
      <c r="H638" s="21">
        <f t="shared" si="146"/>
        <v>-29</v>
      </c>
      <c r="I638" s="11">
        <f t="shared" si="147"/>
        <v>-0.35802469135802467</v>
      </c>
      <c r="J638" s="18">
        <v>295</v>
      </c>
      <c r="K638" s="18">
        <f t="shared" si="148"/>
        <v>-243</v>
      </c>
      <c r="L638" s="11">
        <f t="shared" si="149"/>
        <v>-0.82372881355932204</v>
      </c>
      <c r="M638" s="30">
        <v>827</v>
      </c>
      <c r="N638" s="30">
        <v>1256</v>
      </c>
      <c r="O638" s="21">
        <f t="shared" si="150"/>
        <v>-429</v>
      </c>
      <c r="P638" s="11">
        <f t="shared" si="151"/>
        <v>-0.34156050955414013</v>
      </c>
      <c r="Q638" s="18">
        <v>5504</v>
      </c>
      <c r="R638" s="18">
        <f t="shared" si="152"/>
        <v>-4677</v>
      </c>
      <c r="S638" s="11">
        <f t="shared" si="153"/>
        <v>-0.84974563953488369</v>
      </c>
      <c r="T638" s="37">
        <f t="shared" si="154"/>
        <v>15.903846153846153</v>
      </c>
      <c r="U638" s="37">
        <f t="shared" si="155"/>
        <v>18.657627118644069</v>
      </c>
      <c r="V638" s="37">
        <f t="shared" si="156"/>
        <v>-2.7537809647979152</v>
      </c>
      <c r="W638" s="39">
        <f t="shared" si="157"/>
        <v>-0.14759545505366733</v>
      </c>
    </row>
    <row r="639" spans="1:23" x14ac:dyDescent="0.3">
      <c r="A639" s="18">
        <f t="shared" si="159"/>
        <v>2022</v>
      </c>
      <c r="B639" s="18" t="str">
        <f t="shared" si="144"/>
        <v>Feb_2022</v>
      </c>
      <c r="C639" s="18" t="str">
        <f t="shared" si="145"/>
        <v>WK 7_Feb_2022</v>
      </c>
      <c r="D639" s="19">
        <v>44599</v>
      </c>
      <c r="E639" s="29" t="s">
        <v>18</v>
      </c>
      <c r="F639" s="30">
        <v>35</v>
      </c>
      <c r="G639" s="30">
        <v>35</v>
      </c>
      <c r="H639" s="21">
        <f t="shared" si="146"/>
        <v>0</v>
      </c>
      <c r="I639" s="11">
        <f t="shared" si="147"/>
        <v>0</v>
      </c>
      <c r="J639" s="18">
        <v>113</v>
      </c>
      <c r="K639" s="18">
        <f t="shared" si="148"/>
        <v>-78</v>
      </c>
      <c r="L639" s="11">
        <f t="shared" si="149"/>
        <v>-0.69026548672566368</v>
      </c>
      <c r="M639" s="31">
        <v>938</v>
      </c>
      <c r="N639" s="31">
        <v>849</v>
      </c>
      <c r="O639" s="21">
        <f t="shared" si="150"/>
        <v>89</v>
      </c>
      <c r="P639" s="11">
        <f t="shared" si="151"/>
        <v>0.10482921083627797</v>
      </c>
      <c r="Q639" s="18">
        <v>4152</v>
      </c>
      <c r="R639" s="18">
        <f t="shared" si="152"/>
        <v>-3214</v>
      </c>
      <c r="S639" s="11">
        <f t="shared" si="153"/>
        <v>-0.77408477842003853</v>
      </c>
      <c r="T639" s="37">
        <f t="shared" si="154"/>
        <v>26.8</v>
      </c>
      <c r="U639" s="37">
        <f t="shared" si="155"/>
        <v>36.743362831858406</v>
      </c>
      <c r="V639" s="37">
        <f t="shared" si="156"/>
        <v>-9.9433628318584049</v>
      </c>
      <c r="W639" s="39">
        <f t="shared" si="157"/>
        <v>-0.27061657032755293</v>
      </c>
    </row>
    <row r="640" spans="1:23" x14ac:dyDescent="0.3">
      <c r="A640" s="18">
        <f t="shared" si="159"/>
        <v>2022</v>
      </c>
      <c r="B640" s="18" t="str">
        <f t="shared" si="144"/>
        <v>Feb_2022</v>
      </c>
      <c r="C640" s="18" t="str">
        <f t="shared" si="145"/>
        <v>WK 7_Feb_2022</v>
      </c>
      <c r="D640" s="19">
        <v>44599</v>
      </c>
      <c r="E640" s="29" t="s">
        <v>19</v>
      </c>
      <c r="F640" s="30">
        <v>42</v>
      </c>
      <c r="G640" s="30">
        <v>40</v>
      </c>
      <c r="H640" s="21">
        <f t="shared" si="146"/>
        <v>2</v>
      </c>
      <c r="I640" s="11">
        <f t="shared" si="147"/>
        <v>0.05</v>
      </c>
      <c r="J640" s="18">
        <v>118</v>
      </c>
      <c r="K640" s="18">
        <f t="shared" si="148"/>
        <v>-76</v>
      </c>
      <c r="L640" s="11">
        <f t="shared" si="149"/>
        <v>-0.64406779661016944</v>
      </c>
      <c r="M640" s="30">
        <v>869</v>
      </c>
      <c r="N640" s="30">
        <v>852</v>
      </c>
      <c r="O640" s="21">
        <f t="shared" si="150"/>
        <v>17</v>
      </c>
      <c r="P640" s="11">
        <f t="shared" si="151"/>
        <v>1.9953051643192488E-2</v>
      </c>
      <c r="Q640" s="18">
        <v>3262</v>
      </c>
      <c r="R640" s="18">
        <f t="shared" si="152"/>
        <v>-2393</v>
      </c>
      <c r="S640" s="11">
        <f t="shared" si="153"/>
        <v>-0.73359901900674429</v>
      </c>
      <c r="T640" s="37">
        <f t="shared" si="154"/>
        <v>20.69047619047619</v>
      </c>
      <c r="U640" s="37">
        <f t="shared" si="155"/>
        <v>27.64406779661017</v>
      </c>
      <c r="V640" s="37">
        <f t="shared" si="156"/>
        <v>-6.9535916061339798</v>
      </c>
      <c r="W640" s="39">
        <f t="shared" si="157"/>
        <v>-0.25154010101894836</v>
      </c>
    </row>
    <row r="641" spans="1:23" x14ac:dyDescent="0.3">
      <c r="A641" s="18">
        <f t="shared" si="159"/>
        <v>2022</v>
      </c>
      <c r="B641" s="18" t="str">
        <f t="shared" si="144"/>
        <v>Feb_2022</v>
      </c>
      <c r="C641" s="18" t="str">
        <f t="shared" si="145"/>
        <v>WK 7_Feb_2022</v>
      </c>
      <c r="D641" s="19">
        <v>44599</v>
      </c>
      <c r="E641" s="23" t="s">
        <v>6</v>
      </c>
      <c r="F641" s="30">
        <v>17</v>
      </c>
      <c r="G641" s="30">
        <v>17</v>
      </c>
      <c r="H641" s="21">
        <f t="shared" si="146"/>
        <v>0</v>
      </c>
      <c r="I641" s="11">
        <f t="shared" si="147"/>
        <v>0</v>
      </c>
      <c r="J641" s="18">
        <v>47</v>
      </c>
      <c r="K641" s="18">
        <f t="shared" si="148"/>
        <v>-30</v>
      </c>
      <c r="L641" s="11">
        <f t="shared" si="149"/>
        <v>-0.63829787234042556</v>
      </c>
      <c r="M641" s="30">
        <v>656</v>
      </c>
      <c r="N641" s="30">
        <v>643</v>
      </c>
      <c r="O641" s="21">
        <f t="shared" si="150"/>
        <v>13</v>
      </c>
      <c r="P641" s="11">
        <f t="shared" si="151"/>
        <v>2.0217729393468119E-2</v>
      </c>
      <c r="Q641" s="18">
        <v>1771</v>
      </c>
      <c r="R641" s="18">
        <f t="shared" si="152"/>
        <v>-1115</v>
      </c>
      <c r="S641" s="11">
        <f t="shared" si="153"/>
        <v>-0.62958780350084698</v>
      </c>
      <c r="T641" s="37">
        <f t="shared" si="154"/>
        <v>38.588235294117645</v>
      </c>
      <c r="U641" s="37">
        <f t="shared" si="155"/>
        <v>37.680851063829785</v>
      </c>
      <c r="V641" s="37">
        <f t="shared" si="156"/>
        <v>0.9073842302878603</v>
      </c>
      <c r="W641" s="39">
        <f t="shared" si="157"/>
        <v>2.4080778556481896E-2</v>
      </c>
    </row>
    <row r="642" spans="1:23" x14ac:dyDescent="0.3">
      <c r="A642" s="18">
        <f t="shared" si="159"/>
        <v>2022</v>
      </c>
      <c r="B642" s="18" t="str">
        <f t="shared" si="144"/>
        <v>Feb_2022</v>
      </c>
      <c r="C642" s="18" t="str">
        <f t="shared" si="145"/>
        <v>WK 7_Feb_2022</v>
      </c>
      <c r="D642" s="19">
        <v>44599</v>
      </c>
      <c r="E642" s="23" t="s">
        <v>7</v>
      </c>
      <c r="F642" s="30">
        <v>2154</v>
      </c>
      <c r="G642" s="30">
        <v>2153</v>
      </c>
      <c r="H642" s="21">
        <f t="shared" si="146"/>
        <v>1</v>
      </c>
      <c r="I642" s="11">
        <f t="shared" si="147"/>
        <v>4.6446818392940084E-4</v>
      </c>
      <c r="J642" s="18">
        <v>2500</v>
      </c>
      <c r="K642" s="18">
        <f t="shared" si="148"/>
        <v>-346</v>
      </c>
      <c r="L642" s="11">
        <f t="shared" si="149"/>
        <v>-0.1384</v>
      </c>
      <c r="M642" s="30">
        <v>46402</v>
      </c>
      <c r="N642" s="30">
        <v>45373</v>
      </c>
      <c r="O642" s="21">
        <f t="shared" si="150"/>
        <v>1029</v>
      </c>
      <c r="P642" s="11">
        <f t="shared" si="151"/>
        <v>2.2678685561898046E-2</v>
      </c>
      <c r="Q642" s="18">
        <v>86541</v>
      </c>
      <c r="R642" s="18">
        <f t="shared" si="152"/>
        <v>-40139</v>
      </c>
      <c r="S642" s="11">
        <f t="shared" si="153"/>
        <v>-0.463814839209161</v>
      </c>
      <c r="T642" s="37">
        <f t="shared" si="154"/>
        <v>21.542246982358403</v>
      </c>
      <c r="U642" s="37">
        <f t="shared" si="155"/>
        <v>34.616399999999999</v>
      </c>
      <c r="V642" s="37">
        <f t="shared" si="156"/>
        <v>-13.074153017641596</v>
      </c>
      <c r="W642" s="39">
        <f t="shared" si="157"/>
        <v>-0.37768667503384512</v>
      </c>
    </row>
    <row r="643" spans="1:23" x14ac:dyDescent="0.3">
      <c r="A643" s="18">
        <f t="shared" si="159"/>
        <v>2022</v>
      </c>
      <c r="B643" s="18" t="str">
        <f t="shared" ref="B643:B706" si="160">IF(ISBLANK(D643),"",TEXT(D643,"mmm"))&amp;"_"&amp;A643</f>
        <v>Feb_2022</v>
      </c>
      <c r="C643" s="18" t="str">
        <f t="shared" ref="C643:C706" si="161">IF(ISBLANK(D643),"","WK "&amp;WEEKNUM(D643))&amp;"_"&amp;B643</f>
        <v>WK 7_Feb_2022</v>
      </c>
      <c r="D643" s="19">
        <v>44599</v>
      </c>
      <c r="E643" s="34" t="s">
        <v>20</v>
      </c>
      <c r="F643" s="32">
        <v>25</v>
      </c>
      <c r="G643" s="32">
        <v>25</v>
      </c>
      <c r="H643" s="21">
        <f t="shared" ref="H643:H706" si="162">IFERROR(SUM(F643-G643),"NA")</f>
        <v>0</v>
      </c>
      <c r="I643" s="11">
        <f t="shared" ref="I643:I706" si="163">IFERROR(SUM(H643/G643),"NA")</f>
        <v>0</v>
      </c>
      <c r="J643" s="18">
        <v>75</v>
      </c>
      <c r="K643" s="18">
        <f t="shared" ref="K643:K706" si="164">IFERROR(F643-J643,"NA")</f>
        <v>-50</v>
      </c>
      <c r="L643" s="11">
        <f t="shared" ref="L643:L706" si="165">IFERROR(SUM(K643/J643),"NA")</f>
        <v>-0.66666666666666663</v>
      </c>
      <c r="M643" s="30">
        <v>667</v>
      </c>
      <c r="N643" s="30">
        <v>616</v>
      </c>
      <c r="O643" s="21">
        <f t="shared" ref="O643:O706" si="166">IFERROR(SUM(M643-N643),"NA")</f>
        <v>51</v>
      </c>
      <c r="P643" s="11">
        <f t="shared" ref="P643:P706" si="167">IFERROR(SUM(O643/N643),"NA")</f>
        <v>8.2792207792207792E-2</v>
      </c>
      <c r="Q643" s="18">
        <v>2819</v>
      </c>
      <c r="R643" s="18">
        <f t="shared" ref="R643:R706" si="168">IFERROR(M643-Q643,"NA")</f>
        <v>-2152</v>
      </c>
      <c r="S643" s="11">
        <f t="shared" ref="S643:S706" si="169">IFERROR(SUM(R643/Q643),"NA")</f>
        <v>-0.76339127350124159</v>
      </c>
      <c r="T643" s="37">
        <f t="shared" ref="T643:T706" si="170">IFERROR(SUM(M643/F643),"NA")</f>
        <v>26.68</v>
      </c>
      <c r="U643" s="37">
        <f t="shared" ref="U643:U706" si="171">IFERROR(SUM(Q643/J643),"NA")</f>
        <v>37.586666666666666</v>
      </c>
      <c r="V643" s="37">
        <f t="shared" ref="V643:V706" si="172">IFERROR(T643-U643,"NA")</f>
        <v>-10.906666666666666</v>
      </c>
      <c r="W643" s="39">
        <f t="shared" ref="W643:W706" si="173">IFERROR(V643/U643,"NA")</f>
        <v>-0.2901738205037247</v>
      </c>
    </row>
    <row r="644" spans="1:23" x14ac:dyDescent="0.3">
      <c r="A644" s="18">
        <f t="shared" si="159"/>
        <v>2022</v>
      </c>
      <c r="B644" s="18" t="str">
        <f t="shared" si="160"/>
        <v>Feb_2022</v>
      </c>
      <c r="C644" s="18" t="str">
        <f t="shared" si="161"/>
        <v>WK 7_Feb_2022</v>
      </c>
      <c r="D644" s="19">
        <v>44599</v>
      </c>
      <c r="E644" s="23" t="s">
        <v>8</v>
      </c>
      <c r="F644" s="30">
        <v>19</v>
      </c>
      <c r="G644" s="30">
        <v>18</v>
      </c>
      <c r="H644" s="21">
        <f t="shared" si="162"/>
        <v>1</v>
      </c>
      <c r="I644" s="11">
        <f t="shared" si="163"/>
        <v>5.5555555555555552E-2</v>
      </c>
      <c r="J644" s="18">
        <v>35</v>
      </c>
      <c r="K644" s="18">
        <f t="shared" si="164"/>
        <v>-16</v>
      </c>
      <c r="L644" s="11">
        <f t="shared" si="165"/>
        <v>-0.45714285714285713</v>
      </c>
      <c r="M644" s="30">
        <v>336</v>
      </c>
      <c r="N644" s="30">
        <v>338</v>
      </c>
      <c r="O644" s="21">
        <f t="shared" si="166"/>
        <v>-2</v>
      </c>
      <c r="P644" s="11">
        <f t="shared" si="167"/>
        <v>-5.9171597633136093E-3</v>
      </c>
      <c r="Q644" s="18">
        <v>752</v>
      </c>
      <c r="R644" s="18">
        <f t="shared" si="168"/>
        <v>-416</v>
      </c>
      <c r="S644" s="11">
        <f t="shared" si="169"/>
        <v>-0.55319148936170215</v>
      </c>
      <c r="T644" s="37">
        <f t="shared" si="170"/>
        <v>17.684210526315791</v>
      </c>
      <c r="U644" s="37">
        <f t="shared" si="171"/>
        <v>21.485714285714284</v>
      </c>
      <c r="V644" s="37">
        <f t="shared" si="172"/>
        <v>-3.8015037593984928</v>
      </c>
      <c r="W644" s="39">
        <f t="shared" si="173"/>
        <v>-0.17693169092945113</v>
      </c>
    </row>
    <row r="645" spans="1:23" x14ac:dyDescent="0.3">
      <c r="A645" s="18">
        <f t="shared" si="159"/>
        <v>2022</v>
      </c>
      <c r="B645" s="18" t="str">
        <f t="shared" si="160"/>
        <v>Feb_2022</v>
      </c>
      <c r="C645" s="18" t="str">
        <f t="shared" si="161"/>
        <v>WK 7_Feb_2022</v>
      </c>
      <c r="D645" s="19">
        <v>44599</v>
      </c>
      <c r="E645" s="23" t="s">
        <v>9</v>
      </c>
      <c r="F645" s="30">
        <v>130</v>
      </c>
      <c r="G645" s="30">
        <v>130</v>
      </c>
      <c r="H645" s="21">
        <f t="shared" si="162"/>
        <v>0</v>
      </c>
      <c r="I645" s="11">
        <f t="shared" si="163"/>
        <v>0</v>
      </c>
      <c r="J645" s="18">
        <v>460</v>
      </c>
      <c r="K645" s="18">
        <f t="shared" si="164"/>
        <v>-330</v>
      </c>
      <c r="L645" s="11">
        <f t="shared" si="165"/>
        <v>-0.71739130434782605</v>
      </c>
      <c r="M645" s="30">
        <v>3338</v>
      </c>
      <c r="N645" s="30">
        <v>3188</v>
      </c>
      <c r="O645" s="21">
        <f t="shared" si="166"/>
        <v>150</v>
      </c>
      <c r="P645" s="11">
        <f t="shared" si="167"/>
        <v>4.7051442910915932E-2</v>
      </c>
      <c r="Q645" s="18">
        <v>14129</v>
      </c>
      <c r="R645" s="18">
        <f t="shared" si="168"/>
        <v>-10791</v>
      </c>
      <c r="S645" s="11">
        <f t="shared" si="169"/>
        <v>-0.76374831906008922</v>
      </c>
      <c r="T645" s="37">
        <f t="shared" si="170"/>
        <v>25.676923076923078</v>
      </c>
      <c r="U645" s="37">
        <f t="shared" si="171"/>
        <v>30.715217391304346</v>
      </c>
      <c r="V645" s="37">
        <f t="shared" si="172"/>
        <v>-5.0382943143812682</v>
      </c>
      <c r="W645" s="39">
        <f t="shared" si="173"/>
        <v>-0.16403251359723856</v>
      </c>
    </row>
    <row r="646" spans="1:23" x14ac:dyDescent="0.3">
      <c r="A646" s="18">
        <f t="shared" ref="A646:A676" si="174">IF(ISBLANK(D646),"",YEAR(D646))</f>
        <v>2022</v>
      </c>
      <c r="B646" s="18" t="str">
        <f t="shared" si="160"/>
        <v>Feb_2022</v>
      </c>
      <c r="C646" s="18" t="str">
        <f t="shared" si="161"/>
        <v>WK 7_Feb_2022</v>
      </c>
      <c r="D646" s="19">
        <v>44599</v>
      </c>
      <c r="E646" s="23" t="s">
        <v>21</v>
      </c>
      <c r="F646" s="30">
        <v>18</v>
      </c>
      <c r="G646" s="30">
        <v>18</v>
      </c>
      <c r="H646" s="21">
        <f t="shared" si="162"/>
        <v>0</v>
      </c>
      <c r="I646" s="11">
        <f t="shared" si="163"/>
        <v>0</v>
      </c>
      <c r="J646" s="18">
        <v>61</v>
      </c>
      <c r="K646" s="18">
        <f t="shared" si="164"/>
        <v>-43</v>
      </c>
      <c r="L646" s="11">
        <f t="shared" si="165"/>
        <v>-0.70491803278688525</v>
      </c>
      <c r="M646" s="30">
        <v>490</v>
      </c>
      <c r="N646" s="30">
        <v>452</v>
      </c>
      <c r="O646" s="21">
        <f t="shared" si="166"/>
        <v>38</v>
      </c>
      <c r="P646" s="11">
        <f t="shared" si="167"/>
        <v>8.4070796460176997E-2</v>
      </c>
      <c r="Q646" s="18">
        <v>1843</v>
      </c>
      <c r="R646" s="18">
        <f t="shared" si="168"/>
        <v>-1353</v>
      </c>
      <c r="S646" s="11">
        <f t="shared" si="169"/>
        <v>-0.73412913727618012</v>
      </c>
      <c r="T646" s="37">
        <f t="shared" si="170"/>
        <v>27.222222222222221</v>
      </c>
      <c r="U646" s="37">
        <f t="shared" si="171"/>
        <v>30.21311475409836</v>
      </c>
      <c r="V646" s="37">
        <f t="shared" si="172"/>
        <v>-2.9908925318761383</v>
      </c>
      <c r="W646" s="39">
        <f t="shared" si="173"/>
        <v>-9.8993187435943805E-2</v>
      </c>
    </row>
    <row r="647" spans="1:23" x14ac:dyDescent="0.3">
      <c r="A647" s="18">
        <f t="shared" si="174"/>
        <v>2022</v>
      </c>
      <c r="B647" s="18" t="str">
        <f t="shared" si="160"/>
        <v>Feb_2022</v>
      </c>
      <c r="C647" s="18" t="str">
        <f t="shared" si="161"/>
        <v>WK 7_Feb_2022</v>
      </c>
      <c r="D647" s="19">
        <v>44599</v>
      </c>
      <c r="E647" s="23" t="s">
        <v>10</v>
      </c>
      <c r="F647" s="33">
        <v>18</v>
      </c>
      <c r="G647" s="33">
        <v>18</v>
      </c>
      <c r="H647" s="21">
        <f t="shared" si="162"/>
        <v>0</v>
      </c>
      <c r="I647" s="11">
        <f t="shared" si="163"/>
        <v>0</v>
      </c>
      <c r="J647" s="18">
        <v>44</v>
      </c>
      <c r="K647" s="18">
        <f t="shared" si="164"/>
        <v>-26</v>
      </c>
      <c r="L647" s="11">
        <f t="shared" si="165"/>
        <v>-0.59090909090909094</v>
      </c>
      <c r="M647" s="30">
        <v>421</v>
      </c>
      <c r="N647" s="30">
        <v>395</v>
      </c>
      <c r="O647" s="21">
        <f t="shared" si="166"/>
        <v>26</v>
      </c>
      <c r="P647" s="11">
        <f t="shared" si="167"/>
        <v>6.5822784810126586E-2</v>
      </c>
      <c r="Q647" s="18">
        <v>1048</v>
      </c>
      <c r="R647" s="18">
        <f t="shared" si="168"/>
        <v>-627</v>
      </c>
      <c r="S647" s="11">
        <f t="shared" si="169"/>
        <v>-0.59828244274809161</v>
      </c>
      <c r="T647" s="37">
        <f t="shared" si="170"/>
        <v>23.388888888888889</v>
      </c>
      <c r="U647" s="37">
        <f t="shared" si="171"/>
        <v>23.818181818181817</v>
      </c>
      <c r="V647" s="37">
        <f t="shared" si="172"/>
        <v>-0.42929292929292728</v>
      </c>
      <c r="W647" s="39">
        <f t="shared" si="173"/>
        <v>-1.8023748939779392E-2</v>
      </c>
    </row>
    <row r="648" spans="1:23" x14ac:dyDescent="0.3">
      <c r="A648" s="18">
        <f t="shared" si="174"/>
        <v>2022</v>
      </c>
      <c r="B648" s="18" t="str">
        <f t="shared" si="160"/>
        <v>Feb_2022</v>
      </c>
      <c r="C648" s="18" t="str">
        <f t="shared" si="161"/>
        <v>WK 7_Feb_2022</v>
      </c>
      <c r="D648" s="19">
        <v>44599</v>
      </c>
      <c r="E648" s="23" t="s">
        <v>16</v>
      </c>
      <c r="F648" s="33">
        <v>37</v>
      </c>
      <c r="G648" s="33">
        <v>37</v>
      </c>
      <c r="H648" s="21">
        <f t="shared" si="162"/>
        <v>0</v>
      </c>
      <c r="I648" s="11">
        <f t="shared" si="163"/>
        <v>0</v>
      </c>
      <c r="J648" s="18">
        <v>111</v>
      </c>
      <c r="K648" s="18">
        <f t="shared" si="164"/>
        <v>-74</v>
      </c>
      <c r="L648" s="11">
        <f t="shared" si="165"/>
        <v>-0.66666666666666663</v>
      </c>
      <c r="M648" s="30">
        <v>384</v>
      </c>
      <c r="N648" s="30">
        <v>343</v>
      </c>
      <c r="O648" s="21">
        <f t="shared" si="166"/>
        <v>41</v>
      </c>
      <c r="P648" s="11">
        <f t="shared" si="167"/>
        <v>0.119533527696793</v>
      </c>
      <c r="Q648" s="18">
        <v>3522</v>
      </c>
      <c r="R648" s="18">
        <f t="shared" si="168"/>
        <v>-3138</v>
      </c>
      <c r="S648" s="11">
        <f t="shared" si="169"/>
        <v>-0.89097103918228282</v>
      </c>
      <c r="T648" s="37">
        <f t="shared" si="170"/>
        <v>10.378378378378379</v>
      </c>
      <c r="U648" s="37">
        <f t="shared" si="171"/>
        <v>31.72972972972973</v>
      </c>
      <c r="V648" s="37">
        <f t="shared" si="172"/>
        <v>-21.351351351351351</v>
      </c>
      <c r="W648" s="39">
        <f t="shared" si="173"/>
        <v>-0.67291311754684835</v>
      </c>
    </row>
    <row r="649" spans="1:23" x14ac:dyDescent="0.3">
      <c r="A649" s="18">
        <f t="shared" si="174"/>
        <v>2022</v>
      </c>
      <c r="B649" s="18" t="str">
        <f t="shared" si="160"/>
        <v>Feb_2022</v>
      </c>
      <c r="C649" s="18" t="str">
        <f t="shared" si="161"/>
        <v>WK 7_Feb_2022</v>
      </c>
      <c r="D649" s="19">
        <v>44599</v>
      </c>
      <c r="E649" s="23" t="s">
        <v>12</v>
      </c>
      <c r="F649" s="30">
        <v>60</v>
      </c>
      <c r="G649" s="30">
        <v>52</v>
      </c>
      <c r="H649" s="21">
        <f t="shared" si="162"/>
        <v>8</v>
      </c>
      <c r="I649" s="11">
        <f t="shared" si="163"/>
        <v>0.15384615384615385</v>
      </c>
      <c r="J649" s="18">
        <v>295</v>
      </c>
      <c r="K649" s="18">
        <f t="shared" si="164"/>
        <v>-235</v>
      </c>
      <c r="L649" s="11">
        <f t="shared" si="165"/>
        <v>-0.79661016949152541</v>
      </c>
      <c r="M649" s="30">
        <v>846</v>
      </c>
      <c r="N649" s="30">
        <v>827</v>
      </c>
      <c r="O649" s="21">
        <f t="shared" si="166"/>
        <v>19</v>
      </c>
      <c r="P649" s="11">
        <f t="shared" si="167"/>
        <v>2.2974607013301087E-2</v>
      </c>
      <c r="Q649" s="18">
        <v>5504</v>
      </c>
      <c r="R649" s="18">
        <f t="shared" si="168"/>
        <v>-4658</v>
      </c>
      <c r="S649" s="11">
        <f t="shared" si="169"/>
        <v>-0.84629360465116277</v>
      </c>
      <c r="T649" s="37">
        <f t="shared" si="170"/>
        <v>14.1</v>
      </c>
      <c r="U649" s="37">
        <f t="shared" si="171"/>
        <v>18.657627118644069</v>
      </c>
      <c r="V649" s="37">
        <f t="shared" si="172"/>
        <v>-4.5576271186440689</v>
      </c>
      <c r="W649" s="39">
        <f t="shared" si="173"/>
        <v>-0.24427688953488377</v>
      </c>
    </row>
    <row r="650" spans="1:23" x14ac:dyDescent="0.3">
      <c r="A650" s="18">
        <f t="shared" si="174"/>
        <v>2022</v>
      </c>
      <c r="B650" s="18" t="str">
        <f t="shared" si="160"/>
        <v>Feb_2022</v>
      </c>
      <c r="C650" s="18" t="str">
        <f t="shared" si="161"/>
        <v>WK 8_Feb_2022</v>
      </c>
      <c r="D650" s="19">
        <v>44606</v>
      </c>
      <c r="E650" s="29" t="s">
        <v>18</v>
      </c>
      <c r="F650" s="30">
        <v>34</v>
      </c>
      <c r="G650" s="30">
        <v>35</v>
      </c>
      <c r="H650" s="21">
        <f t="shared" si="162"/>
        <v>-1</v>
      </c>
      <c r="I650" s="11">
        <f t="shared" si="163"/>
        <v>-2.8571428571428571E-2</v>
      </c>
      <c r="J650" s="18">
        <v>113</v>
      </c>
      <c r="K650" s="18">
        <f t="shared" si="164"/>
        <v>-79</v>
      </c>
      <c r="L650" s="11">
        <f t="shared" si="165"/>
        <v>-0.69911504424778759</v>
      </c>
      <c r="M650" s="31">
        <v>954</v>
      </c>
      <c r="N650" s="31">
        <v>938</v>
      </c>
      <c r="O650" s="21">
        <f t="shared" si="166"/>
        <v>16</v>
      </c>
      <c r="P650" s="11">
        <f t="shared" si="167"/>
        <v>1.7057569296375266E-2</v>
      </c>
      <c r="Q650" s="18">
        <v>4152</v>
      </c>
      <c r="R650" s="18">
        <f t="shared" si="168"/>
        <v>-3198</v>
      </c>
      <c r="S650" s="11">
        <f t="shared" si="169"/>
        <v>-0.77023121387283233</v>
      </c>
      <c r="T650" s="37">
        <f t="shared" si="170"/>
        <v>28.058823529411764</v>
      </c>
      <c r="U650" s="37">
        <f t="shared" si="171"/>
        <v>36.743362831858406</v>
      </c>
      <c r="V650" s="37">
        <f t="shared" si="172"/>
        <v>-8.6845393024466411</v>
      </c>
      <c r="W650" s="39">
        <f t="shared" si="173"/>
        <v>-0.23635668140088403</v>
      </c>
    </row>
    <row r="651" spans="1:23" x14ac:dyDescent="0.3">
      <c r="A651" s="18">
        <f t="shared" si="174"/>
        <v>2022</v>
      </c>
      <c r="B651" s="18" t="str">
        <f t="shared" si="160"/>
        <v>Feb_2022</v>
      </c>
      <c r="C651" s="18" t="str">
        <f t="shared" si="161"/>
        <v>WK 8_Feb_2022</v>
      </c>
      <c r="D651" s="19">
        <v>44606</v>
      </c>
      <c r="E651" s="29" t="s">
        <v>19</v>
      </c>
      <c r="F651" s="30">
        <v>44</v>
      </c>
      <c r="G651" s="30">
        <v>42</v>
      </c>
      <c r="H651" s="21">
        <f t="shared" si="162"/>
        <v>2</v>
      </c>
      <c r="I651" s="11">
        <f t="shared" si="163"/>
        <v>4.7619047619047616E-2</v>
      </c>
      <c r="J651" s="18">
        <v>118</v>
      </c>
      <c r="K651" s="18">
        <f t="shared" si="164"/>
        <v>-74</v>
      </c>
      <c r="L651" s="11">
        <f t="shared" si="165"/>
        <v>-0.6271186440677966</v>
      </c>
      <c r="M651" s="30">
        <v>1057</v>
      </c>
      <c r="N651" s="30">
        <v>869</v>
      </c>
      <c r="O651" s="21">
        <f t="shared" si="166"/>
        <v>188</v>
      </c>
      <c r="P651" s="11">
        <f t="shared" si="167"/>
        <v>0.21634062140391255</v>
      </c>
      <c r="Q651" s="18">
        <v>3262</v>
      </c>
      <c r="R651" s="18">
        <f t="shared" si="168"/>
        <v>-2205</v>
      </c>
      <c r="S651" s="11">
        <f t="shared" si="169"/>
        <v>-0.67596566523605151</v>
      </c>
      <c r="T651" s="37">
        <f t="shared" si="170"/>
        <v>24.022727272727273</v>
      </c>
      <c r="U651" s="37">
        <f t="shared" si="171"/>
        <v>27.64406779661017</v>
      </c>
      <c r="V651" s="37">
        <f t="shared" si="172"/>
        <v>-3.6213405238828962</v>
      </c>
      <c r="W651" s="39">
        <f t="shared" si="173"/>
        <v>-0.13099882949668354</v>
      </c>
    </row>
    <row r="652" spans="1:23" x14ac:dyDescent="0.3">
      <c r="A652" s="18">
        <f t="shared" si="174"/>
        <v>2022</v>
      </c>
      <c r="B652" s="18" t="str">
        <f t="shared" si="160"/>
        <v>Feb_2022</v>
      </c>
      <c r="C652" s="18" t="str">
        <f t="shared" si="161"/>
        <v>WK 8_Feb_2022</v>
      </c>
      <c r="D652" s="19">
        <v>44606</v>
      </c>
      <c r="E652" s="23" t="s">
        <v>6</v>
      </c>
      <c r="F652" s="30">
        <v>17</v>
      </c>
      <c r="G652" s="30">
        <v>17</v>
      </c>
      <c r="H652" s="21">
        <f t="shared" si="162"/>
        <v>0</v>
      </c>
      <c r="I652" s="11">
        <f t="shared" si="163"/>
        <v>0</v>
      </c>
      <c r="J652" s="18">
        <v>47</v>
      </c>
      <c r="K652" s="18">
        <f t="shared" si="164"/>
        <v>-30</v>
      </c>
      <c r="L652" s="11">
        <f t="shared" si="165"/>
        <v>-0.63829787234042556</v>
      </c>
      <c r="M652" s="30">
        <v>670</v>
      </c>
      <c r="N652" s="30">
        <v>656</v>
      </c>
      <c r="O652" s="21">
        <f t="shared" si="166"/>
        <v>14</v>
      </c>
      <c r="P652" s="11">
        <f t="shared" si="167"/>
        <v>2.1341463414634148E-2</v>
      </c>
      <c r="Q652" s="18">
        <v>1771</v>
      </c>
      <c r="R652" s="18">
        <f t="shared" si="168"/>
        <v>-1101</v>
      </c>
      <c r="S652" s="11">
        <f t="shared" si="169"/>
        <v>-0.62168266516092607</v>
      </c>
      <c r="T652" s="37">
        <f t="shared" si="170"/>
        <v>39.411764705882355</v>
      </c>
      <c r="U652" s="37">
        <f t="shared" si="171"/>
        <v>37.680851063829785</v>
      </c>
      <c r="V652" s="37">
        <f t="shared" si="172"/>
        <v>1.7309136420525704</v>
      </c>
      <c r="W652" s="39">
        <f t="shared" si="173"/>
        <v>4.5936161025675222E-2</v>
      </c>
    </row>
    <row r="653" spans="1:23" x14ac:dyDescent="0.3">
      <c r="A653" s="18">
        <f t="shared" si="174"/>
        <v>2022</v>
      </c>
      <c r="B653" s="18" t="str">
        <f t="shared" si="160"/>
        <v>Feb_2022</v>
      </c>
      <c r="C653" s="18" t="str">
        <f t="shared" si="161"/>
        <v>WK 8_Feb_2022</v>
      </c>
      <c r="D653" s="19">
        <v>44606</v>
      </c>
      <c r="E653" s="23" t="s">
        <v>7</v>
      </c>
      <c r="F653" s="30">
        <v>2144</v>
      </c>
      <c r="G653" s="30">
        <v>2154</v>
      </c>
      <c r="H653" s="21">
        <f t="shared" si="162"/>
        <v>-10</v>
      </c>
      <c r="I653" s="11">
        <f t="shared" si="163"/>
        <v>-4.642525533890436E-3</v>
      </c>
      <c r="J653" s="18">
        <v>2500</v>
      </c>
      <c r="K653" s="18">
        <f t="shared" si="164"/>
        <v>-356</v>
      </c>
      <c r="L653" s="11">
        <f t="shared" si="165"/>
        <v>-0.1424</v>
      </c>
      <c r="M653" s="30">
        <v>47466</v>
      </c>
      <c r="N653" s="30">
        <v>46402</v>
      </c>
      <c r="O653" s="21">
        <f t="shared" si="166"/>
        <v>1064</v>
      </c>
      <c r="P653" s="11">
        <f t="shared" si="167"/>
        <v>2.293004611870178E-2</v>
      </c>
      <c r="Q653" s="18">
        <v>86541</v>
      </c>
      <c r="R653" s="18">
        <f t="shared" si="168"/>
        <v>-39075</v>
      </c>
      <c r="S653" s="11">
        <f t="shared" si="169"/>
        <v>-0.45152008874406352</v>
      </c>
      <c r="T653" s="37">
        <f t="shared" si="170"/>
        <v>22.138992537313431</v>
      </c>
      <c r="U653" s="37">
        <f t="shared" si="171"/>
        <v>34.616399999999999</v>
      </c>
      <c r="V653" s="37">
        <f t="shared" si="172"/>
        <v>-12.477407462686568</v>
      </c>
      <c r="W653" s="39">
        <f t="shared" si="173"/>
        <v>-0.36044786467358153</v>
      </c>
    </row>
    <row r="654" spans="1:23" x14ac:dyDescent="0.3">
      <c r="A654" s="18">
        <f t="shared" si="174"/>
        <v>2022</v>
      </c>
      <c r="B654" s="18" t="str">
        <f t="shared" si="160"/>
        <v>Feb_2022</v>
      </c>
      <c r="C654" s="18" t="str">
        <f t="shared" si="161"/>
        <v>WK 8_Feb_2022</v>
      </c>
      <c r="D654" s="19">
        <v>44606</v>
      </c>
      <c r="E654" s="34" t="s">
        <v>20</v>
      </c>
      <c r="F654" s="32">
        <v>25</v>
      </c>
      <c r="G654" s="32">
        <v>25</v>
      </c>
      <c r="H654" s="21">
        <f t="shared" si="162"/>
        <v>0</v>
      </c>
      <c r="I654" s="11">
        <f t="shared" si="163"/>
        <v>0</v>
      </c>
      <c r="J654" s="18">
        <v>75</v>
      </c>
      <c r="K654" s="18">
        <f t="shared" si="164"/>
        <v>-50</v>
      </c>
      <c r="L654" s="11">
        <f t="shared" si="165"/>
        <v>-0.66666666666666663</v>
      </c>
      <c r="M654" s="30">
        <v>740</v>
      </c>
      <c r="N654" s="30">
        <v>667</v>
      </c>
      <c r="O654" s="21">
        <f t="shared" si="166"/>
        <v>73</v>
      </c>
      <c r="P654" s="11">
        <f t="shared" si="167"/>
        <v>0.10944527736131934</v>
      </c>
      <c r="Q654" s="18">
        <v>2819</v>
      </c>
      <c r="R654" s="18">
        <f t="shared" si="168"/>
        <v>-2079</v>
      </c>
      <c r="S654" s="11">
        <f t="shared" si="169"/>
        <v>-0.73749556580347642</v>
      </c>
      <c r="T654" s="37">
        <f t="shared" si="170"/>
        <v>29.6</v>
      </c>
      <c r="U654" s="37">
        <f t="shared" si="171"/>
        <v>37.586666666666666</v>
      </c>
      <c r="V654" s="37">
        <f t="shared" si="172"/>
        <v>-7.9866666666666646</v>
      </c>
      <c r="W654" s="39">
        <f t="shared" si="173"/>
        <v>-0.21248669741042917</v>
      </c>
    </row>
    <row r="655" spans="1:23" x14ac:dyDescent="0.3">
      <c r="A655" s="18">
        <f t="shared" si="174"/>
        <v>2022</v>
      </c>
      <c r="B655" s="18" t="str">
        <f t="shared" si="160"/>
        <v>Feb_2022</v>
      </c>
      <c r="C655" s="18" t="str">
        <f t="shared" si="161"/>
        <v>WK 8_Feb_2022</v>
      </c>
      <c r="D655" s="19">
        <v>44606</v>
      </c>
      <c r="E655" s="23" t="s">
        <v>8</v>
      </c>
      <c r="F655" s="30">
        <v>19</v>
      </c>
      <c r="G655" s="30">
        <v>19</v>
      </c>
      <c r="H655" s="21">
        <f t="shared" si="162"/>
        <v>0</v>
      </c>
      <c r="I655" s="11">
        <f t="shared" si="163"/>
        <v>0</v>
      </c>
      <c r="J655" s="18">
        <v>35</v>
      </c>
      <c r="K655" s="18">
        <f t="shared" si="164"/>
        <v>-16</v>
      </c>
      <c r="L655" s="11">
        <f t="shared" si="165"/>
        <v>-0.45714285714285713</v>
      </c>
      <c r="M655" s="30">
        <v>384</v>
      </c>
      <c r="N655" s="30">
        <v>336</v>
      </c>
      <c r="O655" s="21">
        <f t="shared" si="166"/>
        <v>48</v>
      </c>
      <c r="P655" s="11">
        <f t="shared" si="167"/>
        <v>0.14285714285714285</v>
      </c>
      <c r="Q655" s="18">
        <v>752</v>
      </c>
      <c r="R655" s="18">
        <f t="shared" si="168"/>
        <v>-368</v>
      </c>
      <c r="S655" s="11">
        <f t="shared" si="169"/>
        <v>-0.48936170212765956</v>
      </c>
      <c r="T655" s="37">
        <f t="shared" si="170"/>
        <v>20.210526315789473</v>
      </c>
      <c r="U655" s="37">
        <f t="shared" si="171"/>
        <v>21.485714285714284</v>
      </c>
      <c r="V655" s="37">
        <f t="shared" si="172"/>
        <v>-1.2751879699248114</v>
      </c>
      <c r="W655" s="39">
        <f t="shared" si="173"/>
        <v>-5.9350503919372875E-2</v>
      </c>
    </row>
    <row r="656" spans="1:23" x14ac:dyDescent="0.3">
      <c r="A656" s="18">
        <f t="shared" si="174"/>
        <v>2022</v>
      </c>
      <c r="B656" s="18" t="str">
        <f t="shared" si="160"/>
        <v>Feb_2022</v>
      </c>
      <c r="C656" s="18" t="str">
        <f t="shared" si="161"/>
        <v>WK 8_Feb_2022</v>
      </c>
      <c r="D656" s="19">
        <v>44606</v>
      </c>
      <c r="E656" s="23" t="s">
        <v>9</v>
      </c>
      <c r="F656" s="30">
        <v>130</v>
      </c>
      <c r="G656" s="30">
        <v>130</v>
      </c>
      <c r="H656" s="21">
        <f t="shared" si="162"/>
        <v>0</v>
      </c>
      <c r="I656" s="11">
        <f t="shared" si="163"/>
        <v>0</v>
      </c>
      <c r="J656" s="18">
        <v>460</v>
      </c>
      <c r="K656" s="18">
        <f t="shared" si="164"/>
        <v>-330</v>
      </c>
      <c r="L656" s="11">
        <f t="shared" si="165"/>
        <v>-0.71739130434782605</v>
      </c>
      <c r="M656" s="30">
        <v>3625</v>
      </c>
      <c r="N656" s="30">
        <v>3338</v>
      </c>
      <c r="O656" s="21">
        <f t="shared" si="166"/>
        <v>287</v>
      </c>
      <c r="P656" s="11">
        <f t="shared" si="167"/>
        <v>8.5979628520071905E-2</v>
      </c>
      <c r="Q656" s="18">
        <v>14129</v>
      </c>
      <c r="R656" s="18">
        <f t="shared" si="168"/>
        <v>-10504</v>
      </c>
      <c r="S656" s="11">
        <f t="shared" si="169"/>
        <v>-0.74343548729563314</v>
      </c>
      <c r="T656" s="37">
        <f t="shared" si="170"/>
        <v>27.884615384615383</v>
      </c>
      <c r="U656" s="37">
        <f t="shared" si="171"/>
        <v>30.715217391304346</v>
      </c>
      <c r="V656" s="37">
        <f t="shared" si="172"/>
        <v>-2.830602006688963</v>
      </c>
      <c r="W656" s="39">
        <f t="shared" si="173"/>
        <v>-9.2156339661470951E-2</v>
      </c>
    </row>
    <row r="657" spans="1:23" x14ac:dyDescent="0.3">
      <c r="A657" s="18">
        <f t="shared" si="174"/>
        <v>2022</v>
      </c>
      <c r="B657" s="18" t="str">
        <f t="shared" si="160"/>
        <v>Feb_2022</v>
      </c>
      <c r="C657" s="18" t="str">
        <f t="shared" si="161"/>
        <v>WK 8_Feb_2022</v>
      </c>
      <c r="D657" s="19">
        <v>44606</v>
      </c>
      <c r="E657" s="23" t="s">
        <v>21</v>
      </c>
      <c r="F657" s="30">
        <v>18</v>
      </c>
      <c r="G657" s="30">
        <v>18</v>
      </c>
      <c r="H657" s="21">
        <f t="shared" si="162"/>
        <v>0</v>
      </c>
      <c r="I657" s="11">
        <f t="shared" si="163"/>
        <v>0</v>
      </c>
      <c r="J657" s="18">
        <v>61</v>
      </c>
      <c r="K657" s="18">
        <f t="shared" si="164"/>
        <v>-43</v>
      </c>
      <c r="L657" s="11">
        <f t="shared" si="165"/>
        <v>-0.70491803278688525</v>
      </c>
      <c r="M657" s="30">
        <v>517</v>
      </c>
      <c r="N657" s="30">
        <v>490</v>
      </c>
      <c r="O657" s="21">
        <f t="shared" si="166"/>
        <v>27</v>
      </c>
      <c r="P657" s="11">
        <f t="shared" si="167"/>
        <v>5.5102040816326532E-2</v>
      </c>
      <c r="Q657" s="18">
        <v>1843</v>
      </c>
      <c r="R657" s="18">
        <f t="shared" si="168"/>
        <v>-1326</v>
      </c>
      <c r="S657" s="11">
        <f t="shared" si="169"/>
        <v>-0.71947911014650023</v>
      </c>
      <c r="T657" s="37">
        <f t="shared" si="170"/>
        <v>28.722222222222221</v>
      </c>
      <c r="U657" s="37">
        <f t="shared" si="171"/>
        <v>30.21311475409836</v>
      </c>
      <c r="V657" s="37">
        <f t="shared" si="172"/>
        <v>-1.4908925318761383</v>
      </c>
      <c r="W657" s="39">
        <f t="shared" si="173"/>
        <v>-4.9345873274250919E-2</v>
      </c>
    </row>
    <row r="658" spans="1:23" x14ac:dyDescent="0.3">
      <c r="A658" s="18">
        <f t="shared" si="174"/>
        <v>2022</v>
      </c>
      <c r="B658" s="18" t="str">
        <f t="shared" si="160"/>
        <v>Feb_2022</v>
      </c>
      <c r="C658" s="18" t="str">
        <f t="shared" si="161"/>
        <v>WK 8_Feb_2022</v>
      </c>
      <c r="D658" s="19">
        <v>44606</v>
      </c>
      <c r="E658" s="23" t="s">
        <v>10</v>
      </c>
      <c r="F658" s="33">
        <v>20</v>
      </c>
      <c r="G658" s="33">
        <v>18</v>
      </c>
      <c r="H658" s="21">
        <f t="shared" si="162"/>
        <v>2</v>
      </c>
      <c r="I658" s="11">
        <f t="shared" si="163"/>
        <v>0.1111111111111111</v>
      </c>
      <c r="J658" s="18">
        <v>44</v>
      </c>
      <c r="K658" s="18">
        <f t="shared" si="164"/>
        <v>-24</v>
      </c>
      <c r="L658" s="11">
        <f t="shared" si="165"/>
        <v>-0.54545454545454541</v>
      </c>
      <c r="M658" s="30">
        <v>523</v>
      </c>
      <c r="N658" s="30">
        <v>421</v>
      </c>
      <c r="O658" s="21">
        <f t="shared" si="166"/>
        <v>102</v>
      </c>
      <c r="P658" s="11">
        <f t="shared" si="167"/>
        <v>0.24228028503562946</v>
      </c>
      <c r="Q658" s="18">
        <v>1048</v>
      </c>
      <c r="R658" s="18">
        <f t="shared" si="168"/>
        <v>-525</v>
      </c>
      <c r="S658" s="11">
        <f t="shared" si="169"/>
        <v>-0.50095419847328249</v>
      </c>
      <c r="T658" s="37">
        <f t="shared" si="170"/>
        <v>26.15</v>
      </c>
      <c r="U658" s="37">
        <f t="shared" si="171"/>
        <v>23.818181818181817</v>
      </c>
      <c r="V658" s="37">
        <f t="shared" si="172"/>
        <v>2.331818181818182</v>
      </c>
      <c r="W658" s="39">
        <f t="shared" si="173"/>
        <v>9.7900763358778647E-2</v>
      </c>
    </row>
    <row r="659" spans="1:23" x14ac:dyDescent="0.3">
      <c r="A659" s="18">
        <f t="shared" si="174"/>
        <v>2022</v>
      </c>
      <c r="B659" s="18" t="str">
        <f t="shared" si="160"/>
        <v>Feb_2022</v>
      </c>
      <c r="C659" s="18" t="str">
        <f t="shared" si="161"/>
        <v>WK 8_Feb_2022</v>
      </c>
      <c r="D659" s="19">
        <v>44606</v>
      </c>
      <c r="E659" s="23" t="s">
        <v>16</v>
      </c>
      <c r="F659" s="33">
        <v>37</v>
      </c>
      <c r="G659" s="33">
        <v>37</v>
      </c>
      <c r="H659" s="21">
        <f t="shared" si="162"/>
        <v>0</v>
      </c>
      <c r="I659" s="11">
        <f t="shared" si="163"/>
        <v>0</v>
      </c>
      <c r="J659" s="18">
        <v>111</v>
      </c>
      <c r="K659" s="18">
        <f t="shared" si="164"/>
        <v>-74</v>
      </c>
      <c r="L659" s="11">
        <f t="shared" si="165"/>
        <v>-0.66666666666666663</v>
      </c>
      <c r="M659" s="30">
        <v>422</v>
      </c>
      <c r="N659" s="30">
        <v>384</v>
      </c>
      <c r="O659" s="21">
        <f t="shared" si="166"/>
        <v>38</v>
      </c>
      <c r="P659" s="11">
        <f t="shared" si="167"/>
        <v>9.8958333333333329E-2</v>
      </c>
      <c r="Q659" s="18">
        <v>3522</v>
      </c>
      <c r="R659" s="18">
        <f t="shared" si="168"/>
        <v>-3100</v>
      </c>
      <c r="S659" s="11">
        <f t="shared" si="169"/>
        <v>-0.88018171493469621</v>
      </c>
      <c r="T659" s="37">
        <f t="shared" si="170"/>
        <v>11.405405405405405</v>
      </c>
      <c r="U659" s="37">
        <f t="shared" si="171"/>
        <v>31.72972972972973</v>
      </c>
      <c r="V659" s="37">
        <f t="shared" si="172"/>
        <v>-20.324324324324323</v>
      </c>
      <c r="W659" s="39">
        <f t="shared" si="173"/>
        <v>-0.64054514480408853</v>
      </c>
    </row>
    <row r="660" spans="1:23" x14ac:dyDescent="0.3">
      <c r="A660" s="18">
        <f t="shared" si="174"/>
        <v>2022</v>
      </c>
      <c r="B660" s="18" t="str">
        <f t="shared" si="160"/>
        <v>Feb_2022</v>
      </c>
      <c r="C660" s="18" t="str">
        <f t="shared" si="161"/>
        <v>WK 8_Feb_2022</v>
      </c>
      <c r="D660" s="19">
        <v>44606</v>
      </c>
      <c r="E660" s="23" t="s">
        <v>12</v>
      </c>
      <c r="F660" s="30">
        <v>56</v>
      </c>
      <c r="G660" s="30">
        <v>60</v>
      </c>
      <c r="H660" s="21">
        <f t="shared" si="162"/>
        <v>-4</v>
      </c>
      <c r="I660" s="11">
        <f t="shared" si="163"/>
        <v>-6.6666666666666666E-2</v>
      </c>
      <c r="J660" s="18">
        <v>295</v>
      </c>
      <c r="K660" s="18">
        <f t="shared" si="164"/>
        <v>-239</v>
      </c>
      <c r="L660" s="11">
        <f t="shared" si="165"/>
        <v>-0.81016949152542372</v>
      </c>
      <c r="M660" s="30">
        <v>774</v>
      </c>
      <c r="N660" s="30">
        <v>846</v>
      </c>
      <c r="O660" s="21">
        <f t="shared" si="166"/>
        <v>-72</v>
      </c>
      <c r="P660" s="11">
        <f t="shared" si="167"/>
        <v>-8.5106382978723402E-2</v>
      </c>
      <c r="Q660" s="18">
        <v>5504</v>
      </c>
      <c r="R660" s="18">
        <f t="shared" si="168"/>
        <v>-4730</v>
      </c>
      <c r="S660" s="11">
        <f t="shared" si="169"/>
        <v>-0.859375</v>
      </c>
      <c r="T660" s="37">
        <f t="shared" si="170"/>
        <v>13.821428571428571</v>
      </c>
      <c r="U660" s="37">
        <f t="shared" si="171"/>
        <v>18.657627118644069</v>
      </c>
      <c r="V660" s="37">
        <f t="shared" si="172"/>
        <v>-4.8361985472154974</v>
      </c>
      <c r="W660" s="39">
        <f t="shared" si="173"/>
        <v>-0.2592075892857143</v>
      </c>
    </row>
    <row r="661" spans="1:23" x14ac:dyDescent="0.3">
      <c r="A661" s="18">
        <f t="shared" si="174"/>
        <v>2022</v>
      </c>
      <c r="B661" s="18" t="str">
        <f t="shared" si="160"/>
        <v>Feb_2022</v>
      </c>
      <c r="C661" s="18" t="str">
        <f t="shared" si="161"/>
        <v>WK 9_Feb_2022</v>
      </c>
      <c r="D661" s="19">
        <v>44613</v>
      </c>
      <c r="E661" s="29" t="s">
        <v>18</v>
      </c>
      <c r="F661" s="30">
        <v>34</v>
      </c>
      <c r="G661" s="30">
        <v>34</v>
      </c>
      <c r="H661" s="21">
        <f t="shared" si="162"/>
        <v>0</v>
      </c>
      <c r="I661" s="11">
        <f t="shared" si="163"/>
        <v>0</v>
      </c>
      <c r="J661" s="18">
        <v>113</v>
      </c>
      <c r="K661" s="18">
        <f t="shared" si="164"/>
        <v>-79</v>
      </c>
      <c r="L661" s="11">
        <f t="shared" si="165"/>
        <v>-0.69911504424778759</v>
      </c>
      <c r="M661" s="31">
        <v>998</v>
      </c>
      <c r="N661" s="31">
        <v>954</v>
      </c>
      <c r="O661" s="21">
        <f t="shared" si="166"/>
        <v>44</v>
      </c>
      <c r="P661" s="11">
        <f t="shared" si="167"/>
        <v>4.6121593291404611E-2</v>
      </c>
      <c r="Q661" s="18">
        <v>4152</v>
      </c>
      <c r="R661" s="18">
        <f t="shared" si="168"/>
        <v>-3154</v>
      </c>
      <c r="S661" s="11">
        <f t="shared" si="169"/>
        <v>-0.75963391136801539</v>
      </c>
      <c r="T661" s="37">
        <f t="shared" si="170"/>
        <v>29.352941176470587</v>
      </c>
      <c r="U661" s="37">
        <f t="shared" si="171"/>
        <v>36.743362831858406</v>
      </c>
      <c r="V661" s="37">
        <f t="shared" si="172"/>
        <v>-7.3904216553878186</v>
      </c>
      <c r="W661" s="39">
        <f t="shared" si="173"/>
        <v>-0.2011362348407571</v>
      </c>
    </row>
    <row r="662" spans="1:23" x14ac:dyDescent="0.3">
      <c r="A662" s="18">
        <f t="shared" si="174"/>
        <v>2022</v>
      </c>
      <c r="B662" s="18" t="str">
        <f t="shared" si="160"/>
        <v>Feb_2022</v>
      </c>
      <c r="C662" s="18" t="str">
        <f t="shared" si="161"/>
        <v>WK 9_Feb_2022</v>
      </c>
      <c r="D662" s="19">
        <v>44613</v>
      </c>
      <c r="E662" s="29" t="s">
        <v>19</v>
      </c>
      <c r="F662" s="30">
        <v>43</v>
      </c>
      <c r="G662" s="30">
        <v>44</v>
      </c>
      <c r="H662" s="21">
        <f t="shared" si="162"/>
        <v>-1</v>
      </c>
      <c r="I662" s="11">
        <f t="shared" si="163"/>
        <v>-2.2727272727272728E-2</v>
      </c>
      <c r="J662" s="18">
        <v>118</v>
      </c>
      <c r="K662" s="18">
        <f t="shared" si="164"/>
        <v>-75</v>
      </c>
      <c r="L662" s="11">
        <f t="shared" si="165"/>
        <v>-0.63559322033898302</v>
      </c>
      <c r="M662" s="30">
        <v>1280</v>
      </c>
      <c r="N662" s="30">
        <v>1057</v>
      </c>
      <c r="O662" s="21">
        <f t="shared" si="166"/>
        <v>223</v>
      </c>
      <c r="P662" s="11">
        <f t="shared" si="167"/>
        <v>0.21097445600756859</v>
      </c>
      <c r="Q662" s="18">
        <v>3262</v>
      </c>
      <c r="R662" s="18">
        <f t="shared" si="168"/>
        <v>-1982</v>
      </c>
      <c r="S662" s="11">
        <f t="shared" si="169"/>
        <v>-0.60760269773145315</v>
      </c>
      <c r="T662" s="37">
        <f t="shared" si="170"/>
        <v>29.767441860465116</v>
      </c>
      <c r="U662" s="37">
        <f t="shared" si="171"/>
        <v>27.64406779661017</v>
      </c>
      <c r="V662" s="37">
        <f t="shared" si="172"/>
        <v>2.1233740638549463</v>
      </c>
      <c r="W662" s="39">
        <f t="shared" si="173"/>
        <v>7.6811201574151958E-2</v>
      </c>
    </row>
    <row r="663" spans="1:23" x14ac:dyDescent="0.3">
      <c r="A663" s="18">
        <f t="shared" si="174"/>
        <v>2022</v>
      </c>
      <c r="B663" s="18" t="str">
        <f t="shared" si="160"/>
        <v>Feb_2022</v>
      </c>
      <c r="C663" s="18" t="str">
        <f t="shared" si="161"/>
        <v>WK 9_Feb_2022</v>
      </c>
      <c r="D663" s="19">
        <v>44613</v>
      </c>
      <c r="E663" s="23" t="s">
        <v>6</v>
      </c>
      <c r="F663" s="30">
        <v>17</v>
      </c>
      <c r="G663" s="30">
        <v>17</v>
      </c>
      <c r="H663" s="21">
        <f t="shared" si="162"/>
        <v>0</v>
      </c>
      <c r="I663" s="11">
        <f t="shared" si="163"/>
        <v>0</v>
      </c>
      <c r="J663" s="18">
        <v>47</v>
      </c>
      <c r="K663" s="18">
        <f t="shared" si="164"/>
        <v>-30</v>
      </c>
      <c r="L663" s="11">
        <f t="shared" si="165"/>
        <v>-0.63829787234042556</v>
      </c>
      <c r="M663" s="30">
        <v>719</v>
      </c>
      <c r="N663" s="30">
        <v>670</v>
      </c>
      <c r="O663" s="21">
        <f t="shared" si="166"/>
        <v>49</v>
      </c>
      <c r="P663" s="11">
        <f t="shared" si="167"/>
        <v>7.3134328358208961E-2</v>
      </c>
      <c r="Q663" s="18">
        <v>1771</v>
      </c>
      <c r="R663" s="18">
        <f t="shared" si="168"/>
        <v>-1052</v>
      </c>
      <c r="S663" s="11">
        <f t="shared" si="169"/>
        <v>-0.59401468097120269</v>
      </c>
      <c r="T663" s="37">
        <f t="shared" si="170"/>
        <v>42.294117647058826</v>
      </c>
      <c r="U663" s="37">
        <f t="shared" si="171"/>
        <v>37.680851063829785</v>
      </c>
      <c r="V663" s="37">
        <f t="shared" si="172"/>
        <v>4.6132665832290414</v>
      </c>
      <c r="W663" s="39">
        <f t="shared" si="173"/>
        <v>0.12242999966785148</v>
      </c>
    </row>
    <row r="664" spans="1:23" x14ac:dyDescent="0.3">
      <c r="A664" s="18">
        <f t="shared" si="174"/>
        <v>2022</v>
      </c>
      <c r="B664" s="18" t="str">
        <f t="shared" si="160"/>
        <v>Feb_2022</v>
      </c>
      <c r="C664" s="18" t="str">
        <f t="shared" si="161"/>
        <v>WK 9_Feb_2022</v>
      </c>
      <c r="D664" s="19">
        <v>44613</v>
      </c>
      <c r="E664" s="23" t="s">
        <v>7</v>
      </c>
      <c r="F664" s="30">
        <v>2147</v>
      </c>
      <c r="G664" s="30">
        <v>2144</v>
      </c>
      <c r="H664" s="21">
        <f t="shared" si="162"/>
        <v>3</v>
      </c>
      <c r="I664" s="11">
        <f t="shared" si="163"/>
        <v>1.3992537313432835E-3</v>
      </c>
      <c r="J664" s="18">
        <v>2500</v>
      </c>
      <c r="K664" s="18">
        <f t="shared" si="164"/>
        <v>-353</v>
      </c>
      <c r="L664" s="11">
        <f t="shared" si="165"/>
        <v>-0.14119999999999999</v>
      </c>
      <c r="M664" s="30">
        <v>48692</v>
      </c>
      <c r="N664" s="30">
        <v>47466</v>
      </c>
      <c r="O664" s="21">
        <f t="shared" si="166"/>
        <v>1226</v>
      </c>
      <c r="P664" s="11">
        <f t="shared" si="167"/>
        <v>2.5829014452450175E-2</v>
      </c>
      <c r="Q664" s="18">
        <v>86541</v>
      </c>
      <c r="R664" s="18">
        <f t="shared" si="168"/>
        <v>-37849</v>
      </c>
      <c r="S664" s="11">
        <f t="shared" si="169"/>
        <v>-0.43735339318935534</v>
      </c>
      <c r="T664" s="37">
        <f t="shared" si="170"/>
        <v>22.679087098276664</v>
      </c>
      <c r="U664" s="37">
        <f t="shared" si="171"/>
        <v>34.616399999999999</v>
      </c>
      <c r="V664" s="37">
        <f t="shared" si="172"/>
        <v>-11.937312901723335</v>
      </c>
      <c r="W664" s="39">
        <f t="shared" si="173"/>
        <v>-0.34484559057912822</v>
      </c>
    </row>
    <row r="665" spans="1:23" x14ac:dyDescent="0.3">
      <c r="A665" s="18">
        <f t="shared" si="174"/>
        <v>2022</v>
      </c>
      <c r="B665" s="18" t="str">
        <f t="shared" si="160"/>
        <v>Feb_2022</v>
      </c>
      <c r="C665" s="18" t="str">
        <f t="shared" si="161"/>
        <v>WK 9_Feb_2022</v>
      </c>
      <c r="D665" s="19">
        <v>44613</v>
      </c>
      <c r="E665" s="34" t="s">
        <v>20</v>
      </c>
      <c r="F665" s="32">
        <v>25</v>
      </c>
      <c r="G665" s="32">
        <v>25</v>
      </c>
      <c r="H665" s="21">
        <f t="shared" si="162"/>
        <v>0</v>
      </c>
      <c r="I665" s="11">
        <f t="shared" si="163"/>
        <v>0</v>
      </c>
      <c r="J665" s="18">
        <v>75</v>
      </c>
      <c r="K665" s="18">
        <f t="shared" si="164"/>
        <v>-50</v>
      </c>
      <c r="L665" s="11">
        <f t="shared" si="165"/>
        <v>-0.66666666666666663</v>
      </c>
      <c r="M665" s="30">
        <v>757</v>
      </c>
      <c r="N665" s="30">
        <v>740</v>
      </c>
      <c r="O665" s="21">
        <f t="shared" si="166"/>
        <v>17</v>
      </c>
      <c r="P665" s="11">
        <f t="shared" si="167"/>
        <v>2.2972972972972974E-2</v>
      </c>
      <c r="Q665" s="18">
        <v>2819</v>
      </c>
      <c r="R665" s="18">
        <f t="shared" si="168"/>
        <v>-2062</v>
      </c>
      <c r="S665" s="11">
        <f t="shared" si="169"/>
        <v>-0.7314650585313941</v>
      </c>
      <c r="T665" s="37">
        <f t="shared" si="170"/>
        <v>30.28</v>
      </c>
      <c r="U665" s="37">
        <f t="shared" si="171"/>
        <v>37.586666666666666</v>
      </c>
      <c r="V665" s="37">
        <f t="shared" si="172"/>
        <v>-7.3066666666666649</v>
      </c>
      <c r="W665" s="39">
        <f t="shared" si="173"/>
        <v>-0.19439517559418229</v>
      </c>
    </row>
    <row r="666" spans="1:23" x14ac:dyDescent="0.3">
      <c r="A666" s="18">
        <f t="shared" si="174"/>
        <v>2022</v>
      </c>
      <c r="B666" s="18" t="str">
        <f t="shared" si="160"/>
        <v>Feb_2022</v>
      </c>
      <c r="C666" s="18" t="str">
        <f t="shared" si="161"/>
        <v>WK 9_Feb_2022</v>
      </c>
      <c r="D666" s="19">
        <v>44613</v>
      </c>
      <c r="E666" s="23" t="s">
        <v>8</v>
      </c>
      <c r="F666" s="30">
        <v>20</v>
      </c>
      <c r="G666" s="30">
        <v>19</v>
      </c>
      <c r="H666" s="21">
        <f t="shared" si="162"/>
        <v>1</v>
      </c>
      <c r="I666" s="11">
        <f t="shared" si="163"/>
        <v>5.2631578947368418E-2</v>
      </c>
      <c r="J666" s="18">
        <v>35</v>
      </c>
      <c r="K666" s="18">
        <f t="shared" si="164"/>
        <v>-15</v>
      </c>
      <c r="L666" s="11">
        <f t="shared" si="165"/>
        <v>-0.42857142857142855</v>
      </c>
      <c r="M666" s="30">
        <v>473</v>
      </c>
      <c r="N666" s="30">
        <v>384</v>
      </c>
      <c r="O666" s="21">
        <f t="shared" si="166"/>
        <v>89</v>
      </c>
      <c r="P666" s="11">
        <f t="shared" si="167"/>
        <v>0.23177083333333334</v>
      </c>
      <c r="Q666" s="18">
        <v>752</v>
      </c>
      <c r="R666" s="18">
        <f t="shared" si="168"/>
        <v>-279</v>
      </c>
      <c r="S666" s="11">
        <f t="shared" si="169"/>
        <v>-0.37101063829787234</v>
      </c>
      <c r="T666" s="37">
        <f t="shared" si="170"/>
        <v>23.65</v>
      </c>
      <c r="U666" s="37">
        <f t="shared" si="171"/>
        <v>21.485714285714284</v>
      </c>
      <c r="V666" s="37">
        <f t="shared" si="172"/>
        <v>2.1642857142857146</v>
      </c>
      <c r="W666" s="39">
        <f t="shared" si="173"/>
        <v>0.10073138297872343</v>
      </c>
    </row>
    <row r="667" spans="1:23" x14ac:dyDescent="0.3">
      <c r="A667" s="18">
        <f t="shared" si="174"/>
        <v>2022</v>
      </c>
      <c r="B667" s="18" t="str">
        <f t="shared" si="160"/>
        <v>Feb_2022</v>
      </c>
      <c r="C667" s="18" t="str">
        <f t="shared" si="161"/>
        <v>WK 9_Feb_2022</v>
      </c>
      <c r="D667" s="19">
        <v>44613</v>
      </c>
      <c r="E667" s="23" t="s">
        <v>9</v>
      </c>
      <c r="F667" s="30">
        <v>130</v>
      </c>
      <c r="G667" s="30">
        <v>130</v>
      </c>
      <c r="H667" s="21">
        <f t="shared" si="162"/>
        <v>0</v>
      </c>
      <c r="I667" s="11">
        <f t="shared" si="163"/>
        <v>0</v>
      </c>
      <c r="J667" s="18">
        <v>460</v>
      </c>
      <c r="K667" s="18">
        <f t="shared" si="164"/>
        <v>-330</v>
      </c>
      <c r="L667" s="11">
        <f t="shared" si="165"/>
        <v>-0.71739130434782605</v>
      </c>
      <c r="M667" s="30">
        <v>3555</v>
      </c>
      <c r="N667" s="30">
        <v>3625</v>
      </c>
      <c r="O667" s="21">
        <f t="shared" si="166"/>
        <v>-70</v>
      </c>
      <c r="P667" s="11">
        <f t="shared" si="167"/>
        <v>-1.9310344827586208E-2</v>
      </c>
      <c r="Q667" s="18">
        <v>14129</v>
      </c>
      <c r="R667" s="18">
        <f t="shared" si="168"/>
        <v>-10574</v>
      </c>
      <c r="S667" s="11">
        <f t="shared" si="169"/>
        <v>-0.74838983650647606</v>
      </c>
      <c r="T667" s="37">
        <f t="shared" si="170"/>
        <v>27.346153846153847</v>
      </c>
      <c r="U667" s="37">
        <f t="shared" si="171"/>
        <v>30.715217391304346</v>
      </c>
      <c r="V667" s="37">
        <f t="shared" si="172"/>
        <v>-3.3690635451504996</v>
      </c>
      <c r="W667" s="39">
        <f t="shared" si="173"/>
        <v>-0.10968711379214593</v>
      </c>
    </row>
    <row r="668" spans="1:23" x14ac:dyDescent="0.3">
      <c r="A668" s="18">
        <f t="shared" si="174"/>
        <v>2022</v>
      </c>
      <c r="B668" s="18" t="str">
        <f t="shared" si="160"/>
        <v>Feb_2022</v>
      </c>
      <c r="C668" s="18" t="str">
        <f t="shared" si="161"/>
        <v>WK 9_Feb_2022</v>
      </c>
      <c r="D668" s="19">
        <v>44613</v>
      </c>
      <c r="E668" s="23" t="s">
        <v>21</v>
      </c>
      <c r="F668" s="30">
        <v>18</v>
      </c>
      <c r="G668" s="30">
        <v>18</v>
      </c>
      <c r="H668" s="21">
        <f t="shared" si="162"/>
        <v>0</v>
      </c>
      <c r="I668" s="11">
        <f t="shared" si="163"/>
        <v>0</v>
      </c>
      <c r="J668" s="18">
        <v>61</v>
      </c>
      <c r="K668" s="18">
        <f t="shared" si="164"/>
        <v>-43</v>
      </c>
      <c r="L668" s="11">
        <f t="shared" si="165"/>
        <v>-0.70491803278688525</v>
      </c>
      <c r="M668" s="30">
        <v>541</v>
      </c>
      <c r="N668" s="30">
        <v>517</v>
      </c>
      <c r="O668" s="21">
        <f t="shared" si="166"/>
        <v>24</v>
      </c>
      <c r="P668" s="11">
        <f t="shared" si="167"/>
        <v>4.6421663442940041E-2</v>
      </c>
      <c r="Q668" s="18">
        <v>1843</v>
      </c>
      <c r="R668" s="18">
        <f t="shared" si="168"/>
        <v>-1302</v>
      </c>
      <c r="S668" s="11">
        <f t="shared" si="169"/>
        <v>-0.70645686380900707</v>
      </c>
      <c r="T668" s="37">
        <f t="shared" si="170"/>
        <v>30.055555555555557</v>
      </c>
      <c r="U668" s="37">
        <f t="shared" si="171"/>
        <v>30.21311475409836</v>
      </c>
      <c r="V668" s="37">
        <f t="shared" si="172"/>
        <v>-0.15755919854280265</v>
      </c>
      <c r="W668" s="39">
        <f t="shared" si="173"/>
        <v>-5.2149273527460453E-3</v>
      </c>
    </row>
    <row r="669" spans="1:23" x14ac:dyDescent="0.3">
      <c r="A669" s="18">
        <f t="shared" si="174"/>
        <v>2022</v>
      </c>
      <c r="B669" s="18" t="str">
        <f t="shared" si="160"/>
        <v>Feb_2022</v>
      </c>
      <c r="C669" s="18" t="str">
        <f t="shared" si="161"/>
        <v>WK 9_Feb_2022</v>
      </c>
      <c r="D669" s="19">
        <v>44613</v>
      </c>
      <c r="E669" s="23" t="s">
        <v>10</v>
      </c>
      <c r="F669" s="33">
        <v>20</v>
      </c>
      <c r="G669" s="33">
        <v>20</v>
      </c>
      <c r="H669" s="21">
        <f t="shared" si="162"/>
        <v>0</v>
      </c>
      <c r="I669" s="11">
        <f t="shared" si="163"/>
        <v>0</v>
      </c>
      <c r="J669" s="18">
        <v>44</v>
      </c>
      <c r="K669" s="18">
        <f t="shared" si="164"/>
        <v>-24</v>
      </c>
      <c r="L669" s="11">
        <f t="shared" si="165"/>
        <v>-0.54545454545454541</v>
      </c>
      <c r="M669" s="30">
        <v>647</v>
      </c>
      <c r="N669" s="30">
        <v>523</v>
      </c>
      <c r="O669" s="21">
        <f t="shared" si="166"/>
        <v>124</v>
      </c>
      <c r="P669" s="11">
        <f t="shared" si="167"/>
        <v>0.23709369024856597</v>
      </c>
      <c r="Q669" s="18">
        <v>1048</v>
      </c>
      <c r="R669" s="18">
        <f t="shared" si="168"/>
        <v>-401</v>
      </c>
      <c r="S669" s="11">
        <f t="shared" si="169"/>
        <v>-0.38263358778625955</v>
      </c>
      <c r="T669" s="37">
        <f t="shared" si="170"/>
        <v>32.35</v>
      </c>
      <c r="U669" s="37">
        <f t="shared" si="171"/>
        <v>23.818181818181817</v>
      </c>
      <c r="V669" s="37">
        <f t="shared" si="172"/>
        <v>8.5318181818181849</v>
      </c>
      <c r="W669" s="39">
        <f t="shared" si="173"/>
        <v>0.35820610687022914</v>
      </c>
    </row>
    <row r="670" spans="1:23" x14ac:dyDescent="0.3">
      <c r="A670" s="18">
        <f t="shared" si="174"/>
        <v>2022</v>
      </c>
      <c r="B670" s="18" t="str">
        <f t="shared" si="160"/>
        <v>Feb_2022</v>
      </c>
      <c r="C670" s="18" t="str">
        <f t="shared" si="161"/>
        <v>WK 9_Feb_2022</v>
      </c>
      <c r="D670" s="19">
        <v>44613</v>
      </c>
      <c r="E670" s="23" t="s">
        <v>16</v>
      </c>
      <c r="F670" s="33">
        <v>37</v>
      </c>
      <c r="G670" s="33">
        <v>37</v>
      </c>
      <c r="H670" s="21">
        <f t="shared" si="162"/>
        <v>0</v>
      </c>
      <c r="I670" s="11">
        <f t="shared" si="163"/>
        <v>0</v>
      </c>
      <c r="J670" s="18">
        <v>111</v>
      </c>
      <c r="K670" s="18">
        <f t="shared" si="164"/>
        <v>-74</v>
      </c>
      <c r="L670" s="11">
        <f t="shared" si="165"/>
        <v>-0.66666666666666663</v>
      </c>
      <c r="M670" s="30">
        <v>431</v>
      </c>
      <c r="N670" s="30">
        <v>422</v>
      </c>
      <c r="O670" s="21">
        <f t="shared" si="166"/>
        <v>9</v>
      </c>
      <c r="P670" s="11">
        <f t="shared" si="167"/>
        <v>2.132701421800948E-2</v>
      </c>
      <c r="Q670" s="18">
        <v>3522</v>
      </c>
      <c r="R670" s="18">
        <f t="shared" si="168"/>
        <v>-3091</v>
      </c>
      <c r="S670" s="11">
        <f t="shared" si="169"/>
        <v>-0.87762634866553091</v>
      </c>
      <c r="T670" s="37">
        <f t="shared" si="170"/>
        <v>11.648648648648649</v>
      </c>
      <c r="U670" s="37">
        <f t="shared" si="171"/>
        <v>31.72972972972973</v>
      </c>
      <c r="V670" s="37">
        <f t="shared" si="172"/>
        <v>-20.081081081081081</v>
      </c>
      <c r="W670" s="39">
        <f t="shared" si="173"/>
        <v>-0.63287904599659284</v>
      </c>
    </row>
    <row r="671" spans="1:23" x14ac:dyDescent="0.3">
      <c r="A671" s="18">
        <f t="shared" si="174"/>
        <v>2022</v>
      </c>
      <c r="B671" s="18" t="str">
        <f t="shared" si="160"/>
        <v>Feb_2022</v>
      </c>
      <c r="C671" s="18" t="str">
        <f t="shared" si="161"/>
        <v>WK 9_Feb_2022</v>
      </c>
      <c r="D671" s="19">
        <v>44613</v>
      </c>
      <c r="E671" s="23" t="s">
        <v>12</v>
      </c>
      <c r="F671" s="30">
        <v>57</v>
      </c>
      <c r="G671" s="30">
        <v>56</v>
      </c>
      <c r="H671" s="21">
        <f t="shared" si="162"/>
        <v>1</v>
      </c>
      <c r="I671" s="11">
        <f t="shared" si="163"/>
        <v>1.7857142857142856E-2</v>
      </c>
      <c r="J671" s="18">
        <v>295</v>
      </c>
      <c r="K671" s="18">
        <f t="shared" si="164"/>
        <v>-238</v>
      </c>
      <c r="L671" s="11">
        <f t="shared" si="165"/>
        <v>-0.8067796610169492</v>
      </c>
      <c r="M671" s="30">
        <v>788</v>
      </c>
      <c r="N671" s="30">
        <v>774</v>
      </c>
      <c r="O671" s="21">
        <f t="shared" si="166"/>
        <v>14</v>
      </c>
      <c r="P671" s="11">
        <f t="shared" si="167"/>
        <v>1.8087855297157621E-2</v>
      </c>
      <c r="Q671" s="18">
        <v>5504</v>
      </c>
      <c r="R671" s="18">
        <f t="shared" si="168"/>
        <v>-4716</v>
      </c>
      <c r="S671" s="11">
        <f t="shared" si="169"/>
        <v>-0.85683139534883723</v>
      </c>
      <c r="T671" s="37">
        <f t="shared" si="170"/>
        <v>13.824561403508772</v>
      </c>
      <c r="U671" s="37">
        <f t="shared" si="171"/>
        <v>18.657627118644069</v>
      </c>
      <c r="V671" s="37">
        <f t="shared" si="172"/>
        <v>-4.8330657151352963</v>
      </c>
      <c r="W671" s="39">
        <f t="shared" si="173"/>
        <v>-0.25903967768257857</v>
      </c>
    </row>
    <row r="672" spans="1:23" x14ac:dyDescent="0.3">
      <c r="A672" s="18">
        <f t="shared" si="174"/>
        <v>2022</v>
      </c>
      <c r="B672" s="18" t="str">
        <f t="shared" si="160"/>
        <v>Feb_2022</v>
      </c>
      <c r="C672" s="18" t="str">
        <f t="shared" si="161"/>
        <v>WK 10_Feb_2022</v>
      </c>
      <c r="D672" s="19">
        <v>44620</v>
      </c>
      <c r="E672" s="29" t="s">
        <v>18</v>
      </c>
      <c r="F672" s="30">
        <v>35</v>
      </c>
      <c r="G672" s="30">
        <v>34</v>
      </c>
      <c r="H672" s="21">
        <f t="shared" si="162"/>
        <v>1</v>
      </c>
      <c r="I672" s="11">
        <f t="shared" si="163"/>
        <v>2.9411764705882353E-2</v>
      </c>
      <c r="J672" s="18">
        <v>113</v>
      </c>
      <c r="K672" s="18">
        <f t="shared" si="164"/>
        <v>-78</v>
      </c>
      <c r="L672" s="11">
        <f t="shared" si="165"/>
        <v>-0.69026548672566368</v>
      </c>
      <c r="M672" s="31">
        <v>988</v>
      </c>
      <c r="N672" s="31">
        <v>998</v>
      </c>
      <c r="O672" s="21">
        <f t="shared" si="166"/>
        <v>-10</v>
      </c>
      <c r="P672" s="11">
        <f t="shared" si="167"/>
        <v>-1.002004008016032E-2</v>
      </c>
      <c r="Q672" s="18">
        <v>4152</v>
      </c>
      <c r="R672" s="18">
        <f t="shared" si="168"/>
        <v>-3164</v>
      </c>
      <c r="S672" s="11">
        <f t="shared" si="169"/>
        <v>-0.76204238921001932</v>
      </c>
      <c r="T672" s="37">
        <f t="shared" si="170"/>
        <v>28.228571428571428</v>
      </c>
      <c r="U672" s="37">
        <f t="shared" si="171"/>
        <v>36.743362831858406</v>
      </c>
      <c r="V672" s="37">
        <f t="shared" si="172"/>
        <v>-8.5147914032869778</v>
      </c>
      <c r="W672" s="39">
        <f t="shared" si="173"/>
        <v>-0.23173685659234791</v>
      </c>
    </row>
    <row r="673" spans="1:23" x14ac:dyDescent="0.3">
      <c r="A673" s="18">
        <f t="shared" si="174"/>
        <v>2022</v>
      </c>
      <c r="B673" s="18" t="str">
        <f t="shared" si="160"/>
        <v>Feb_2022</v>
      </c>
      <c r="C673" s="18" t="str">
        <f t="shared" si="161"/>
        <v>WK 10_Feb_2022</v>
      </c>
      <c r="D673" s="19">
        <v>44620</v>
      </c>
      <c r="E673" s="29" t="s">
        <v>19</v>
      </c>
      <c r="F673" s="30">
        <v>40</v>
      </c>
      <c r="G673" s="30">
        <v>43</v>
      </c>
      <c r="H673" s="21">
        <f t="shared" si="162"/>
        <v>-3</v>
      </c>
      <c r="I673" s="11">
        <f t="shared" si="163"/>
        <v>-6.9767441860465115E-2</v>
      </c>
      <c r="J673" s="18">
        <v>118</v>
      </c>
      <c r="K673" s="18">
        <f t="shared" si="164"/>
        <v>-78</v>
      </c>
      <c r="L673" s="11">
        <f t="shared" si="165"/>
        <v>-0.66101694915254239</v>
      </c>
      <c r="M673" s="30">
        <v>1006</v>
      </c>
      <c r="N673" s="30">
        <v>1280</v>
      </c>
      <c r="O673" s="21">
        <f t="shared" si="166"/>
        <v>-274</v>
      </c>
      <c r="P673" s="11">
        <f t="shared" si="167"/>
        <v>-0.21406249999999999</v>
      </c>
      <c r="Q673" s="18">
        <v>3262</v>
      </c>
      <c r="R673" s="18">
        <f t="shared" si="168"/>
        <v>-2256</v>
      </c>
      <c r="S673" s="11">
        <f t="shared" si="169"/>
        <v>-0.69160024524831387</v>
      </c>
      <c r="T673" s="37">
        <f t="shared" si="170"/>
        <v>25.15</v>
      </c>
      <c r="U673" s="37">
        <f t="shared" si="171"/>
        <v>27.64406779661017</v>
      </c>
      <c r="V673" s="37">
        <f t="shared" si="172"/>
        <v>-2.494067796610171</v>
      </c>
      <c r="W673" s="39">
        <f t="shared" si="173"/>
        <v>-9.0220723482526105E-2</v>
      </c>
    </row>
    <row r="674" spans="1:23" x14ac:dyDescent="0.3">
      <c r="A674" s="18">
        <f t="shared" si="174"/>
        <v>2022</v>
      </c>
      <c r="B674" s="18" t="str">
        <f t="shared" si="160"/>
        <v>Feb_2022</v>
      </c>
      <c r="C674" s="18" t="str">
        <f t="shared" si="161"/>
        <v>WK 10_Feb_2022</v>
      </c>
      <c r="D674" s="19">
        <v>44620</v>
      </c>
      <c r="E674" s="23" t="s">
        <v>6</v>
      </c>
      <c r="F674" s="30">
        <v>16</v>
      </c>
      <c r="G674" s="30">
        <v>17</v>
      </c>
      <c r="H674" s="21">
        <f t="shared" si="162"/>
        <v>-1</v>
      </c>
      <c r="I674" s="11">
        <f t="shared" si="163"/>
        <v>-5.8823529411764705E-2</v>
      </c>
      <c r="J674" s="18">
        <v>47</v>
      </c>
      <c r="K674" s="18">
        <f t="shared" si="164"/>
        <v>-31</v>
      </c>
      <c r="L674" s="11">
        <f t="shared" si="165"/>
        <v>-0.65957446808510634</v>
      </c>
      <c r="M674" s="30">
        <v>673</v>
      </c>
      <c r="N674" s="30">
        <v>719</v>
      </c>
      <c r="O674" s="21">
        <f t="shared" si="166"/>
        <v>-46</v>
      </c>
      <c r="P674" s="11">
        <f t="shared" si="167"/>
        <v>-6.397774687065369E-2</v>
      </c>
      <c r="Q674" s="18">
        <v>1771</v>
      </c>
      <c r="R674" s="18">
        <f t="shared" si="168"/>
        <v>-1098</v>
      </c>
      <c r="S674" s="11">
        <f t="shared" si="169"/>
        <v>-0.61998870694522867</v>
      </c>
      <c r="T674" s="37">
        <f t="shared" si="170"/>
        <v>42.0625</v>
      </c>
      <c r="U674" s="37">
        <f t="shared" si="171"/>
        <v>37.680851063829785</v>
      </c>
      <c r="V674" s="37">
        <f t="shared" si="172"/>
        <v>4.3816489361702153</v>
      </c>
      <c r="W674" s="39">
        <f t="shared" si="173"/>
        <v>0.11628317334839082</v>
      </c>
    </row>
    <row r="675" spans="1:23" x14ac:dyDescent="0.3">
      <c r="A675" s="18">
        <f t="shared" si="174"/>
        <v>2022</v>
      </c>
      <c r="B675" s="18" t="str">
        <f t="shared" si="160"/>
        <v>Feb_2022</v>
      </c>
      <c r="C675" s="18" t="str">
        <f t="shared" si="161"/>
        <v>WK 10_Feb_2022</v>
      </c>
      <c r="D675" s="19">
        <v>44620</v>
      </c>
      <c r="E675" s="23" t="s">
        <v>7</v>
      </c>
      <c r="F675" s="30">
        <v>2160</v>
      </c>
      <c r="G675" s="30">
        <v>2147</v>
      </c>
      <c r="H675" s="21">
        <f t="shared" si="162"/>
        <v>13</v>
      </c>
      <c r="I675" s="11">
        <f t="shared" si="163"/>
        <v>6.0549604098742429E-3</v>
      </c>
      <c r="J675" s="18">
        <v>2500</v>
      </c>
      <c r="K675" s="18">
        <f t="shared" si="164"/>
        <v>-340</v>
      </c>
      <c r="L675" s="11">
        <f t="shared" si="165"/>
        <v>-0.13600000000000001</v>
      </c>
      <c r="M675" s="30">
        <v>51417</v>
      </c>
      <c r="N675" s="30">
        <v>48692</v>
      </c>
      <c r="O675" s="21">
        <f t="shared" si="166"/>
        <v>2725</v>
      </c>
      <c r="P675" s="11">
        <f t="shared" si="167"/>
        <v>5.5964018729976174E-2</v>
      </c>
      <c r="Q675" s="18">
        <v>86541</v>
      </c>
      <c r="R675" s="18">
        <f t="shared" si="168"/>
        <v>-35124</v>
      </c>
      <c r="S675" s="11">
        <f t="shared" si="169"/>
        <v>-0.4058654279474469</v>
      </c>
      <c r="T675" s="37">
        <f t="shared" si="170"/>
        <v>23.804166666666667</v>
      </c>
      <c r="U675" s="37">
        <f t="shared" si="171"/>
        <v>34.616399999999999</v>
      </c>
      <c r="V675" s="37">
        <f t="shared" si="172"/>
        <v>-10.812233333333332</v>
      </c>
      <c r="W675" s="39">
        <f t="shared" si="173"/>
        <v>-0.31234424530954497</v>
      </c>
    </row>
    <row r="676" spans="1:23" x14ac:dyDescent="0.3">
      <c r="A676" s="18">
        <f t="shared" si="174"/>
        <v>2022</v>
      </c>
      <c r="B676" s="18" t="str">
        <f t="shared" si="160"/>
        <v>Feb_2022</v>
      </c>
      <c r="C676" s="18" t="str">
        <f t="shared" si="161"/>
        <v>WK 10_Feb_2022</v>
      </c>
      <c r="D676" s="19">
        <v>44620</v>
      </c>
      <c r="E676" s="34" t="s">
        <v>20</v>
      </c>
      <c r="F676" s="32">
        <v>25</v>
      </c>
      <c r="G676" s="32">
        <v>25</v>
      </c>
      <c r="H676" s="21">
        <f t="shared" si="162"/>
        <v>0</v>
      </c>
      <c r="I676" s="11">
        <f t="shared" si="163"/>
        <v>0</v>
      </c>
      <c r="J676" s="18">
        <v>75</v>
      </c>
      <c r="K676" s="18">
        <f t="shared" si="164"/>
        <v>-50</v>
      </c>
      <c r="L676" s="11">
        <f t="shared" si="165"/>
        <v>-0.66666666666666663</v>
      </c>
      <c r="M676" s="30">
        <v>760</v>
      </c>
      <c r="N676" s="30">
        <v>757</v>
      </c>
      <c r="O676" s="21">
        <f t="shared" si="166"/>
        <v>3</v>
      </c>
      <c r="P676" s="11">
        <f t="shared" si="167"/>
        <v>3.9630118890356669E-3</v>
      </c>
      <c r="Q676" s="18">
        <v>2819</v>
      </c>
      <c r="R676" s="18">
        <f t="shared" si="168"/>
        <v>-2059</v>
      </c>
      <c r="S676" s="11">
        <f t="shared" si="169"/>
        <v>-0.73040085136573252</v>
      </c>
      <c r="T676" s="37">
        <f t="shared" si="170"/>
        <v>30.4</v>
      </c>
      <c r="U676" s="37">
        <f t="shared" si="171"/>
        <v>37.586666666666666</v>
      </c>
      <c r="V676" s="37">
        <f t="shared" si="172"/>
        <v>-7.1866666666666674</v>
      </c>
      <c r="W676" s="39">
        <f t="shared" si="173"/>
        <v>-0.19120255409719761</v>
      </c>
    </row>
    <row r="677" spans="1:23" x14ac:dyDescent="0.3">
      <c r="A677" s="18">
        <f t="shared" ref="A677:A707" si="175">IF(ISBLANK(D677),"",YEAR(D677))</f>
        <v>2022</v>
      </c>
      <c r="B677" s="18" t="str">
        <f t="shared" si="160"/>
        <v>Feb_2022</v>
      </c>
      <c r="C677" s="18" t="str">
        <f t="shared" si="161"/>
        <v>WK 10_Feb_2022</v>
      </c>
      <c r="D677" s="19">
        <v>44620</v>
      </c>
      <c r="E677" s="23" t="s">
        <v>8</v>
      </c>
      <c r="F677" s="30">
        <v>19</v>
      </c>
      <c r="G677" s="30">
        <v>20</v>
      </c>
      <c r="H677" s="21">
        <f t="shared" si="162"/>
        <v>-1</v>
      </c>
      <c r="I677" s="11">
        <f t="shared" si="163"/>
        <v>-0.05</v>
      </c>
      <c r="J677" s="18">
        <v>35</v>
      </c>
      <c r="K677" s="18">
        <f t="shared" si="164"/>
        <v>-16</v>
      </c>
      <c r="L677" s="11">
        <f t="shared" si="165"/>
        <v>-0.45714285714285713</v>
      </c>
      <c r="M677" s="30">
        <v>418</v>
      </c>
      <c r="N677" s="30">
        <v>473</v>
      </c>
      <c r="O677" s="21">
        <f t="shared" si="166"/>
        <v>-55</v>
      </c>
      <c r="P677" s="11">
        <f t="shared" si="167"/>
        <v>-0.11627906976744186</v>
      </c>
      <c r="Q677" s="18">
        <v>752</v>
      </c>
      <c r="R677" s="18">
        <f t="shared" si="168"/>
        <v>-334</v>
      </c>
      <c r="S677" s="11">
        <f t="shared" si="169"/>
        <v>-0.44414893617021278</v>
      </c>
      <c r="T677" s="37">
        <f t="shared" si="170"/>
        <v>22</v>
      </c>
      <c r="U677" s="37">
        <f t="shared" si="171"/>
        <v>21.485714285714284</v>
      </c>
      <c r="V677" s="37">
        <f t="shared" si="172"/>
        <v>0.51428571428571601</v>
      </c>
      <c r="W677" s="39">
        <f t="shared" si="173"/>
        <v>2.3936170212766041E-2</v>
      </c>
    </row>
    <row r="678" spans="1:23" x14ac:dyDescent="0.3">
      <c r="A678" s="18">
        <f t="shared" si="175"/>
        <v>2022</v>
      </c>
      <c r="B678" s="18" t="str">
        <f t="shared" si="160"/>
        <v>Feb_2022</v>
      </c>
      <c r="C678" s="18" t="str">
        <f t="shared" si="161"/>
        <v>WK 10_Feb_2022</v>
      </c>
      <c r="D678" s="19">
        <v>44620</v>
      </c>
      <c r="E678" s="23" t="s">
        <v>9</v>
      </c>
      <c r="F678" s="30">
        <v>129</v>
      </c>
      <c r="G678" s="30">
        <v>130</v>
      </c>
      <c r="H678" s="21">
        <f t="shared" si="162"/>
        <v>-1</v>
      </c>
      <c r="I678" s="11">
        <f t="shared" si="163"/>
        <v>-7.6923076923076927E-3</v>
      </c>
      <c r="J678" s="18">
        <v>460</v>
      </c>
      <c r="K678" s="18">
        <f t="shared" si="164"/>
        <v>-331</v>
      </c>
      <c r="L678" s="11">
        <f t="shared" si="165"/>
        <v>-0.7195652173913043</v>
      </c>
      <c r="M678" s="30">
        <v>3756</v>
      </c>
      <c r="N678" s="30">
        <v>3555</v>
      </c>
      <c r="O678" s="21">
        <f t="shared" si="166"/>
        <v>201</v>
      </c>
      <c r="P678" s="11">
        <f t="shared" si="167"/>
        <v>5.6540084388185655E-2</v>
      </c>
      <c r="Q678" s="18">
        <v>14129</v>
      </c>
      <c r="R678" s="18">
        <f t="shared" si="168"/>
        <v>-10373</v>
      </c>
      <c r="S678" s="11">
        <f t="shared" si="169"/>
        <v>-0.73416377662962706</v>
      </c>
      <c r="T678" s="37">
        <f t="shared" si="170"/>
        <v>29.11627906976744</v>
      </c>
      <c r="U678" s="37">
        <f t="shared" si="171"/>
        <v>30.715217391304346</v>
      </c>
      <c r="V678" s="37">
        <f t="shared" si="172"/>
        <v>-1.598938321536906</v>
      </c>
      <c r="W678" s="39">
        <f t="shared" si="173"/>
        <v>-5.2056877904096313E-2</v>
      </c>
    </row>
    <row r="679" spans="1:23" x14ac:dyDescent="0.3">
      <c r="A679" s="18">
        <f t="shared" si="175"/>
        <v>2022</v>
      </c>
      <c r="B679" s="18" t="str">
        <f t="shared" si="160"/>
        <v>Feb_2022</v>
      </c>
      <c r="C679" s="18" t="str">
        <f t="shared" si="161"/>
        <v>WK 10_Feb_2022</v>
      </c>
      <c r="D679" s="19">
        <v>44620</v>
      </c>
      <c r="E679" s="23" t="s">
        <v>21</v>
      </c>
      <c r="F679" s="30">
        <v>18</v>
      </c>
      <c r="G679" s="30">
        <v>18</v>
      </c>
      <c r="H679" s="21">
        <f t="shared" si="162"/>
        <v>0</v>
      </c>
      <c r="I679" s="11">
        <f t="shared" si="163"/>
        <v>0</v>
      </c>
      <c r="J679" s="18">
        <v>61</v>
      </c>
      <c r="K679" s="18">
        <f t="shared" si="164"/>
        <v>-43</v>
      </c>
      <c r="L679" s="11">
        <f t="shared" si="165"/>
        <v>-0.70491803278688525</v>
      </c>
      <c r="M679" s="30">
        <v>547</v>
      </c>
      <c r="N679" s="30">
        <v>541</v>
      </c>
      <c r="O679" s="21">
        <f t="shared" si="166"/>
        <v>6</v>
      </c>
      <c r="P679" s="11">
        <f t="shared" si="167"/>
        <v>1.1090573012939002E-2</v>
      </c>
      <c r="Q679" s="18">
        <v>1843</v>
      </c>
      <c r="R679" s="18">
        <f t="shared" si="168"/>
        <v>-1296</v>
      </c>
      <c r="S679" s="11">
        <f t="shared" si="169"/>
        <v>-0.70320130222463373</v>
      </c>
      <c r="T679" s="37">
        <f t="shared" si="170"/>
        <v>30.388888888888889</v>
      </c>
      <c r="U679" s="37">
        <f t="shared" si="171"/>
        <v>30.21311475409836</v>
      </c>
      <c r="V679" s="37">
        <f t="shared" si="172"/>
        <v>0.1757741347905295</v>
      </c>
      <c r="W679" s="39">
        <f t="shared" si="173"/>
        <v>5.8178091276301141E-3</v>
      </c>
    </row>
    <row r="680" spans="1:23" x14ac:dyDescent="0.3">
      <c r="A680" s="18">
        <f t="shared" si="175"/>
        <v>2022</v>
      </c>
      <c r="B680" s="18" t="str">
        <f t="shared" si="160"/>
        <v>Feb_2022</v>
      </c>
      <c r="C680" s="18" t="str">
        <f t="shared" si="161"/>
        <v>WK 10_Feb_2022</v>
      </c>
      <c r="D680" s="19">
        <v>44620</v>
      </c>
      <c r="E680" s="23" t="s">
        <v>10</v>
      </c>
      <c r="F680" s="33">
        <v>21</v>
      </c>
      <c r="G680" s="33">
        <v>20</v>
      </c>
      <c r="H680" s="21">
        <f t="shared" si="162"/>
        <v>1</v>
      </c>
      <c r="I680" s="11">
        <f t="shared" si="163"/>
        <v>0.05</v>
      </c>
      <c r="J680" s="18">
        <v>44</v>
      </c>
      <c r="K680" s="18">
        <f t="shared" si="164"/>
        <v>-23</v>
      </c>
      <c r="L680" s="11">
        <f t="shared" si="165"/>
        <v>-0.52272727272727271</v>
      </c>
      <c r="M680" s="30">
        <v>569</v>
      </c>
      <c r="N680" s="30">
        <v>647</v>
      </c>
      <c r="O680" s="21">
        <f t="shared" si="166"/>
        <v>-78</v>
      </c>
      <c r="P680" s="11">
        <f t="shared" si="167"/>
        <v>-0.12055641421947449</v>
      </c>
      <c r="Q680" s="18">
        <v>1048</v>
      </c>
      <c r="R680" s="18">
        <f t="shared" si="168"/>
        <v>-479</v>
      </c>
      <c r="S680" s="11">
        <f t="shared" si="169"/>
        <v>-0.45706106870229007</v>
      </c>
      <c r="T680" s="37">
        <f t="shared" si="170"/>
        <v>27.095238095238095</v>
      </c>
      <c r="U680" s="37">
        <f t="shared" si="171"/>
        <v>23.818181818181817</v>
      </c>
      <c r="V680" s="37">
        <f t="shared" si="172"/>
        <v>3.2770562770562783</v>
      </c>
      <c r="W680" s="39">
        <f t="shared" si="173"/>
        <v>0.13758633224282085</v>
      </c>
    </row>
    <row r="681" spans="1:23" x14ac:dyDescent="0.3">
      <c r="A681" s="18">
        <f t="shared" si="175"/>
        <v>2022</v>
      </c>
      <c r="B681" s="18" t="str">
        <f t="shared" si="160"/>
        <v>Feb_2022</v>
      </c>
      <c r="C681" s="18" t="str">
        <f t="shared" si="161"/>
        <v>WK 10_Feb_2022</v>
      </c>
      <c r="D681" s="19">
        <v>44620</v>
      </c>
      <c r="E681" s="23" t="s">
        <v>16</v>
      </c>
      <c r="F681" s="33">
        <v>37</v>
      </c>
      <c r="G681" s="33">
        <v>37</v>
      </c>
      <c r="H681" s="21">
        <f t="shared" si="162"/>
        <v>0</v>
      </c>
      <c r="I681" s="11">
        <f t="shared" si="163"/>
        <v>0</v>
      </c>
      <c r="J681" s="18">
        <v>111</v>
      </c>
      <c r="K681" s="18">
        <f t="shared" si="164"/>
        <v>-74</v>
      </c>
      <c r="L681" s="11">
        <f t="shared" si="165"/>
        <v>-0.66666666666666663</v>
      </c>
      <c r="M681" s="30">
        <v>460</v>
      </c>
      <c r="N681" s="30">
        <v>431</v>
      </c>
      <c r="O681" s="21">
        <f t="shared" si="166"/>
        <v>29</v>
      </c>
      <c r="P681" s="11">
        <f t="shared" si="167"/>
        <v>6.7285382830626447E-2</v>
      </c>
      <c r="Q681" s="18">
        <v>3522</v>
      </c>
      <c r="R681" s="18">
        <f t="shared" si="168"/>
        <v>-3062</v>
      </c>
      <c r="S681" s="11">
        <f t="shared" si="169"/>
        <v>-0.86939239068710961</v>
      </c>
      <c r="T681" s="37">
        <f t="shared" si="170"/>
        <v>12.432432432432432</v>
      </c>
      <c r="U681" s="37">
        <f t="shared" si="171"/>
        <v>31.72972972972973</v>
      </c>
      <c r="V681" s="37">
        <f t="shared" si="172"/>
        <v>-19.297297297297298</v>
      </c>
      <c r="W681" s="39">
        <f t="shared" si="173"/>
        <v>-0.60817717206132882</v>
      </c>
    </row>
    <row r="682" spans="1:23" x14ac:dyDescent="0.3">
      <c r="A682" s="18">
        <f t="shared" si="175"/>
        <v>2022</v>
      </c>
      <c r="B682" s="18" t="str">
        <f t="shared" si="160"/>
        <v>Feb_2022</v>
      </c>
      <c r="C682" s="18" t="str">
        <f t="shared" si="161"/>
        <v>WK 10_Feb_2022</v>
      </c>
      <c r="D682" s="19">
        <v>44620</v>
      </c>
      <c r="E682" s="23" t="s">
        <v>12</v>
      </c>
      <c r="F682" s="30">
        <v>83</v>
      </c>
      <c r="G682" s="30">
        <v>57</v>
      </c>
      <c r="H682" s="21">
        <f t="shared" si="162"/>
        <v>26</v>
      </c>
      <c r="I682" s="11">
        <f t="shared" si="163"/>
        <v>0.45614035087719296</v>
      </c>
      <c r="J682" s="18">
        <v>295</v>
      </c>
      <c r="K682" s="18">
        <f t="shared" si="164"/>
        <v>-212</v>
      </c>
      <c r="L682" s="11">
        <f t="shared" si="165"/>
        <v>-0.71864406779661016</v>
      </c>
      <c r="M682" s="30">
        <v>1429</v>
      </c>
      <c r="N682" s="30">
        <v>788</v>
      </c>
      <c r="O682" s="21">
        <f t="shared" si="166"/>
        <v>641</v>
      </c>
      <c r="P682" s="11">
        <f t="shared" si="167"/>
        <v>0.81345177664974622</v>
      </c>
      <c r="Q682" s="18">
        <v>5504</v>
      </c>
      <c r="R682" s="18">
        <f t="shared" si="168"/>
        <v>-4075</v>
      </c>
      <c r="S682" s="11">
        <f t="shared" si="169"/>
        <v>-0.74037063953488369</v>
      </c>
      <c r="T682" s="37">
        <f t="shared" si="170"/>
        <v>17.216867469879517</v>
      </c>
      <c r="U682" s="37">
        <f t="shared" si="171"/>
        <v>18.657627118644069</v>
      </c>
      <c r="V682" s="37">
        <f t="shared" si="172"/>
        <v>-1.4407596487645513</v>
      </c>
      <c r="W682" s="39">
        <f t="shared" si="173"/>
        <v>-7.722094774446632E-2</v>
      </c>
    </row>
    <row r="683" spans="1:23" x14ac:dyDescent="0.3">
      <c r="A683" s="18">
        <f t="shared" si="175"/>
        <v>2022</v>
      </c>
      <c r="B683" s="18" t="str">
        <f t="shared" si="160"/>
        <v>Mar_2022</v>
      </c>
      <c r="C683" s="18" t="str">
        <f t="shared" si="161"/>
        <v>WK 11_Mar_2022</v>
      </c>
      <c r="D683" s="19">
        <v>44627</v>
      </c>
      <c r="E683" s="29" t="s">
        <v>18</v>
      </c>
      <c r="F683" s="30">
        <v>35</v>
      </c>
      <c r="G683" s="30">
        <v>35</v>
      </c>
      <c r="H683" s="21">
        <f t="shared" si="162"/>
        <v>0</v>
      </c>
      <c r="I683" s="11">
        <f t="shared" si="163"/>
        <v>0</v>
      </c>
      <c r="J683" s="18">
        <v>113</v>
      </c>
      <c r="K683" s="18">
        <f t="shared" si="164"/>
        <v>-78</v>
      </c>
      <c r="L683" s="11">
        <f t="shared" si="165"/>
        <v>-0.69026548672566368</v>
      </c>
      <c r="M683" s="31">
        <v>1054</v>
      </c>
      <c r="N683" s="31">
        <v>988</v>
      </c>
      <c r="O683" s="21">
        <f t="shared" si="166"/>
        <v>66</v>
      </c>
      <c r="P683" s="11">
        <f t="shared" si="167"/>
        <v>6.6801619433198386E-2</v>
      </c>
      <c r="Q683" s="18">
        <v>4152</v>
      </c>
      <c r="R683" s="18">
        <f t="shared" si="168"/>
        <v>-3098</v>
      </c>
      <c r="S683" s="11">
        <f t="shared" si="169"/>
        <v>-0.7461464354527938</v>
      </c>
      <c r="T683" s="37">
        <f t="shared" si="170"/>
        <v>30.114285714285714</v>
      </c>
      <c r="U683" s="37">
        <f t="shared" si="171"/>
        <v>36.743362831858406</v>
      </c>
      <c r="V683" s="37">
        <f t="shared" si="172"/>
        <v>-6.6290771175726917</v>
      </c>
      <c r="W683" s="39">
        <f t="shared" si="173"/>
        <v>-0.18041563446187722</v>
      </c>
    </row>
    <row r="684" spans="1:23" x14ac:dyDescent="0.3">
      <c r="A684" s="18">
        <f t="shared" si="175"/>
        <v>2022</v>
      </c>
      <c r="B684" s="18" t="str">
        <f t="shared" si="160"/>
        <v>Mar_2022</v>
      </c>
      <c r="C684" s="18" t="str">
        <f t="shared" si="161"/>
        <v>WK 11_Mar_2022</v>
      </c>
      <c r="D684" s="19">
        <v>44627</v>
      </c>
      <c r="E684" s="29" t="s">
        <v>19</v>
      </c>
      <c r="F684" s="30">
        <v>44</v>
      </c>
      <c r="G684" s="30">
        <v>40</v>
      </c>
      <c r="H684" s="21">
        <f t="shared" si="162"/>
        <v>4</v>
      </c>
      <c r="I684" s="11">
        <f t="shared" si="163"/>
        <v>0.1</v>
      </c>
      <c r="J684" s="18">
        <v>118</v>
      </c>
      <c r="K684" s="18">
        <f t="shared" si="164"/>
        <v>-74</v>
      </c>
      <c r="L684" s="11">
        <f t="shared" si="165"/>
        <v>-0.6271186440677966</v>
      </c>
      <c r="M684" s="30">
        <v>1201</v>
      </c>
      <c r="N684" s="30">
        <v>1006</v>
      </c>
      <c r="O684" s="21">
        <f t="shared" si="166"/>
        <v>195</v>
      </c>
      <c r="P684" s="11">
        <f t="shared" si="167"/>
        <v>0.19383697813121273</v>
      </c>
      <c r="Q684" s="18">
        <v>3262</v>
      </c>
      <c r="R684" s="18">
        <f t="shared" si="168"/>
        <v>-2061</v>
      </c>
      <c r="S684" s="11">
        <f t="shared" si="169"/>
        <v>-0.63182096873083993</v>
      </c>
      <c r="T684" s="37">
        <f t="shared" si="170"/>
        <v>27.295454545454547</v>
      </c>
      <c r="U684" s="37">
        <f t="shared" si="171"/>
        <v>27.64406779661017</v>
      </c>
      <c r="V684" s="37">
        <f t="shared" si="172"/>
        <v>-0.34861325115562281</v>
      </c>
      <c r="W684" s="39">
        <f t="shared" si="173"/>
        <v>-1.2610779778161708E-2</v>
      </c>
    </row>
    <row r="685" spans="1:23" x14ac:dyDescent="0.3">
      <c r="A685" s="18">
        <f t="shared" si="175"/>
        <v>2022</v>
      </c>
      <c r="B685" s="18" t="str">
        <f t="shared" si="160"/>
        <v>Mar_2022</v>
      </c>
      <c r="C685" s="18" t="str">
        <f t="shared" si="161"/>
        <v>WK 11_Mar_2022</v>
      </c>
      <c r="D685" s="19">
        <v>44627</v>
      </c>
      <c r="E685" s="23" t="s">
        <v>6</v>
      </c>
      <c r="F685" s="30">
        <v>17</v>
      </c>
      <c r="G685" s="30">
        <v>16</v>
      </c>
      <c r="H685" s="21">
        <f t="shared" si="162"/>
        <v>1</v>
      </c>
      <c r="I685" s="11">
        <f t="shared" si="163"/>
        <v>6.25E-2</v>
      </c>
      <c r="J685" s="18">
        <v>47</v>
      </c>
      <c r="K685" s="18">
        <f t="shared" si="164"/>
        <v>-30</v>
      </c>
      <c r="L685" s="11">
        <f t="shared" si="165"/>
        <v>-0.63829787234042556</v>
      </c>
      <c r="M685" s="30">
        <v>736</v>
      </c>
      <c r="N685" s="30">
        <v>673</v>
      </c>
      <c r="O685" s="21">
        <f t="shared" si="166"/>
        <v>63</v>
      </c>
      <c r="P685" s="11">
        <f t="shared" si="167"/>
        <v>9.3610698365527489E-2</v>
      </c>
      <c r="Q685" s="18">
        <v>1771</v>
      </c>
      <c r="R685" s="18">
        <f t="shared" si="168"/>
        <v>-1035</v>
      </c>
      <c r="S685" s="11">
        <f t="shared" si="169"/>
        <v>-0.58441558441558439</v>
      </c>
      <c r="T685" s="37">
        <f t="shared" si="170"/>
        <v>43.294117647058826</v>
      </c>
      <c r="U685" s="37">
        <f t="shared" si="171"/>
        <v>37.680851063829785</v>
      </c>
      <c r="V685" s="37">
        <f t="shared" si="172"/>
        <v>5.6132665832290414</v>
      </c>
      <c r="W685" s="39">
        <f t="shared" si="173"/>
        <v>0.14896867838044323</v>
      </c>
    </row>
    <row r="686" spans="1:23" x14ac:dyDescent="0.3">
      <c r="A686" s="18">
        <f t="shared" si="175"/>
        <v>2022</v>
      </c>
      <c r="B686" s="18" t="str">
        <f t="shared" si="160"/>
        <v>Mar_2022</v>
      </c>
      <c r="C686" s="18" t="str">
        <f t="shared" si="161"/>
        <v>WK 11_Mar_2022</v>
      </c>
      <c r="D686" s="19">
        <v>44627</v>
      </c>
      <c r="E686" s="23" t="s">
        <v>7</v>
      </c>
      <c r="F686" s="30">
        <v>2158</v>
      </c>
      <c r="G686" s="30">
        <v>2160</v>
      </c>
      <c r="H686" s="21">
        <f t="shared" si="162"/>
        <v>-2</v>
      </c>
      <c r="I686" s="11">
        <f t="shared" si="163"/>
        <v>-9.2592592592592596E-4</v>
      </c>
      <c r="J686" s="18">
        <v>2500</v>
      </c>
      <c r="K686" s="18">
        <f t="shared" si="164"/>
        <v>-342</v>
      </c>
      <c r="L686" s="11">
        <f t="shared" si="165"/>
        <v>-0.1368</v>
      </c>
      <c r="M686" s="30">
        <v>48835</v>
      </c>
      <c r="N686" s="30">
        <v>51417</v>
      </c>
      <c r="O686" s="21">
        <f t="shared" si="166"/>
        <v>-2582</v>
      </c>
      <c r="P686" s="11">
        <f t="shared" si="167"/>
        <v>-5.0216854347783807E-2</v>
      </c>
      <c r="Q686" s="18">
        <v>86541</v>
      </c>
      <c r="R686" s="18">
        <f t="shared" si="168"/>
        <v>-37706</v>
      </c>
      <c r="S686" s="11">
        <f t="shared" si="169"/>
        <v>-0.43570099721519279</v>
      </c>
      <c r="T686" s="37">
        <f t="shared" si="170"/>
        <v>22.629749768303984</v>
      </c>
      <c r="U686" s="37">
        <f t="shared" si="171"/>
        <v>34.616399999999999</v>
      </c>
      <c r="V686" s="37">
        <f t="shared" si="172"/>
        <v>-11.986650231696014</v>
      </c>
      <c r="W686" s="39">
        <f t="shared" si="173"/>
        <v>-0.34627084941519093</v>
      </c>
    </row>
    <row r="687" spans="1:23" x14ac:dyDescent="0.3">
      <c r="A687" s="18">
        <f t="shared" si="175"/>
        <v>2022</v>
      </c>
      <c r="B687" s="18" t="str">
        <f t="shared" si="160"/>
        <v>Mar_2022</v>
      </c>
      <c r="C687" s="18" t="str">
        <f t="shared" si="161"/>
        <v>WK 11_Mar_2022</v>
      </c>
      <c r="D687" s="19">
        <v>44627</v>
      </c>
      <c r="E687" s="34" t="s">
        <v>20</v>
      </c>
      <c r="F687" s="32">
        <v>27</v>
      </c>
      <c r="G687" s="32">
        <v>25</v>
      </c>
      <c r="H687" s="21">
        <f t="shared" si="162"/>
        <v>2</v>
      </c>
      <c r="I687" s="11">
        <f t="shared" si="163"/>
        <v>0.08</v>
      </c>
      <c r="J687" s="18">
        <v>75</v>
      </c>
      <c r="K687" s="18">
        <f t="shared" si="164"/>
        <v>-48</v>
      </c>
      <c r="L687" s="11">
        <f t="shared" si="165"/>
        <v>-0.64</v>
      </c>
      <c r="M687" s="30">
        <v>995</v>
      </c>
      <c r="N687" s="30">
        <v>760</v>
      </c>
      <c r="O687" s="21">
        <f t="shared" si="166"/>
        <v>235</v>
      </c>
      <c r="P687" s="11">
        <f t="shared" si="167"/>
        <v>0.30921052631578949</v>
      </c>
      <c r="Q687" s="18">
        <v>2819</v>
      </c>
      <c r="R687" s="18">
        <f t="shared" si="168"/>
        <v>-1824</v>
      </c>
      <c r="S687" s="11">
        <f t="shared" si="169"/>
        <v>-0.64703795672224196</v>
      </c>
      <c r="T687" s="37">
        <f t="shared" si="170"/>
        <v>36.851851851851855</v>
      </c>
      <c r="U687" s="37">
        <f t="shared" si="171"/>
        <v>37.586666666666666</v>
      </c>
      <c r="V687" s="37">
        <f t="shared" si="172"/>
        <v>-0.73481481481481126</v>
      </c>
      <c r="W687" s="39">
        <f t="shared" si="173"/>
        <v>-1.9549879784005266E-2</v>
      </c>
    </row>
    <row r="688" spans="1:23" x14ac:dyDescent="0.3">
      <c r="A688" s="18">
        <f t="shared" si="175"/>
        <v>2022</v>
      </c>
      <c r="B688" s="18" t="str">
        <f t="shared" si="160"/>
        <v>Mar_2022</v>
      </c>
      <c r="C688" s="18" t="str">
        <f t="shared" si="161"/>
        <v>WK 11_Mar_2022</v>
      </c>
      <c r="D688" s="19">
        <v>44627</v>
      </c>
      <c r="E688" s="23" t="s">
        <v>8</v>
      </c>
      <c r="F688" s="30">
        <v>19</v>
      </c>
      <c r="G688" s="30">
        <v>19</v>
      </c>
      <c r="H688" s="21">
        <f t="shared" si="162"/>
        <v>0</v>
      </c>
      <c r="I688" s="11">
        <f t="shared" si="163"/>
        <v>0</v>
      </c>
      <c r="J688" s="18">
        <v>35</v>
      </c>
      <c r="K688" s="18">
        <f t="shared" si="164"/>
        <v>-16</v>
      </c>
      <c r="L688" s="11">
        <f t="shared" si="165"/>
        <v>-0.45714285714285713</v>
      </c>
      <c r="M688" s="30">
        <v>460</v>
      </c>
      <c r="N688" s="30">
        <v>418</v>
      </c>
      <c r="O688" s="21">
        <f t="shared" si="166"/>
        <v>42</v>
      </c>
      <c r="P688" s="11">
        <f t="shared" si="167"/>
        <v>0.10047846889952153</v>
      </c>
      <c r="Q688" s="18">
        <v>752</v>
      </c>
      <c r="R688" s="18">
        <f t="shared" si="168"/>
        <v>-292</v>
      </c>
      <c r="S688" s="11">
        <f t="shared" si="169"/>
        <v>-0.38829787234042551</v>
      </c>
      <c r="T688" s="37">
        <f t="shared" si="170"/>
        <v>24.210526315789473</v>
      </c>
      <c r="U688" s="37">
        <f t="shared" si="171"/>
        <v>21.485714285714284</v>
      </c>
      <c r="V688" s="37">
        <f t="shared" si="172"/>
        <v>2.7248120300751886</v>
      </c>
      <c r="W688" s="39">
        <f t="shared" si="173"/>
        <v>0.12681970884658458</v>
      </c>
    </row>
    <row r="689" spans="1:23" x14ac:dyDescent="0.3">
      <c r="A689" s="18">
        <f t="shared" si="175"/>
        <v>2022</v>
      </c>
      <c r="B689" s="18" t="str">
        <f t="shared" si="160"/>
        <v>Mar_2022</v>
      </c>
      <c r="C689" s="18" t="str">
        <f t="shared" si="161"/>
        <v>WK 11_Mar_2022</v>
      </c>
      <c r="D689" s="19">
        <v>44627</v>
      </c>
      <c r="E689" s="23" t="s">
        <v>9</v>
      </c>
      <c r="F689" s="30">
        <v>130</v>
      </c>
      <c r="G689" s="30">
        <v>129</v>
      </c>
      <c r="H689" s="21">
        <f t="shared" si="162"/>
        <v>1</v>
      </c>
      <c r="I689" s="11">
        <f t="shared" si="163"/>
        <v>7.7519379844961239E-3</v>
      </c>
      <c r="J689" s="18">
        <v>460</v>
      </c>
      <c r="K689" s="18">
        <f t="shared" si="164"/>
        <v>-330</v>
      </c>
      <c r="L689" s="11">
        <f t="shared" si="165"/>
        <v>-0.71739130434782605</v>
      </c>
      <c r="M689" s="30">
        <v>4111</v>
      </c>
      <c r="N689" s="30">
        <v>3756</v>
      </c>
      <c r="O689" s="21">
        <f t="shared" si="166"/>
        <v>355</v>
      </c>
      <c r="P689" s="11">
        <f t="shared" si="167"/>
        <v>9.4515441959531418E-2</v>
      </c>
      <c r="Q689" s="18">
        <v>14129</v>
      </c>
      <c r="R689" s="18">
        <f t="shared" si="168"/>
        <v>-10018</v>
      </c>
      <c r="S689" s="11">
        <f t="shared" si="169"/>
        <v>-0.70903814848892344</v>
      </c>
      <c r="T689" s="37">
        <f t="shared" si="170"/>
        <v>31.623076923076923</v>
      </c>
      <c r="U689" s="37">
        <f t="shared" si="171"/>
        <v>30.715217391304346</v>
      </c>
      <c r="V689" s="37">
        <f t="shared" si="172"/>
        <v>0.90785953177257639</v>
      </c>
      <c r="W689" s="39">
        <f t="shared" si="173"/>
        <v>2.9557320731501534E-2</v>
      </c>
    </row>
    <row r="690" spans="1:23" x14ac:dyDescent="0.3">
      <c r="A690" s="18">
        <f t="shared" si="175"/>
        <v>2022</v>
      </c>
      <c r="B690" s="18" t="str">
        <f t="shared" si="160"/>
        <v>Mar_2022</v>
      </c>
      <c r="C690" s="18" t="str">
        <f t="shared" si="161"/>
        <v>WK 11_Mar_2022</v>
      </c>
      <c r="D690" s="19">
        <v>44627</v>
      </c>
      <c r="E690" s="23" t="s">
        <v>21</v>
      </c>
      <c r="F690" s="30">
        <v>18</v>
      </c>
      <c r="G690" s="30">
        <v>18</v>
      </c>
      <c r="H690" s="21">
        <f t="shared" si="162"/>
        <v>0</v>
      </c>
      <c r="I690" s="11">
        <f t="shared" si="163"/>
        <v>0</v>
      </c>
      <c r="J690" s="18">
        <v>61</v>
      </c>
      <c r="K690" s="18">
        <f t="shared" si="164"/>
        <v>-43</v>
      </c>
      <c r="L690" s="11">
        <f t="shared" si="165"/>
        <v>-0.70491803278688525</v>
      </c>
      <c r="M690" s="30">
        <v>567</v>
      </c>
      <c r="N690" s="30">
        <v>547</v>
      </c>
      <c r="O690" s="21">
        <f t="shared" si="166"/>
        <v>20</v>
      </c>
      <c r="P690" s="11">
        <f t="shared" si="167"/>
        <v>3.6563071297989032E-2</v>
      </c>
      <c r="Q690" s="18">
        <v>1843</v>
      </c>
      <c r="R690" s="18">
        <f t="shared" si="168"/>
        <v>-1276</v>
      </c>
      <c r="S690" s="11">
        <f t="shared" si="169"/>
        <v>-0.69234943027672269</v>
      </c>
      <c r="T690" s="37">
        <f t="shared" si="170"/>
        <v>31.5</v>
      </c>
      <c r="U690" s="37">
        <f t="shared" si="171"/>
        <v>30.21311475409836</v>
      </c>
      <c r="V690" s="37">
        <f t="shared" si="172"/>
        <v>1.2868852459016402</v>
      </c>
      <c r="W690" s="39">
        <f t="shared" si="173"/>
        <v>4.2593597395550763E-2</v>
      </c>
    </row>
    <row r="691" spans="1:23" x14ac:dyDescent="0.3">
      <c r="A691" s="18">
        <f t="shared" si="175"/>
        <v>2022</v>
      </c>
      <c r="B691" s="18" t="str">
        <f t="shared" si="160"/>
        <v>Mar_2022</v>
      </c>
      <c r="C691" s="18" t="str">
        <f t="shared" si="161"/>
        <v>WK 11_Mar_2022</v>
      </c>
      <c r="D691" s="19">
        <v>44627</v>
      </c>
      <c r="E691" s="23" t="s">
        <v>10</v>
      </c>
      <c r="F691" s="33">
        <v>22</v>
      </c>
      <c r="G691" s="33">
        <v>21</v>
      </c>
      <c r="H691" s="21">
        <f t="shared" si="162"/>
        <v>1</v>
      </c>
      <c r="I691" s="11">
        <f t="shared" si="163"/>
        <v>4.7619047619047616E-2</v>
      </c>
      <c r="J691" s="18">
        <v>44</v>
      </c>
      <c r="K691" s="18">
        <f t="shared" si="164"/>
        <v>-22</v>
      </c>
      <c r="L691" s="11">
        <f t="shared" si="165"/>
        <v>-0.5</v>
      </c>
      <c r="M691" s="30">
        <v>622</v>
      </c>
      <c r="N691" s="30">
        <v>569</v>
      </c>
      <c r="O691" s="21">
        <f t="shared" si="166"/>
        <v>53</v>
      </c>
      <c r="P691" s="11">
        <f t="shared" si="167"/>
        <v>9.3145869947275917E-2</v>
      </c>
      <c r="Q691" s="18">
        <v>1048</v>
      </c>
      <c r="R691" s="18">
        <f t="shared" si="168"/>
        <v>-426</v>
      </c>
      <c r="S691" s="11">
        <f t="shared" si="169"/>
        <v>-0.40648854961832059</v>
      </c>
      <c r="T691" s="37">
        <f t="shared" si="170"/>
        <v>28.272727272727273</v>
      </c>
      <c r="U691" s="37">
        <f t="shared" si="171"/>
        <v>23.818181818181817</v>
      </c>
      <c r="V691" s="37">
        <f t="shared" si="172"/>
        <v>4.4545454545454568</v>
      </c>
      <c r="W691" s="39">
        <f t="shared" si="173"/>
        <v>0.1870229007633589</v>
      </c>
    </row>
    <row r="692" spans="1:23" x14ac:dyDescent="0.3">
      <c r="A692" s="18">
        <f t="shared" si="175"/>
        <v>2022</v>
      </c>
      <c r="B692" s="18" t="str">
        <f t="shared" si="160"/>
        <v>Mar_2022</v>
      </c>
      <c r="C692" s="18" t="str">
        <f t="shared" si="161"/>
        <v>WK 11_Mar_2022</v>
      </c>
      <c r="D692" s="19">
        <v>44627</v>
      </c>
      <c r="E692" s="23" t="s">
        <v>16</v>
      </c>
      <c r="F692" s="33">
        <v>37</v>
      </c>
      <c r="G692" s="33">
        <v>37</v>
      </c>
      <c r="H692" s="21">
        <f t="shared" si="162"/>
        <v>0</v>
      </c>
      <c r="I692" s="11">
        <f t="shared" si="163"/>
        <v>0</v>
      </c>
      <c r="J692" s="18">
        <v>111</v>
      </c>
      <c r="K692" s="18">
        <f t="shared" si="164"/>
        <v>-74</v>
      </c>
      <c r="L692" s="11">
        <f t="shared" si="165"/>
        <v>-0.66666666666666663</v>
      </c>
      <c r="M692" s="30">
        <v>487</v>
      </c>
      <c r="N692" s="30">
        <v>460</v>
      </c>
      <c r="O692" s="21">
        <f t="shared" si="166"/>
        <v>27</v>
      </c>
      <c r="P692" s="11">
        <f t="shared" si="167"/>
        <v>5.8695652173913045E-2</v>
      </c>
      <c r="Q692" s="18">
        <v>3522</v>
      </c>
      <c r="R692" s="18">
        <f t="shared" si="168"/>
        <v>-3035</v>
      </c>
      <c r="S692" s="11">
        <f t="shared" si="169"/>
        <v>-0.8617262918796138</v>
      </c>
      <c r="T692" s="37">
        <f t="shared" si="170"/>
        <v>13.162162162162161</v>
      </c>
      <c r="U692" s="37">
        <f t="shared" si="171"/>
        <v>31.72972972972973</v>
      </c>
      <c r="V692" s="37">
        <f t="shared" si="172"/>
        <v>-18.567567567567568</v>
      </c>
      <c r="W692" s="39">
        <f t="shared" si="173"/>
        <v>-0.58517887563884163</v>
      </c>
    </row>
    <row r="693" spans="1:23" x14ac:dyDescent="0.3">
      <c r="A693" s="18">
        <f t="shared" si="175"/>
        <v>2022</v>
      </c>
      <c r="B693" s="18" t="str">
        <f t="shared" si="160"/>
        <v>Mar_2022</v>
      </c>
      <c r="C693" s="18" t="str">
        <f t="shared" si="161"/>
        <v>WK 11_Mar_2022</v>
      </c>
      <c r="D693" s="19">
        <v>44627</v>
      </c>
      <c r="E693" s="23" t="s">
        <v>12</v>
      </c>
      <c r="F693" s="30">
        <v>85</v>
      </c>
      <c r="G693" s="30">
        <v>83</v>
      </c>
      <c r="H693" s="21">
        <f t="shared" si="162"/>
        <v>2</v>
      </c>
      <c r="I693" s="11">
        <f t="shared" si="163"/>
        <v>2.4096385542168676E-2</v>
      </c>
      <c r="J693" s="18">
        <v>295</v>
      </c>
      <c r="K693" s="18">
        <f t="shared" si="164"/>
        <v>-210</v>
      </c>
      <c r="L693" s="11">
        <f t="shared" si="165"/>
        <v>-0.71186440677966101</v>
      </c>
      <c r="M693" s="30">
        <v>1587</v>
      </c>
      <c r="N693" s="30">
        <v>1429</v>
      </c>
      <c r="O693" s="21">
        <f t="shared" si="166"/>
        <v>158</v>
      </c>
      <c r="P693" s="11">
        <f t="shared" si="167"/>
        <v>0.11056682995101469</v>
      </c>
      <c r="Q693" s="18">
        <v>5504</v>
      </c>
      <c r="R693" s="18">
        <f t="shared" si="168"/>
        <v>-3917</v>
      </c>
      <c r="S693" s="11">
        <f t="shared" si="169"/>
        <v>-0.71166424418604646</v>
      </c>
      <c r="T693" s="37">
        <f t="shared" si="170"/>
        <v>18.670588235294119</v>
      </c>
      <c r="U693" s="37">
        <f t="shared" si="171"/>
        <v>18.657627118644069</v>
      </c>
      <c r="V693" s="37">
        <f t="shared" si="172"/>
        <v>1.2961116650050286E-2</v>
      </c>
      <c r="W693" s="39">
        <f t="shared" si="173"/>
        <v>6.9468194254448295E-4</v>
      </c>
    </row>
    <row r="694" spans="1:23" x14ac:dyDescent="0.3">
      <c r="A694" s="18">
        <f t="shared" si="175"/>
        <v>2021</v>
      </c>
      <c r="B694" s="18" t="str">
        <f t="shared" si="160"/>
        <v>Mar_2021</v>
      </c>
      <c r="C694" s="18" t="str">
        <f t="shared" si="161"/>
        <v>WK 12_Mar_2021</v>
      </c>
      <c r="D694" s="19">
        <v>44269</v>
      </c>
      <c r="E694" s="29" t="s">
        <v>18</v>
      </c>
      <c r="F694" s="30">
        <v>35</v>
      </c>
      <c r="G694" s="30">
        <v>35</v>
      </c>
      <c r="H694" s="21">
        <f t="shared" si="162"/>
        <v>0</v>
      </c>
      <c r="I694" s="11">
        <f t="shared" si="163"/>
        <v>0</v>
      </c>
      <c r="J694" s="18">
        <v>113</v>
      </c>
      <c r="K694" s="18">
        <f t="shared" si="164"/>
        <v>-78</v>
      </c>
      <c r="L694" s="11">
        <f t="shared" si="165"/>
        <v>-0.69026548672566368</v>
      </c>
      <c r="M694" s="31">
        <v>1077</v>
      </c>
      <c r="N694" s="31">
        <v>1054</v>
      </c>
      <c r="O694" s="21">
        <f t="shared" si="166"/>
        <v>23</v>
      </c>
      <c r="P694" s="11">
        <f t="shared" si="167"/>
        <v>2.1821631878557873E-2</v>
      </c>
      <c r="Q694" s="18">
        <v>4152</v>
      </c>
      <c r="R694" s="18">
        <f t="shared" si="168"/>
        <v>-3075</v>
      </c>
      <c r="S694" s="11">
        <f t="shared" si="169"/>
        <v>-0.74060693641618502</v>
      </c>
      <c r="T694" s="37">
        <f t="shared" si="170"/>
        <v>30.771428571428572</v>
      </c>
      <c r="U694" s="37">
        <f t="shared" si="171"/>
        <v>36.743362831858406</v>
      </c>
      <c r="V694" s="37">
        <f t="shared" si="172"/>
        <v>-5.9719342604298333</v>
      </c>
      <c r="W694" s="39">
        <f t="shared" si="173"/>
        <v>-0.16253096614368284</v>
      </c>
    </row>
    <row r="695" spans="1:23" x14ac:dyDescent="0.3">
      <c r="A695" s="18">
        <f t="shared" si="175"/>
        <v>2021</v>
      </c>
      <c r="B695" s="18" t="str">
        <f t="shared" si="160"/>
        <v>Mar_2021</v>
      </c>
      <c r="C695" s="18" t="str">
        <f t="shared" si="161"/>
        <v>WK 12_Mar_2021</v>
      </c>
      <c r="D695" s="19">
        <v>44269</v>
      </c>
      <c r="E695" s="29" t="s">
        <v>19</v>
      </c>
      <c r="F695" s="30">
        <v>45</v>
      </c>
      <c r="G695" s="30">
        <v>44</v>
      </c>
      <c r="H695" s="21">
        <f t="shared" si="162"/>
        <v>1</v>
      </c>
      <c r="I695" s="11">
        <f t="shared" si="163"/>
        <v>2.2727272727272728E-2</v>
      </c>
      <c r="J695" s="18">
        <v>118</v>
      </c>
      <c r="K695" s="18">
        <f t="shared" si="164"/>
        <v>-73</v>
      </c>
      <c r="L695" s="11">
        <f t="shared" si="165"/>
        <v>-0.61864406779661019</v>
      </c>
      <c r="M695" s="30">
        <v>1409</v>
      </c>
      <c r="N695" s="30">
        <v>1201</v>
      </c>
      <c r="O695" s="21">
        <f t="shared" si="166"/>
        <v>208</v>
      </c>
      <c r="P695" s="11">
        <f t="shared" si="167"/>
        <v>0.17318900915903415</v>
      </c>
      <c r="Q695" s="18">
        <v>3262</v>
      </c>
      <c r="R695" s="18">
        <f t="shared" si="168"/>
        <v>-1853</v>
      </c>
      <c r="S695" s="11">
        <f t="shared" si="169"/>
        <v>-0.56805640711220107</v>
      </c>
      <c r="T695" s="37">
        <f t="shared" si="170"/>
        <v>31.31111111111111</v>
      </c>
      <c r="U695" s="37">
        <f t="shared" si="171"/>
        <v>27.64406779661017</v>
      </c>
      <c r="V695" s="37">
        <f t="shared" si="172"/>
        <v>3.6670433145009405</v>
      </c>
      <c r="W695" s="39">
        <f t="shared" si="173"/>
        <v>0.13265208801689485</v>
      </c>
    </row>
    <row r="696" spans="1:23" x14ac:dyDescent="0.3">
      <c r="A696" s="18">
        <f t="shared" si="175"/>
        <v>2021</v>
      </c>
      <c r="B696" s="18" t="str">
        <f t="shared" si="160"/>
        <v>Mar_2021</v>
      </c>
      <c r="C696" s="18" t="str">
        <f t="shared" si="161"/>
        <v>WK 12_Mar_2021</v>
      </c>
      <c r="D696" s="19">
        <v>44269</v>
      </c>
      <c r="E696" s="23" t="s">
        <v>6</v>
      </c>
      <c r="F696" s="30">
        <v>17</v>
      </c>
      <c r="G696" s="30">
        <v>17</v>
      </c>
      <c r="H696" s="21">
        <f t="shared" si="162"/>
        <v>0</v>
      </c>
      <c r="I696" s="11">
        <f t="shared" si="163"/>
        <v>0</v>
      </c>
      <c r="J696" s="18">
        <v>47</v>
      </c>
      <c r="K696" s="18">
        <f t="shared" si="164"/>
        <v>-30</v>
      </c>
      <c r="L696" s="11">
        <f t="shared" si="165"/>
        <v>-0.63829787234042556</v>
      </c>
      <c r="M696" s="30">
        <v>776</v>
      </c>
      <c r="N696" s="30">
        <v>736</v>
      </c>
      <c r="O696" s="21">
        <f t="shared" si="166"/>
        <v>40</v>
      </c>
      <c r="P696" s="11">
        <f t="shared" si="167"/>
        <v>5.434782608695652E-2</v>
      </c>
      <c r="Q696" s="18">
        <v>1771</v>
      </c>
      <c r="R696" s="18">
        <f t="shared" si="168"/>
        <v>-995</v>
      </c>
      <c r="S696" s="11">
        <f t="shared" si="169"/>
        <v>-0.56182947487295309</v>
      </c>
      <c r="T696" s="37">
        <f t="shared" si="170"/>
        <v>45.647058823529413</v>
      </c>
      <c r="U696" s="37">
        <f t="shared" si="171"/>
        <v>37.680851063829785</v>
      </c>
      <c r="V696" s="37">
        <f t="shared" si="172"/>
        <v>7.9662077596996284</v>
      </c>
      <c r="W696" s="39">
        <f t="shared" si="173"/>
        <v>0.2114126282924238</v>
      </c>
    </row>
    <row r="697" spans="1:23" x14ac:dyDescent="0.3">
      <c r="A697" s="18">
        <f t="shared" si="175"/>
        <v>2021</v>
      </c>
      <c r="B697" s="18" t="str">
        <f t="shared" si="160"/>
        <v>Mar_2021</v>
      </c>
      <c r="C697" s="18" t="str">
        <f t="shared" si="161"/>
        <v>WK 12_Mar_2021</v>
      </c>
      <c r="D697" s="19">
        <v>44269</v>
      </c>
      <c r="E697" s="23" t="s">
        <v>7</v>
      </c>
      <c r="F697" s="30">
        <v>2156</v>
      </c>
      <c r="G697" s="30">
        <v>2158</v>
      </c>
      <c r="H697" s="21">
        <f t="shared" si="162"/>
        <v>-2</v>
      </c>
      <c r="I697" s="11">
        <f t="shared" si="163"/>
        <v>-9.2678405931417981E-4</v>
      </c>
      <c r="J697" s="18">
        <v>2500</v>
      </c>
      <c r="K697" s="18">
        <f t="shared" si="164"/>
        <v>-344</v>
      </c>
      <c r="L697" s="11">
        <f t="shared" si="165"/>
        <v>-0.1376</v>
      </c>
      <c r="M697" s="30">
        <v>53623</v>
      </c>
      <c r="N697" s="30">
        <v>48835</v>
      </c>
      <c r="O697" s="21">
        <f t="shared" si="166"/>
        <v>4788</v>
      </c>
      <c r="P697" s="11">
        <f t="shared" si="167"/>
        <v>9.8044435343503641E-2</v>
      </c>
      <c r="Q697" s="18">
        <v>86541</v>
      </c>
      <c r="R697" s="18">
        <f t="shared" si="168"/>
        <v>-32918</v>
      </c>
      <c r="S697" s="11">
        <f t="shared" si="169"/>
        <v>-0.3803746201222542</v>
      </c>
      <c r="T697" s="37">
        <f t="shared" si="170"/>
        <v>24.871521335807049</v>
      </c>
      <c r="U697" s="37">
        <f t="shared" si="171"/>
        <v>34.616399999999999</v>
      </c>
      <c r="V697" s="37">
        <f t="shared" si="172"/>
        <v>-9.7448786641929495</v>
      </c>
      <c r="W697" s="39">
        <f t="shared" si="173"/>
        <v>-0.28151045932543389</v>
      </c>
    </row>
    <row r="698" spans="1:23" x14ac:dyDescent="0.3">
      <c r="A698" s="18">
        <f t="shared" si="175"/>
        <v>2021</v>
      </c>
      <c r="B698" s="18" t="str">
        <f t="shared" si="160"/>
        <v>Mar_2021</v>
      </c>
      <c r="C698" s="18" t="str">
        <f t="shared" si="161"/>
        <v>WK 12_Mar_2021</v>
      </c>
      <c r="D698" s="19">
        <v>44269</v>
      </c>
      <c r="E698" s="34" t="s">
        <v>20</v>
      </c>
      <c r="F698" s="32">
        <v>30</v>
      </c>
      <c r="G698" s="32">
        <v>27</v>
      </c>
      <c r="H698" s="21">
        <f t="shared" si="162"/>
        <v>3</v>
      </c>
      <c r="I698" s="11">
        <f t="shared" si="163"/>
        <v>0.1111111111111111</v>
      </c>
      <c r="J698" s="18">
        <v>75</v>
      </c>
      <c r="K698" s="18">
        <f t="shared" si="164"/>
        <v>-45</v>
      </c>
      <c r="L698" s="11">
        <f t="shared" si="165"/>
        <v>-0.6</v>
      </c>
      <c r="M698" s="30">
        <v>1114</v>
      </c>
      <c r="N698" s="30">
        <v>995</v>
      </c>
      <c r="O698" s="21">
        <f t="shared" si="166"/>
        <v>119</v>
      </c>
      <c r="P698" s="11">
        <f t="shared" si="167"/>
        <v>0.11959798994974874</v>
      </c>
      <c r="Q698" s="18">
        <v>2819</v>
      </c>
      <c r="R698" s="18">
        <f t="shared" si="168"/>
        <v>-1705</v>
      </c>
      <c r="S698" s="11">
        <f t="shared" si="169"/>
        <v>-0.60482440581766583</v>
      </c>
      <c r="T698" s="37">
        <f t="shared" si="170"/>
        <v>37.133333333333333</v>
      </c>
      <c r="U698" s="37">
        <f t="shared" si="171"/>
        <v>37.586666666666666</v>
      </c>
      <c r="V698" s="37">
        <f t="shared" si="172"/>
        <v>-0.45333333333333314</v>
      </c>
      <c r="W698" s="39">
        <f t="shared" si="173"/>
        <v>-1.2061014544164592E-2</v>
      </c>
    </row>
    <row r="699" spans="1:23" x14ac:dyDescent="0.3">
      <c r="A699" s="18">
        <f t="shared" si="175"/>
        <v>2021</v>
      </c>
      <c r="B699" s="18" t="str">
        <f t="shared" si="160"/>
        <v>Mar_2021</v>
      </c>
      <c r="C699" s="18" t="str">
        <f t="shared" si="161"/>
        <v>WK 12_Mar_2021</v>
      </c>
      <c r="D699" s="19">
        <v>44269</v>
      </c>
      <c r="E699" s="23" t="s">
        <v>8</v>
      </c>
      <c r="F699" s="30">
        <v>19</v>
      </c>
      <c r="G699" s="30">
        <v>19</v>
      </c>
      <c r="H699" s="21">
        <f t="shared" si="162"/>
        <v>0</v>
      </c>
      <c r="I699" s="11">
        <f t="shared" si="163"/>
        <v>0</v>
      </c>
      <c r="J699" s="18">
        <v>35</v>
      </c>
      <c r="K699" s="18">
        <f t="shared" si="164"/>
        <v>-16</v>
      </c>
      <c r="L699" s="11">
        <f t="shared" si="165"/>
        <v>-0.45714285714285713</v>
      </c>
      <c r="M699" s="30">
        <v>508</v>
      </c>
      <c r="N699" s="30">
        <v>460</v>
      </c>
      <c r="O699" s="21">
        <f t="shared" si="166"/>
        <v>48</v>
      </c>
      <c r="P699" s="11">
        <f t="shared" si="167"/>
        <v>0.10434782608695652</v>
      </c>
      <c r="Q699" s="18">
        <v>752</v>
      </c>
      <c r="R699" s="18">
        <f t="shared" si="168"/>
        <v>-244</v>
      </c>
      <c r="S699" s="11">
        <f t="shared" si="169"/>
        <v>-0.32446808510638298</v>
      </c>
      <c r="T699" s="37">
        <f t="shared" si="170"/>
        <v>26.736842105263158</v>
      </c>
      <c r="U699" s="37">
        <f t="shared" si="171"/>
        <v>21.485714285714284</v>
      </c>
      <c r="V699" s="37">
        <f t="shared" si="172"/>
        <v>5.2511278195488735</v>
      </c>
      <c r="W699" s="39">
        <f t="shared" si="173"/>
        <v>0.24440089585666303</v>
      </c>
    </row>
    <row r="700" spans="1:23" x14ac:dyDescent="0.3">
      <c r="A700" s="18">
        <f t="shared" si="175"/>
        <v>2021</v>
      </c>
      <c r="B700" s="18" t="str">
        <f t="shared" si="160"/>
        <v>Mar_2021</v>
      </c>
      <c r="C700" s="18" t="str">
        <f t="shared" si="161"/>
        <v>WK 12_Mar_2021</v>
      </c>
      <c r="D700" s="19">
        <v>44269</v>
      </c>
      <c r="E700" s="23" t="s">
        <v>9</v>
      </c>
      <c r="F700" s="30">
        <v>129</v>
      </c>
      <c r="G700" s="30">
        <v>130</v>
      </c>
      <c r="H700" s="21">
        <f t="shared" si="162"/>
        <v>-1</v>
      </c>
      <c r="I700" s="11">
        <f t="shared" si="163"/>
        <v>-7.6923076923076927E-3</v>
      </c>
      <c r="J700" s="18">
        <v>460</v>
      </c>
      <c r="K700" s="18">
        <f t="shared" si="164"/>
        <v>-331</v>
      </c>
      <c r="L700" s="11">
        <f t="shared" si="165"/>
        <v>-0.7195652173913043</v>
      </c>
      <c r="M700" s="30">
        <v>4270</v>
      </c>
      <c r="N700" s="30">
        <v>4111</v>
      </c>
      <c r="O700" s="21">
        <f t="shared" si="166"/>
        <v>159</v>
      </c>
      <c r="P700" s="11">
        <f t="shared" si="167"/>
        <v>3.8676720992459258E-2</v>
      </c>
      <c r="Q700" s="18">
        <v>14129</v>
      </c>
      <c r="R700" s="18">
        <f t="shared" si="168"/>
        <v>-9859</v>
      </c>
      <c r="S700" s="11">
        <f t="shared" si="169"/>
        <v>-0.69778469813858024</v>
      </c>
      <c r="T700" s="37">
        <f t="shared" si="170"/>
        <v>33.100775193798448</v>
      </c>
      <c r="U700" s="37">
        <f t="shared" si="171"/>
        <v>30.715217391304346</v>
      </c>
      <c r="V700" s="37">
        <f t="shared" si="172"/>
        <v>2.3855578024941018</v>
      </c>
      <c r="W700" s="39">
        <f t="shared" si="173"/>
        <v>7.7666967877930981E-2</v>
      </c>
    </row>
    <row r="701" spans="1:23" x14ac:dyDescent="0.3">
      <c r="A701" s="18">
        <f t="shared" si="175"/>
        <v>2021</v>
      </c>
      <c r="B701" s="18" t="str">
        <f t="shared" si="160"/>
        <v>Mar_2021</v>
      </c>
      <c r="C701" s="18" t="str">
        <f t="shared" si="161"/>
        <v>WK 12_Mar_2021</v>
      </c>
      <c r="D701" s="19">
        <v>44269</v>
      </c>
      <c r="E701" s="23" t="s">
        <v>21</v>
      </c>
      <c r="F701" s="30">
        <v>18</v>
      </c>
      <c r="G701" s="30">
        <v>18</v>
      </c>
      <c r="H701" s="21">
        <f t="shared" si="162"/>
        <v>0</v>
      </c>
      <c r="I701" s="11">
        <f t="shared" si="163"/>
        <v>0</v>
      </c>
      <c r="J701" s="18">
        <v>61</v>
      </c>
      <c r="K701" s="18">
        <f t="shared" si="164"/>
        <v>-43</v>
      </c>
      <c r="L701" s="11">
        <f t="shared" si="165"/>
        <v>-0.70491803278688525</v>
      </c>
      <c r="M701" s="30">
        <v>596</v>
      </c>
      <c r="N701" s="30">
        <v>567</v>
      </c>
      <c r="O701" s="21">
        <f t="shared" si="166"/>
        <v>29</v>
      </c>
      <c r="P701" s="11">
        <f t="shared" si="167"/>
        <v>5.114638447971781E-2</v>
      </c>
      <c r="Q701" s="18">
        <v>1843</v>
      </c>
      <c r="R701" s="18">
        <f t="shared" si="168"/>
        <v>-1247</v>
      </c>
      <c r="S701" s="11">
        <f t="shared" si="169"/>
        <v>-0.6766142159522518</v>
      </c>
      <c r="T701" s="37">
        <f t="shared" si="170"/>
        <v>33.111111111111114</v>
      </c>
      <c r="U701" s="37">
        <f t="shared" si="171"/>
        <v>30.21311475409836</v>
      </c>
      <c r="V701" s="37">
        <f t="shared" si="172"/>
        <v>2.8979963570127545</v>
      </c>
      <c r="W701" s="39">
        <f t="shared" si="173"/>
        <v>9.5918490384035826E-2</v>
      </c>
    </row>
    <row r="702" spans="1:23" x14ac:dyDescent="0.3">
      <c r="A702" s="18">
        <f t="shared" si="175"/>
        <v>2021</v>
      </c>
      <c r="B702" s="18" t="str">
        <f t="shared" si="160"/>
        <v>Mar_2021</v>
      </c>
      <c r="C702" s="18" t="str">
        <f t="shared" si="161"/>
        <v>WK 12_Mar_2021</v>
      </c>
      <c r="D702" s="19">
        <v>44269</v>
      </c>
      <c r="E702" s="23" t="s">
        <v>10</v>
      </c>
      <c r="F702" s="33">
        <v>24</v>
      </c>
      <c r="G702" s="33">
        <v>22</v>
      </c>
      <c r="H702" s="21">
        <f t="shared" si="162"/>
        <v>2</v>
      </c>
      <c r="I702" s="11">
        <f t="shared" si="163"/>
        <v>9.0909090909090912E-2</v>
      </c>
      <c r="J702" s="18">
        <v>44</v>
      </c>
      <c r="K702" s="18">
        <f t="shared" si="164"/>
        <v>-20</v>
      </c>
      <c r="L702" s="11">
        <f t="shared" si="165"/>
        <v>-0.45454545454545453</v>
      </c>
      <c r="M702" s="30">
        <v>902</v>
      </c>
      <c r="N702" s="30">
        <v>622</v>
      </c>
      <c r="O702" s="21">
        <f t="shared" si="166"/>
        <v>280</v>
      </c>
      <c r="P702" s="11">
        <f t="shared" si="167"/>
        <v>0.45016077170418006</v>
      </c>
      <c r="Q702" s="18">
        <v>1048</v>
      </c>
      <c r="R702" s="18">
        <f t="shared" si="168"/>
        <v>-146</v>
      </c>
      <c r="S702" s="11">
        <f t="shared" si="169"/>
        <v>-0.13931297709923665</v>
      </c>
      <c r="T702" s="37">
        <f t="shared" si="170"/>
        <v>37.583333333333336</v>
      </c>
      <c r="U702" s="37">
        <f t="shared" si="171"/>
        <v>23.818181818181817</v>
      </c>
      <c r="V702" s="37">
        <f t="shared" si="172"/>
        <v>13.765151515151519</v>
      </c>
      <c r="W702" s="39">
        <f t="shared" si="173"/>
        <v>0.57792620865139965</v>
      </c>
    </row>
    <row r="703" spans="1:23" x14ac:dyDescent="0.3">
      <c r="A703" s="18">
        <f t="shared" si="175"/>
        <v>2021</v>
      </c>
      <c r="B703" s="18" t="str">
        <f t="shared" si="160"/>
        <v>Mar_2021</v>
      </c>
      <c r="C703" s="18" t="str">
        <f t="shared" si="161"/>
        <v>WK 12_Mar_2021</v>
      </c>
      <c r="D703" s="19">
        <v>44269</v>
      </c>
      <c r="E703" s="23" t="s">
        <v>16</v>
      </c>
      <c r="F703" s="33">
        <v>37</v>
      </c>
      <c r="G703" s="33">
        <v>37</v>
      </c>
      <c r="H703" s="21">
        <f t="shared" si="162"/>
        <v>0</v>
      </c>
      <c r="I703" s="11">
        <f t="shared" si="163"/>
        <v>0</v>
      </c>
      <c r="J703" s="18">
        <v>111</v>
      </c>
      <c r="K703" s="18">
        <f t="shared" si="164"/>
        <v>-74</v>
      </c>
      <c r="L703" s="11">
        <f t="shared" si="165"/>
        <v>-0.66666666666666663</v>
      </c>
      <c r="M703" s="30">
        <v>509</v>
      </c>
      <c r="N703" s="30">
        <v>487</v>
      </c>
      <c r="O703" s="21">
        <f t="shared" si="166"/>
        <v>22</v>
      </c>
      <c r="P703" s="11">
        <f t="shared" si="167"/>
        <v>4.5174537987679675E-2</v>
      </c>
      <c r="Q703" s="18">
        <v>3522</v>
      </c>
      <c r="R703" s="18">
        <f t="shared" si="168"/>
        <v>-3013</v>
      </c>
      <c r="S703" s="11">
        <f t="shared" si="169"/>
        <v>-0.8554798409994322</v>
      </c>
      <c r="T703" s="37">
        <f t="shared" si="170"/>
        <v>13.756756756756756</v>
      </c>
      <c r="U703" s="37">
        <f t="shared" si="171"/>
        <v>31.72972972972973</v>
      </c>
      <c r="V703" s="37">
        <f t="shared" si="172"/>
        <v>-17.972972972972975</v>
      </c>
      <c r="W703" s="39">
        <f t="shared" si="173"/>
        <v>-0.56643952299829647</v>
      </c>
    </row>
    <row r="704" spans="1:23" x14ac:dyDescent="0.3">
      <c r="A704" s="18">
        <f t="shared" si="175"/>
        <v>2021</v>
      </c>
      <c r="B704" s="18" t="str">
        <f t="shared" si="160"/>
        <v>Mar_2021</v>
      </c>
      <c r="C704" s="18" t="str">
        <f t="shared" si="161"/>
        <v>WK 12_Mar_2021</v>
      </c>
      <c r="D704" s="19">
        <v>44269</v>
      </c>
      <c r="E704" s="23" t="s">
        <v>12</v>
      </c>
      <c r="F704" s="30">
        <v>86</v>
      </c>
      <c r="G704" s="30">
        <v>85</v>
      </c>
      <c r="H704" s="21">
        <f t="shared" si="162"/>
        <v>1</v>
      </c>
      <c r="I704" s="11">
        <f t="shared" si="163"/>
        <v>1.1764705882352941E-2</v>
      </c>
      <c r="J704" s="18">
        <v>295</v>
      </c>
      <c r="K704" s="18">
        <f t="shared" si="164"/>
        <v>-209</v>
      </c>
      <c r="L704" s="11">
        <f t="shared" si="165"/>
        <v>-0.70847457627118648</v>
      </c>
      <c r="M704" s="30">
        <v>1602</v>
      </c>
      <c r="N704" s="30">
        <v>1587</v>
      </c>
      <c r="O704" s="21">
        <f t="shared" si="166"/>
        <v>15</v>
      </c>
      <c r="P704" s="11">
        <f t="shared" si="167"/>
        <v>9.4517958412098299E-3</v>
      </c>
      <c r="Q704" s="18">
        <v>5504</v>
      </c>
      <c r="R704" s="18">
        <f t="shared" si="168"/>
        <v>-3902</v>
      </c>
      <c r="S704" s="11">
        <f t="shared" si="169"/>
        <v>-0.7089389534883721</v>
      </c>
      <c r="T704" s="37">
        <f t="shared" si="170"/>
        <v>18.627906976744185</v>
      </c>
      <c r="U704" s="37">
        <f t="shared" si="171"/>
        <v>18.657627118644069</v>
      </c>
      <c r="V704" s="37">
        <f t="shared" si="172"/>
        <v>-2.9720141899883146E-2</v>
      </c>
      <c r="W704" s="39">
        <f t="shared" si="173"/>
        <v>-1.5929218496485334E-3</v>
      </c>
    </row>
    <row r="705" spans="1:23" x14ac:dyDescent="0.3">
      <c r="A705" s="18">
        <f t="shared" si="175"/>
        <v>2022</v>
      </c>
      <c r="B705" s="18" t="str">
        <f t="shared" si="160"/>
        <v>Mar_2022</v>
      </c>
      <c r="C705" s="18" t="str">
        <f t="shared" si="161"/>
        <v>WK 13_Mar_2022</v>
      </c>
      <c r="D705" s="19">
        <v>44641</v>
      </c>
      <c r="E705" s="29" t="s">
        <v>18</v>
      </c>
      <c r="F705" s="30">
        <v>35</v>
      </c>
      <c r="G705" s="30">
        <v>35</v>
      </c>
      <c r="H705" s="21">
        <f t="shared" si="162"/>
        <v>0</v>
      </c>
      <c r="I705" s="11">
        <f t="shared" si="163"/>
        <v>0</v>
      </c>
      <c r="J705" s="18">
        <v>113</v>
      </c>
      <c r="K705" s="18">
        <f t="shared" si="164"/>
        <v>-78</v>
      </c>
      <c r="L705" s="11">
        <f t="shared" si="165"/>
        <v>-0.69026548672566368</v>
      </c>
      <c r="M705" s="31">
        <v>1110</v>
      </c>
      <c r="N705" s="31">
        <v>1077</v>
      </c>
      <c r="O705" s="21">
        <f t="shared" si="166"/>
        <v>33</v>
      </c>
      <c r="P705" s="11">
        <f t="shared" si="167"/>
        <v>3.0640668523676879E-2</v>
      </c>
      <c r="Q705" s="18">
        <v>4152</v>
      </c>
      <c r="R705" s="18">
        <f t="shared" si="168"/>
        <v>-3042</v>
      </c>
      <c r="S705" s="11">
        <f t="shared" si="169"/>
        <v>-0.73265895953757221</v>
      </c>
      <c r="T705" s="37">
        <f t="shared" si="170"/>
        <v>31.714285714285715</v>
      </c>
      <c r="U705" s="37">
        <f t="shared" si="171"/>
        <v>36.743362831858406</v>
      </c>
      <c r="V705" s="37">
        <f t="shared" si="172"/>
        <v>-5.0290771175726903</v>
      </c>
      <c r="W705" s="39">
        <f t="shared" si="173"/>
        <v>-0.1368703550784475</v>
      </c>
    </row>
    <row r="706" spans="1:23" x14ac:dyDescent="0.3">
      <c r="A706" s="18">
        <f t="shared" si="175"/>
        <v>2022</v>
      </c>
      <c r="B706" s="18" t="str">
        <f t="shared" si="160"/>
        <v>Mar_2022</v>
      </c>
      <c r="C706" s="18" t="str">
        <f t="shared" si="161"/>
        <v>WK 13_Mar_2022</v>
      </c>
      <c r="D706" s="19">
        <v>44641</v>
      </c>
      <c r="E706" s="29" t="s">
        <v>19</v>
      </c>
      <c r="F706" s="30">
        <v>45</v>
      </c>
      <c r="G706" s="30">
        <v>45</v>
      </c>
      <c r="H706" s="21">
        <f t="shared" si="162"/>
        <v>0</v>
      </c>
      <c r="I706" s="11">
        <f t="shared" si="163"/>
        <v>0</v>
      </c>
      <c r="J706" s="18">
        <v>118</v>
      </c>
      <c r="K706" s="18">
        <f t="shared" si="164"/>
        <v>-73</v>
      </c>
      <c r="L706" s="11">
        <f t="shared" si="165"/>
        <v>-0.61864406779661019</v>
      </c>
      <c r="M706" s="30">
        <v>1362</v>
      </c>
      <c r="N706" s="30">
        <v>1409</v>
      </c>
      <c r="O706" s="21">
        <f t="shared" si="166"/>
        <v>-47</v>
      </c>
      <c r="P706" s="11">
        <f t="shared" si="167"/>
        <v>-3.33569907735983E-2</v>
      </c>
      <c r="Q706" s="18">
        <v>3262</v>
      </c>
      <c r="R706" s="18">
        <f t="shared" si="168"/>
        <v>-1900</v>
      </c>
      <c r="S706" s="11">
        <f t="shared" si="169"/>
        <v>-0.58246474555487426</v>
      </c>
      <c r="T706" s="37">
        <f t="shared" si="170"/>
        <v>30.266666666666666</v>
      </c>
      <c r="U706" s="37">
        <f t="shared" si="171"/>
        <v>27.64406779661017</v>
      </c>
      <c r="V706" s="37">
        <f t="shared" si="172"/>
        <v>2.6225988700564962</v>
      </c>
      <c r="W706" s="39">
        <f t="shared" si="173"/>
        <v>9.4870222767218446E-2</v>
      </c>
    </row>
    <row r="707" spans="1:23" x14ac:dyDescent="0.3">
      <c r="A707" s="18">
        <f t="shared" si="175"/>
        <v>2022</v>
      </c>
      <c r="B707" s="18" t="str">
        <f t="shared" ref="B707:B770" si="176">IF(ISBLANK(D707),"",TEXT(D707,"mmm"))&amp;"_"&amp;A707</f>
        <v>Mar_2022</v>
      </c>
      <c r="C707" s="18" t="str">
        <f t="shared" ref="C707:C770" si="177">IF(ISBLANK(D707),"","WK "&amp;WEEKNUM(D707))&amp;"_"&amp;B707</f>
        <v>WK 13_Mar_2022</v>
      </c>
      <c r="D707" s="19">
        <v>44641</v>
      </c>
      <c r="E707" s="23" t="s">
        <v>6</v>
      </c>
      <c r="F707" s="30">
        <v>18</v>
      </c>
      <c r="G707" s="30">
        <v>17</v>
      </c>
      <c r="H707" s="21">
        <f t="shared" ref="H707:H770" si="178">IFERROR(SUM(F707-G707),"NA")</f>
        <v>1</v>
      </c>
      <c r="I707" s="11">
        <f t="shared" ref="I707:I770" si="179">IFERROR(SUM(H707/G707),"NA")</f>
        <v>5.8823529411764705E-2</v>
      </c>
      <c r="J707" s="18">
        <v>47</v>
      </c>
      <c r="K707" s="18">
        <f t="shared" ref="K707:K770" si="180">IFERROR(F707-J707,"NA")</f>
        <v>-29</v>
      </c>
      <c r="L707" s="11">
        <f t="shared" ref="L707:L770" si="181">IFERROR(SUM(K707/J707),"NA")</f>
        <v>-0.61702127659574468</v>
      </c>
      <c r="M707" s="30">
        <v>760</v>
      </c>
      <c r="N707" s="30">
        <v>776</v>
      </c>
      <c r="O707" s="21">
        <f t="shared" ref="O707:O770" si="182">IFERROR(SUM(M707-N707),"NA")</f>
        <v>-16</v>
      </c>
      <c r="P707" s="11">
        <f t="shared" ref="P707:P770" si="183">IFERROR(SUM(O707/N707),"NA")</f>
        <v>-2.0618556701030927E-2</v>
      </c>
      <c r="Q707" s="18">
        <v>1771</v>
      </c>
      <c r="R707" s="18">
        <f t="shared" ref="R707:R770" si="184">IFERROR(M707-Q707,"NA")</f>
        <v>-1011</v>
      </c>
      <c r="S707" s="11">
        <f t="shared" ref="S707:S770" si="185">IFERROR(SUM(R707/Q707),"NA")</f>
        <v>-0.57086391869000563</v>
      </c>
      <c r="T707" s="37">
        <f t="shared" ref="T707:T770" si="186">IFERROR(SUM(M707/F707),"NA")</f>
        <v>42.222222222222221</v>
      </c>
      <c r="U707" s="37">
        <f t="shared" ref="U707:U770" si="187">IFERROR(SUM(Q707/J707),"NA")</f>
        <v>37.680851063829785</v>
      </c>
      <c r="V707" s="37">
        <f t="shared" ref="V707:V770" si="188">IFERROR(T707-U707,"NA")</f>
        <v>4.5413711583924368</v>
      </c>
      <c r="W707" s="39">
        <f t="shared" ref="W707:W770" si="189">IFERROR(V707/U707,"NA")</f>
        <v>0.12052199008720753</v>
      </c>
    </row>
    <row r="708" spans="1:23" x14ac:dyDescent="0.3">
      <c r="A708" s="18">
        <f t="shared" ref="A708:A738" si="190">IF(ISBLANK(D708),"",YEAR(D708))</f>
        <v>2022</v>
      </c>
      <c r="B708" s="18" t="str">
        <f t="shared" si="176"/>
        <v>Mar_2022</v>
      </c>
      <c r="C708" s="18" t="str">
        <f t="shared" si="177"/>
        <v>WK 13_Mar_2022</v>
      </c>
      <c r="D708" s="19">
        <v>44641</v>
      </c>
      <c r="E708" s="23" t="s">
        <v>7</v>
      </c>
      <c r="F708" s="30">
        <v>2157</v>
      </c>
      <c r="G708" s="30">
        <v>2156</v>
      </c>
      <c r="H708" s="21">
        <f t="shared" si="178"/>
        <v>1</v>
      </c>
      <c r="I708" s="11">
        <f t="shared" si="179"/>
        <v>4.6382189239332097E-4</v>
      </c>
      <c r="J708" s="18">
        <v>2500</v>
      </c>
      <c r="K708" s="18">
        <f t="shared" si="180"/>
        <v>-343</v>
      </c>
      <c r="L708" s="11">
        <f t="shared" si="181"/>
        <v>-0.13719999999999999</v>
      </c>
      <c r="M708" s="30">
        <v>53698</v>
      </c>
      <c r="N708" s="30">
        <v>53623</v>
      </c>
      <c r="O708" s="21">
        <f t="shared" si="182"/>
        <v>75</v>
      </c>
      <c r="P708" s="11">
        <f t="shared" si="183"/>
        <v>1.3986535628368424E-3</v>
      </c>
      <c r="Q708" s="18">
        <v>86541</v>
      </c>
      <c r="R708" s="18">
        <f t="shared" si="184"/>
        <v>-32843</v>
      </c>
      <c r="S708" s="11">
        <f t="shared" si="185"/>
        <v>-0.37950797887706406</v>
      </c>
      <c r="T708" s="37">
        <f t="shared" si="186"/>
        <v>24.894761242466387</v>
      </c>
      <c r="U708" s="37">
        <f t="shared" si="187"/>
        <v>34.616399999999999</v>
      </c>
      <c r="V708" s="37">
        <f t="shared" si="188"/>
        <v>-9.7216387575336114</v>
      </c>
      <c r="W708" s="39">
        <f t="shared" si="189"/>
        <v>-0.28083910393725553</v>
      </c>
    </row>
    <row r="709" spans="1:23" x14ac:dyDescent="0.3">
      <c r="A709" s="18">
        <f t="shared" si="190"/>
        <v>2022</v>
      </c>
      <c r="B709" s="18" t="str">
        <f t="shared" si="176"/>
        <v>Mar_2022</v>
      </c>
      <c r="C709" s="18" t="str">
        <f t="shared" si="177"/>
        <v>WK 13_Mar_2022</v>
      </c>
      <c r="D709" s="19">
        <v>44641</v>
      </c>
      <c r="E709" s="34" t="s">
        <v>20</v>
      </c>
      <c r="F709" s="32">
        <v>29</v>
      </c>
      <c r="G709" s="32">
        <v>30</v>
      </c>
      <c r="H709" s="21">
        <f t="shared" si="178"/>
        <v>-1</v>
      </c>
      <c r="I709" s="11">
        <f t="shared" si="179"/>
        <v>-3.3333333333333333E-2</v>
      </c>
      <c r="J709" s="18">
        <v>75</v>
      </c>
      <c r="K709" s="18">
        <f t="shared" si="180"/>
        <v>-46</v>
      </c>
      <c r="L709" s="11">
        <f t="shared" si="181"/>
        <v>-0.61333333333333329</v>
      </c>
      <c r="M709" s="30">
        <v>945</v>
      </c>
      <c r="N709" s="30">
        <v>1114</v>
      </c>
      <c r="O709" s="21">
        <f t="shared" si="182"/>
        <v>-169</v>
      </c>
      <c r="P709" s="11">
        <f t="shared" si="183"/>
        <v>-0.15170556552962297</v>
      </c>
      <c r="Q709" s="18">
        <v>2819</v>
      </c>
      <c r="R709" s="18">
        <f t="shared" si="184"/>
        <v>-1874</v>
      </c>
      <c r="S709" s="11">
        <f t="shared" si="185"/>
        <v>-0.66477474281660165</v>
      </c>
      <c r="T709" s="37">
        <f t="shared" si="186"/>
        <v>32.586206896551722</v>
      </c>
      <c r="U709" s="37">
        <f t="shared" si="187"/>
        <v>37.586666666666666</v>
      </c>
      <c r="V709" s="37">
        <f t="shared" si="188"/>
        <v>-5.0004597701149436</v>
      </c>
      <c r="W709" s="39">
        <f t="shared" si="189"/>
        <v>-0.13303812797396977</v>
      </c>
    </row>
    <row r="710" spans="1:23" x14ac:dyDescent="0.3">
      <c r="A710" s="18">
        <f t="shared" si="190"/>
        <v>2022</v>
      </c>
      <c r="B710" s="18" t="str">
        <f t="shared" si="176"/>
        <v>Mar_2022</v>
      </c>
      <c r="C710" s="18" t="str">
        <f t="shared" si="177"/>
        <v>WK 13_Mar_2022</v>
      </c>
      <c r="D710" s="19">
        <v>44641</v>
      </c>
      <c r="E710" s="23" t="s">
        <v>8</v>
      </c>
      <c r="F710" s="30">
        <v>20</v>
      </c>
      <c r="G710" s="30">
        <v>19</v>
      </c>
      <c r="H710" s="21">
        <f t="shared" si="178"/>
        <v>1</v>
      </c>
      <c r="I710" s="11">
        <f t="shared" si="179"/>
        <v>5.2631578947368418E-2</v>
      </c>
      <c r="J710" s="18">
        <v>35</v>
      </c>
      <c r="K710" s="18">
        <f t="shared" si="180"/>
        <v>-15</v>
      </c>
      <c r="L710" s="11">
        <f t="shared" si="181"/>
        <v>-0.42857142857142855</v>
      </c>
      <c r="M710" s="30">
        <v>553</v>
      </c>
      <c r="N710" s="30">
        <v>508</v>
      </c>
      <c r="O710" s="21">
        <f t="shared" si="182"/>
        <v>45</v>
      </c>
      <c r="P710" s="11">
        <f t="shared" si="183"/>
        <v>8.8582677165354326E-2</v>
      </c>
      <c r="Q710" s="18">
        <v>752</v>
      </c>
      <c r="R710" s="18">
        <f t="shared" si="184"/>
        <v>-199</v>
      </c>
      <c r="S710" s="11">
        <f t="shared" si="185"/>
        <v>-0.2646276595744681</v>
      </c>
      <c r="T710" s="37">
        <f t="shared" si="186"/>
        <v>27.65</v>
      </c>
      <c r="U710" s="37">
        <f t="shared" si="187"/>
        <v>21.485714285714284</v>
      </c>
      <c r="V710" s="37">
        <f t="shared" si="188"/>
        <v>6.1642857142857146</v>
      </c>
      <c r="W710" s="39">
        <f t="shared" si="189"/>
        <v>0.28690159574468088</v>
      </c>
    </row>
    <row r="711" spans="1:23" x14ac:dyDescent="0.3">
      <c r="A711" s="18">
        <f t="shared" si="190"/>
        <v>2022</v>
      </c>
      <c r="B711" s="18" t="str">
        <f t="shared" si="176"/>
        <v>Mar_2022</v>
      </c>
      <c r="C711" s="18" t="str">
        <f t="shared" si="177"/>
        <v>WK 13_Mar_2022</v>
      </c>
      <c r="D711" s="19">
        <v>44641</v>
      </c>
      <c r="E711" s="23" t="s">
        <v>9</v>
      </c>
      <c r="F711" s="30">
        <v>131</v>
      </c>
      <c r="G711" s="30">
        <v>129</v>
      </c>
      <c r="H711" s="21">
        <f t="shared" si="178"/>
        <v>2</v>
      </c>
      <c r="I711" s="11">
        <f t="shared" si="179"/>
        <v>1.5503875968992248E-2</v>
      </c>
      <c r="J711" s="18">
        <v>460</v>
      </c>
      <c r="K711" s="18">
        <f t="shared" si="180"/>
        <v>-329</v>
      </c>
      <c r="L711" s="11">
        <f t="shared" si="181"/>
        <v>-0.7152173913043478</v>
      </c>
      <c r="M711" s="30">
        <v>4257</v>
      </c>
      <c r="N711" s="30">
        <v>4270</v>
      </c>
      <c r="O711" s="21">
        <f t="shared" si="182"/>
        <v>-13</v>
      </c>
      <c r="P711" s="11">
        <f t="shared" si="183"/>
        <v>-3.0444964871194379E-3</v>
      </c>
      <c r="Q711" s="18">
        <v>14129</v>
      </c>
      <c r="R711" s="18">
        <f t="shared" si="184"/>
        <v>-9872</v>
      </c>
      <c r="S711" s="11">
        <f t="shared" si="185"/>
        <v>-0.69870479156345111</v>
      </c>
      <c r="T711" s="37">
        <f t="shared" si="186"/>
        <v>32.496183206106871</v>
      </c>
      <c r="U711" s="37">
        <f t="shared" si="187"/>
        <v>30.715217391304346</v>
      </c>
      <c r="V711" s="37">
        <f t="shared" si="188"/>
        <v>1.7809658148025242</v>
      </c>
      <c r="W711" s="39">
        <f t="shared" si="189"/>
        <v>5.7983174662691005E-2</v>
      </c>
    </row>
    <row r="712" spans="1:23" x14ac:dyDescent="0.3">
      <c r="A712" s="18">
        <f t="shared" si="190"/>
        <v>2022</v>
      </c>
      <c r="B712" s="18" t="str">
        <f t="shared" si="176"/>
        <v>Mar_2022</v>
      </c>
      <c r="C712" s="18" t="str">
        <f t="shared" si="177"/>
        <v>WK 13_Mar_2022</v>
      </c>
      <c r="D712" s="19">
        <v>44641</v>
      </c>
      <c r="E712" s="23" t="s">
        <v>21</v>
      </c>
      <c r="F712" s="30">
        <v>18</v>
      </c>
      <c r="G712" s="30">
        <v>18</v>
      </c>
      <c r="H712" s="21">
        <f t="shared" si="178"/>
        <v>0</v>
      </c>
      <c r="I712" s="11">
        <f t="shared" si="179"/>
        <v>0</v>
      </c>
      <c r="J712" s="18">
        <v>61</v>
      </c>
      <c r="K712" s="18">
        <f t="shared" si="180"/>
        <v>-43</v>
      </c>
      <c r="L712" s="11">
        <f t="shared" si="181"/>
        <v>-0.70491803278688525</v>
      </c>
      <c r="M712" s="30">
        <v>599</v>
      </c>
      <c r="N712" s="30">
        <v>596</v>
      </c>
      <c r="O712" s="21">
        <f t="shared" si="182"/>
        <v>3</v>
      </c>
      <c r="P712" s="11">
        <f t="shared" si="183"/>
        <v>5.0335570469798654E-3</v>
      </c>
      <c r="Q712" s="18">
        <v>1843</v>
      </c>
      <c r="R712" s="18">
        <f t="shared" si="184"/>
        <v>-1244</v>
      </c>
      <c r="S712" s="11">
        <f t="shared" si="185"/>
        <v>-0.67498643516006507</v>
      </c>
      <c r="T712" s="37">
        <f t="shared" si="186"/>
        <v>33.277777777777779</v>
      </c>
      <c r="U712" s="37">
        <f t="shared" si="187"/>
        <v>30.21311475409836</v>
      </c>
      <c r="V712" s="37">
        <f t="shared" si="188"/>
        <v>3.0646630236794188</v>
      </c>
      <c r="W712" s="39">
        <f t="shared" si="189"/>
        <v>0.10143485862422384</v>
      </c>
    </row>
    <row r="713" spans="1:23" x14ac:dyDescent="0.3">
      <c r="A713" s="18">
        <f t="shared" si="190"/>
        <v>2022</v>
      </c>
      <c r="B713" s="18" t="str">
        <f t="shared" si="176"/>
        <v>Mar_2022</v>
      </c>
      <c r="C713" s="18" t="str">
        <f t="shared" si="177"/>
        <v>WK 13_Mar_2022</v>
      </c>
      <c r="D713" s="19">
        <v>44641</v>
      </c>
      <c r="E713" s="23" t="s">
        <v>10</v>
      </c>
      <c r="F713" s="33">
        <v>24</v>
      </c>
      <c r="G713" s="33">
        <v>24</v>
      </c>
      <c r="H713" s="21">
        <f t="shared" si="178"/>
        <v>0</v>
      </c>
      <c r="I713" s="11">
        <f t="shared" si="179"/>
        <v>0</v>
      </c>
      <c r="J713" s="18">
        <v>44</v>
      </c>
      <c r="K713" s="18">
        <f t="shared" si="180"/>
        <v>-20</v>
      </c>
      <c r="L713" s="11">
        <f t="shared" si="181"/>
        <v>-0.45454545454545453</v>
      </c>
      <c r="M713" s="30">
        <v>809</v>
      </c>
      <c r="N713" s="30">
        <v>902</v>
      </c>
      <c r="O713" s="21">
        <f t="shared" si="182"/>
        <v>-93</v>
      </c>
      <c r="P713" s="11">
        <f t="shared" si="183"/>
        <v>-0.10310421286031042</v>
      </c>
      <c r="Q713" s="18">
        <v>1048</v>
      </c>
      <c r="R713" s="18">
        <f t="shared" si="184"/>
        <v>-239</v>
      </c>
      <c r="S713" s="11">
        <f t="shared" si="185"/>
        <v>-0.22805343511450382</v>
      </c>
      <c r="T713" s="37">
        <f t="shared" si="186"/>
        <v>33.708333333333336</v>
      </c>
      <c r="U713" s="37">
        <f t="shared" si="187"/>
        <v>23.818181818181817</v>
      </c>
      <c r="V713" s="37">
        <f t="shared" si="188"/>
        <v>9.8901515151515191</v>
      </c>
      <c r="W713" s="39">
        <f t="shared" si="189"/>
        <v>0.41523536895674318</v>
      </c>
    </row>
    <row r="714" spans="1:23" x14ac:dyDescent="0.3">
      <c r="A714" s="18">
        <f t="shared" si="190"/>
        <v>2022</v>
      </c>
      <c r="B714" s="18" t="str">
        <f t="shared" si="176"/>
        <v>Mar_2022</v>
      </c>
      <c r="C714" s="18" t="str">
        <f t="shared" si="177"/>
        <v>WK 13_Mar_2022</v>
      </c>
      <c r="D714" s="19">
        <v>44641</v>
      </c>
      <c r="E714" s="23" t="s">
        <v>16</v>
      </c>
      <c r="F714" s="33">
        <v>37</v>
      </c>
      <c r="G714" s="33">
        <v>37</v>
      </c>
      <c r="H714" s="21">
        <f t="shared" si="178"/>
        <v>0</v>
      </c>
      <c r="I714" s="11">
        <f t="shared" si="179"/>
        <v>0</v>
      </c>
      <c r="J714" s="18">
        <v>111</v>
      </c>
      <c r="K714" s="18">
        <f t="shared" si="180"/>
        <v>-74</v>
      </c>
      <c r="L714" s="11">
        <f t="shared" si="181"/>
        <v>-0.66666666666666663</v>
      </c>
      <c r="M714" s="30">
        <v>498</v>
      </c>
      <c r="N714" s="30">
        <v>509</v>
      </c>
      <c r="O714" s="21">
        <f t="shared" si="182"/>
        <v>-11</v>
      </c>
      <c r="P714" s="11">
        <f t="shared" si="183"/>
        <v>-2.1611001964636542E-2</v>
      </c>
      <c r="Q714" s="18">
        <v>3522</v>
      </c>
      <c r="R714" s="18">
        <f t="shared" si="184"/>
        <v>-3024</v>
      </c>
      <c r="S714" s="11">
        <f t="shared" si="185"/>
        <v>-0.858603066439523</v>
      </c>
      <c r="T714" s="37">
        <f t="shared" si="186"/>
        <v>13.45945945945946</v>
      </c>
      <c r="U714" s="37">
        <f t="shared" si="187"/>
        <v>31.72972972972973</v>
      </c>
      <c r="V714" s="37">
        <f t="shared" si="188"/>
        <v>-18.27027027027027</v>
      </c>
      <c r="W714" s="39">
        <f t="shared" si="189"/>
        <v>-0.575809199318569</v>
      </c>
    </row>
    <row r="715" spans="1:23" x14ac:dyDescent="0.3">
      <c r="A715" s="18">
        <f t="shared" si="190"/>
        <v>2022</v>
      </c>
      <c r="B715" s="18" t="str">
        <f t="shared" si="176"/>
        <v>Mar_2022</v>
      </c>
      <c r="C715" s="18" t="str">
        <f t="shared" si="177"/>
        <v>WK 13_Mar_2022</v>
      </c>
      <c r="D715" s="19">
        <v>44641</v>
      </c>
      <c r="E715" s="23" t="s">
        <v>12</v>
      </c>
      <c r="F715" s="30">
        <v>86</v>
      </c>
      <c r="G715" s="30">
        <v>86</v>
      </c>
      <c r="H715" s="21">
        <f t="shared" si="178"/>
        <v>0</v>
      </c>
      <c r="I715" s="11">
        <f t="shared" si="179"/>
        <v>0</v>
      </c>
      <c r="J715" s="18">
        <v>295</v>
      </c>
      <c r="K715" s="18">
        <f t="shared" si="180"/>
        <v>-209</v>
      </c>
      <c r="L715" s="11">
        <f t="shared" si="181"/>
        <v>-0.70847457627118648</v>
      </c>
      <c r="M715" s="30">
        <v>1368</v>
      </c>
      <c r="N715" s="30">
        <v>1602</v>
      </c>
      <c r="O715" s="21">
        <f t="shared" si="182"/>
        <v>-234</v>
      </c>
      <c r="P715" s="11">
        <f t="shared" si="183"/>
        <v>-0.14606741573033707</v>
      </c>
      <c r="Q715" s="18">
        <v>5504</v>
      </c>
      <c r="R715" s="18">
        <f t="shared" si="184"/>
        <v>-4136</v>
      </c>
      <c r="S715" s="11">
        <f t="shared" si="185"/>
        <v>-0.75145348837209303</v>
      </c>
      <c r="T715" s="37">
        <f t="shared" si="186"/>
        <v>15.906976744186046</v>
      </c>
      <c r="U715" s="37">
        <f t="shared" si="187"/>
        <v>18.657627118644069</v>
      </c>
      <c r="V715" s="37">
        <f t="shared" si="188"/>
        <v>-2.7506503744580222</v>
      </c>
      <c r="W715" s="39">
        <f t="shared" si="189"/>
        <v>-0.14742766360194703</v>
      </c>
    </row>
    <row r="716" spans="1:23" x14ac:dyDescent="0.3">
      <c r="A716" s="18">
        <f t="shared" si="190"/>
        <v>2022</v>
      </c>
      <c r="B716" s="18" t="str">
        <f t="shared" si="176"/>
        <v>Mar_2022</v>
      </c>
      <c r="C716" s="18" t="str">
        <f t="shared" si="177"/>
        <v>WK 14_Mar_2022</v>
      </c>
      <c r="D716" s="19">
        <v>44648</v>
      </c>
      <c r="E716" s="29" t="s">
        <v>18</v>
      </c>
      <c r="F716" s="30">
        <v>35</v>
      </c>
      <c r="G716" s="30">
        <v>35</v>
      </c>
      <c r="H716" s="21">
        <f t="shared" si="178"/>
        <v>0</v>
      </c>
      <c r="I716" s="11">
        <f t="shared" si="179"/>
        <v>0</v>
      </c>
      <c r="J716" s="18">
        <v>113</v>
      </c>
      <c r="K716" s="18">
        <f t="shared" si="180"/>
        <v>-78</v>
      </c>
      <c r="L716" s="11">
        <f t="shared" si="181"/>
        <v>-0.69026548672566368</v>
      </c>
      <c r="M716" s="31">
        <v>1138</v>
      </c>
      <c r="N716" s="31">
        <v>1110</v>
      </c>
      <c r="O716" s="21">
        <f t="shared" si="182"/>
        <v>28</v>
      </c>
      <c r="P716" s="11">
        <f t="shared" si="183"/>
        <v>2.5225225225225224E-2</v>
      </c>
      <c r="Q716" s="18">
        <v>4152</v>
      </c>
      <c r="R716" s="18">
        <f t="shared" si="184"/>
        <v>-3014</v>
      </c>
      <c r="S716" s="11">
        <f t="shared" si="185"/>
        <v>-0.72591522157996147</v>
      </c>
      <c r="T716" s="37">
        <f t="shared" si="186"/>
        <v>32.514285714285712</v>
      </c>
      <c r="U716" s="37">
        <f t="shared" si="187"/>
        <v>36.743362831858406</v>
      </c>
      <c r="V716" s="37">
        <f t="shared" si="188"/>
        <v>-4.2290771175726931</v>
      </c>
      <c r="W716" s="39">
        <f t="shared" si="189"/>
        <v>-0.11509771538673275</v>
      </c>
    </row>
    <row r="717" spans="1:23" x14ac:dyDescent="0.3">
      <c r="A717" s="18">
        <f t="shared" si="190"/>
        <v>2022</v>
      </c>
      <c r="B717" s="18" t="str">
        <f t="shared" si="176"/>
        <v>Mar_2022</v>
      </c>
      <c r="C717" s="18" t="str">
        <f t="shared" si="177"/>
        <v>WK 14_Mar_2022</v>
      </c>
      <c r="D717" s="19">
        <v>44648</v>
      </c>
      <c r="E717" s="29" t="s">
        <v>19</v>
      </c>
      <c r="F717" s="30">
        <v>46</v>
      </c>
      <c r="G717" s="30">
        <v>45</v>
      </c>
      <c r="H717" s="21">
        <f t="shared" si="178"/>
        <v>1</v>
      </c>
      <c r="I717" s="11">
        <f t="shared" si="179"/>
        <v>2.2222222222222223E-2</v>
      </c>
      <c r="J717" s="18">
        <v>118</v>
      </c>
      <c r="K717" s="18">
        <f t="shared" si="180"/>
        <v>-72</v>
      </c>
      <c r="L717" s="11">
        <f t="shared" si="181"/>
        <v>-0.61016949152542377</v>
      </c>
      <c r="M717" s="30">
        <v>1271</v>
      </c>
      <c r="N717" s="30">
        <v>1362</v>
      </c>
      <c r="O717" s="21">
        <f t="shared" si="182"/>
        <v>-91</v>
      </c>
      <c r="P717" s="11">
        <f t="shared" si="183"/>
        <v>-6.6813509544787084E-2</v>
      </c>
      <c r="Q717" s="18">
        <v>3262</v>
      </c>
      <c r="R717" s="18">
        <f t="shared" si="184"/>
        <v>-1991</v>
      </c>
      <c r="S717" s="11">
        <f t="shared" si="185"/>
        <v>-0.61036174126302878</v>
      </c>
      <c r="T717" s="37">
        <f t="shared" si="186"/>
        <v>27.630434782608695</v>
      </c>
      <c r="U717" s="37">
        <f t="shared" si="187"/>
        <v>27.64406779661017</v>
      </c>
      <c r="V717" s="37">
        <f t="shared" si="188"/>
        <v>-1.3633014001474208E-2</v>
      </c>
      <c r="W717" s="39">
        <f t="shared" si="189"/>
        <v>-4.9316237037828219E-4</v>
      </c>
    </row>
    <row r="718" spans="1:23" x14ac:dyDescent="0.3">
      <c r="A718" s="18">
        <f t="shared" si="190"/>
        <v>2022</v>
      </c>
      <c r="B718" s="18" t="str">
        <f t="shared" si="176"/>
        <v>Mar_2022</v>
      </c>
      <c r="C718" s="18" t="str">
        <f t="shared" si="177"/>
        <v>WK 14_Mar_2022</v>
      </c>
      <c r="D718" s="19">
        <v>44648</v>
      </c>
      <c r="E718" s="23" t="s">
        <v>6</v>
      </c>
      <c r="F718" s="30">
        <v>18</v>
      </c>
      <c r="G718" s="30">
        <v>18</v>
      </c>
      <c r="H718" s="21">
        <f t="shared" si="178"/>
        <v>0</v>
      </c>
      <c r="I718" s="11">
        <f t="shared" si="179"/>
        <v>0</v>
      </c>
      <c r="J718" s="18">
        <v>47</v>
      </c>
      <c r="K718" s="18">
        <f t="shared" si="180"/>
        <v>-29</v>
      </c>
      <c r="L718" s="11">
        <f t="shared" si="181"/>
        <v>-0.61702127659574468</v>
      </c>
      <c r="M718" s="30">
        <v>751</v>
      </c>
      <c r="N718" s="30">
        <v>760</v>
      </c>
      <c r="O718" s="21">
        <f t="shared" si="182"/>
        <v>-9</v>
      </c>
      <c r="P718" s="11">
        <f t="shared" si="183"/>
        <v>-1.1842105263157895E-2</v>
      </c>
      <c r="Q718" s="18">
        <v>1771</v>
      </c>
      <c r="R718" s="18">
        <f t="shared" si="184"/>
        <v>-1020</v>
      </c>
      <c r="S718" s="11">
        <f t="shared" si="185"/>
        <v>-0.57594579333709772</v>
      </c>
      <c r="T718" s="37">
        <f t="shared" si="186"/>
        <v>41.722222222222221</v>
      </c>
      <c r="U718" s="37">
        <f t="shared" si="187"/>
        <v>37.680851063829785</v>
      </c>
      <c r="V718" s="37">
        <f t="shared" si="188"/>
        <v>4.0413711583924368</v>
      </c>
      <c r="W718" s="39">
        <f t="shared" si="189"/>
        <v>0.10725265073091166</v>
      </c>
    </row>
    <row r="719" spans="1:23" x14ac:dyDescent="0.3">
      <c r="A719" s="18">
        <f t="shared" si="190"/>
        <v>2022</v>
      </c>
      <c r="B719" s="18" t="str">
        <f t="shared" si="176"/>
        <v>Mar_2022</v>
      </c>
      <c r="C719" s="18" t="str">
        <f t="shared" si="177"/>
        <v>WK 14_Mar_2022</v>
      </c>
      <c r="D719" s="19">
        <v>44648</v>
      </c>
      <c r="E719" s="23" t="s">
        <v>7</v>
      </c>
      <c r="F719" s="30">
        <v>2141</v>
      </c>
      <c r="G719" s="30">
        <v>2157</v>
      </c>
      <c r="H719" s="21">
        <f t="shared" si="178"/>
        <v>-16</v>
      </c>
      <c r="I719" s="11">
        <f t="shared" si="179"/>
        <v>-7.4177097821047748E-3</v>
      </c>
      <c r="J719" s="18">
        <v>2500</v>
      </c>
      <c r="K719" s="18">
        <f t="shared" si="180"/>
        <v>-359</v>
      </c>
      <c r="L719" s="11">
        <f t="shared" si="181"/>
        <v>-0.14360000000000001</v>
      </c>
      <c r="M719" s="30">
        <v>53814</v>
      </c>
      <c r="N719" s="30">
        <v>53698</v>
      </c>
      <c r="O719" s="21">
        <f t="shared" si="182"/>
        <v>116</v>
      </c>
      <c r="P719" s="11">
        <f t="shared" si="183"/>
        <v>2.1602294312637344E-3</v>
      </c>
      <c r="Q719" s="18">
        <v>86541</v>
      </c>
      <c r="R719" s="18">
        <f t="shared" si="184"/>
        <v>-32727</v>
      </c>
      <c r="S719" s="11">
        <f t="shared" si="185"/>
        <v>-0.37816757375116994</v>
      </c>
      <c r="T719" s="37">
        <f t="shared" si="186"/>
        <v>25.134983652498832</v>
      </c>
      <c r="U719" s="37">
        <f t="shared" si="187"/>
        <v>34.616399999999999</v>
      </c>
      <c r="V719" s="37">
        <f t="shared" si="188"/>
        <v>-9.4814163475011668</v>
      </c>
      <c r="W719" s="39">
        <f t="shared" si="189"/>
        <v>-0.27389954898548569</v>
      </c>
    </row>
    <row r="720" spans="1:23" x14ac:dyDescent="0.3">
      <c r="A720" s="18">
        <f t="shared" si="190"/>
        <v>2022</v>
      </c>
      <c r="B720" s="18" t="str">
        <f t="shared" si="176"/>
        <v>Mar_2022</v>
      </c>
      <c r="C720" s="18" t="str">
        <f t="shared" si="177"/>
        <v>WK 14_Mar_2022</v>
      </c>
      <c r="D720" s="19">
        <v>44648</v>
      </c>
      <c r="E720" s="34" t="s">
        <v>20</v>
      </c>
      <c r="F720" s="32">
        <v>28</v>
      </c>
      <c r="G720" s="32">
        <v>29</v>
      </c>
      <c r="H720" s="21">
        <f t="shared" si="178"/>
        <v>-1</v>
      </c>
      <c r="I720" s="11">
        <f t="shared" si="179"/>
        <v>-3.4482758620689655E-2</v>
      </c>
      <c r="J720" s="18">
        <v>75</v>
      </c>
      <c r="K720" s="18">
        <f t="shared" si="180"/>
        <v>-47</v>
      </c>
      <c r="L720" s="11">
        <f t="shared" si="181"/>
        <v>-0.62666666666666671</v>
      </c>
      <c r="M720" s="30">
        <v>943</v>
      </c>
      <c r="N720" s="30">
        <v>945</v>
      </c>
      <c r="O720" s="21">
        <f t="shared" si="182"/>
        <v>-2</v>
      </c>
      <c r="P720" s="11">
        <f t="shared" si="183"/>
        <v>-2.1164021164021165E-3</v>
      </c>
      <c r="Q720" s="18">
        <v>2819</v>
      </c>
      <c r="R720" s="18">
        <f t="shared" si="184"/>
        <v>-1876</v>
      </c>
      <c r="S720" s="11">
        <f t="shared" si="185"/>
        <v>-0.66548421426037607</v>
      </c>
      <c r="T720" s="37">
        <f t="shared" si="186"/>
        <v>33.678571428571431</v>
      </c>
      <c r="U720" s="37">
        <f t="shared" si="187"/>
        <v>37.586666666666666</v>
      </c>
      <c r="V720" s="37">
        <f t="shared" si="188"/>
        <v>-3.9080952380952354</v>
      </c>
      <c r="W720" s="39">
        <f t="shared" si="189"/>
        <v>-0.10397557391172141</v>
      </c>
    </row>
    <row r="721" spans="1:23" x14ac:dyDescent="0.3">
      <c r="A721" s="18">
        <f t="shared" si="190"/>
        <v>2022</v>
      </c>
      <c r="B721" s="18" t="str">
        <f t="shared" si="176"/>
        <v>Mar_2022</v>
      </c>
      <c r="C721" s="18" t="str">
        <f t="shared" si="177"/>
        <v>WK 14_Mar_2022</v>
      </c>
      <c r="D721" s="19">
        <v>44648</v>
      </c>
      <c r="E721" s="23" t="s">
        <v>8</v>
      </c>
      <c r="F721" s="30">
        <v>20</v>
      </c>
      <c r="G721" s="30">
        <v>20</v>
      </c>
      <c r="H721" s="21">
        <f t="shared" si="178"/>
        <v>0</v>
      </c>
      <c r="I721" s="11">
        <f t="shared" si="179"/>
        <v>0</v>
      </c>
      <c r="J721" s="18">
        <v>35</v>
      </c>
      <c r="K721" s="18">
        <f t="shared" si="180"/>
        <v>-15</v>
      </c>
      <c r="L721" s="11">
        <f t="shared" si="181"/>
        <v>-0.42857142857142855</v>
      </c>
      <c r="M721" s="30">
        <v>483</v>
      </c>
      <c r="N721" s="30">
        <v>553</v>
      </c>
      <c r="O721" s="21">
        <f t="shared" si="182"/>
        <v>-70</v>
      </c>
      <c r="P721" s="11">
        <f t="shared" si="183"/>
        <v>-0.12658227848101267</v>
      </c>
      <c r="Q721" s="18">
        <v>752</v>
      </c>
      <c r="R721" s="18">
        <f t="shared" si="184"/>
        <v>-269</v>
      </c>
      <c r="S721" s="11">
        <f t="shared" si="185"/>
        <v>-0.35771276595744683</v>
      </c>
      <c r="T721" s="37">
        <f t="shared" si="186"/>
        <v>24.15</v>
      </c>
      <c r="U721" s="37">
        <f t="shared" si="187"/>
        <v>21.485714285714284</v>
      </c>
      <c r="V721" s="37">
        <f t="shared" si="188"/>
        <v>2.6642857142857146</v>
      </c>
      <c r="W721" s="39">
        <f t="shared" si="189"/>
        <v>0.12400265957446811</v>
      </c>
    </row>
    <row r="722" spans="1:23" x14ac:dyDescent="0.3">
      <c r="A722" s="18">
        <f t="shared" si="190"/>
        <v>2022</v>
      </c>
      <c r="B722" s="18" t="str">
        <f t="shared" si="176"/>
        <v>Mar_2022</v>
      </c>
      <c r="C722" s="18" t="str">
        <f t="shared" si="177"/>
        <v>WK 14_Mar_2022</v>
      </c>
      <c r="D722" s="19">
        <v>44648</v>
      </c>
      <c r="E722" s="23" t="s">
        <v>9</v>
      </c>
      <c r="F722" s="30">
        <v>130</v>
      </c>
      <c r="G722" s="30">
        <v>131</v>
      </c>
      <c r="H722" s="21">
        <f t="shared" si="178"/>
        <v>-1</v>
      </c>
      <c r="I722" s="11">
        <f t="shared" si="179"/>
        <v>-7.6335877862595417E-3</v>
      </c>
      <c r="J722" s="18">
        <v>460</v>
      </c>
      <c r="K722" s="18">
        <f t="shared" si="180"/>
        <v>-330</v>
      </c>
      <c r="L722" s="11">
        <f t="shared" si="181"/>
        <v>-0.71739130434782605</v>
      </c>
      <c r="M722" s="30">
        <v>4338</v>
      </c>
      <c r="N722" s="30">
        <v>4257</v>
      </c>
      <c r="O722" s="21">
        <f t="shared" si="182"/>
        <v>81</v>
      </c>
      <c r="P722" s="11">
        <f t="shared" si="183"/>
        <v>1.9027484143763214E-2</v>
      </c>
      <c r="Q722" s="18">
        <v>14129</v>
      </c>
      <c r="R722" s="18">
        <f t="shared" si="184"/>
        <v>-9791</v>
      </c>
      <c r="S722" s="11">
        <f t="shared" si="185"/>
        <v>-0.69297190176233281</v>
      </c>
      <c r="T722" s="37">
        <f t="shared" si="186"/>
        <v>33.369230769230768</v>
      </c>
      <c r="U722" s="37">
        <f t="shared" si="187"/>
        <v>30.715217391304346</v>
      </c>
      <c r="V722" s="37">
        <f t="shared" si="188"/>
        <v>2.6540133779264217</v>
      </c>
      <c r="W722" s="39">
        <f t="shared" si="189"/>
        <v>8.6407116840976295E-2</v>
      </c>
    </row>
    <row r="723" spans="1:23" x14ac:dyDescent="0.3">
      <c r="A723" s="18">
        <f t="shared" si="190"/>
        <v>2022</v>
      </c>
      <c r="B723" s="18" t="str">
        <f t="shared" si="176"/>
        <v>Mar_2022</v>
      </c>
      <c r="C723" s="18" t="str">
        <f t="shared" si="177"/>
        <v>WK 14_Mar_2022</v>
      </c>
      <c r="D723" s="19">
        <v>44648</v>
      </c>
      <c r="E723" s="23" t="s">
        <v>21</v>
      </c>
      <c r="F723" s="30">
        <v>18</v>
      </c>
      <c r="G723" s="30">
        <v>18</v>
      </c>
      <c r="H723" s="21">
        <f t="shared" si="178"/>
        <v>0</v>
      </c>
      <c r="I723" s="11">
        <f t="shared" si="179"/>
        <v>0</v>
      </c>
      <c r="J723" s="18">
        <v>61</v>
      </c>
      <c r="K723" s="18">
        <f t="shared" si="180"/>
        <v>-43</v>
      </c>
      <c r="L723" s="11">
        <f t="shared" si="181"/>
        <v>-0.70491803278688525</v>
      </c>
      <c r="M723" s="30">
        <v>598</v>
      </c>
      <c r="N723" s="30">
        <v>599</v>
      </c>
      <c r="O723" s="21">
        <f t="shared" si="182"/>
        <v>-1</v>
      </c>
      <c r="P723" s="11">
        <f t="shared" si="183"/>
        <v>-1.6694490818030051E-3</v>
      </c>
      <c r="Q723" s="18">
        <v>1843</v>
      </c>
      <c r="R723" s="18">
        <f t="shared" si="184"/>
        <v>-1245</v>
      </c>
      <c r="S723" s="11">
        <f t="shared" si="185"/>
        <v>-0.67552902875746068</v>
      </c>
      <c r="T723" s="37">
        <f t="shared" si="186"/>
        <v>33.222222222222221</v>
      </c>
      <c r="U723" s="37">
        <f t="shared" si="187"/>
        <v>30.21311475409836</v>
      </c>
      <c r="V723" s="37">
        <f t="shared" si="188"/>
        <v>3.0091074681238617</v>
      </c>
      <c r="W723" s="39">
        <f t="shared" si="189"/>
        <v>9.9596069210827767E-2</v>
      </c>
    </row>
    <row r="724" spans="1:23" x14ac:dyDescent="0.3">
      <c r="A724" s="18">
        <f t="shared" si="190"/>
        <v>2022</v>
      </c>
      <c r="B724" s="18" t="str">
        <f t="shared" si="176"/>
        <v>Mar_2022</v>
      </c>
      <c r="C724" s="18" t="str">
        <f t="shared" si="177"/>
        <v>WK 14_Mar_2022</v>
      </c>
      <c r="D724" s="19">
        <v>44648</v>
      </c>
      <c r="E724" s="23" t="s">
        <v>10</v>
      </c>
      <c r="F724" s="33">
        <v>23</v>
      </c>
      <c r="G724" s="33">
        <v>24</v>
      </c>
      <c r="H724" s="21">
        <f t="shared" si="178"/>
        <v>-1</v>
      </c>
      <c r="I724" s="11">
        <f t="shared" si="179"/>
        <v>-4.1666666666666664E-2</v>
      </c>
      <c r="J724" s="18">
        <v>44</v>
      </c>
      <c r="K724" s="18">
        <f t="shared" si="180"/>
        <v>-21</v>
      </c>
      <c r="L724" s="11">
        <f t="shared" si="181"/>
        <v>-0.47727272727272729</v>
      </c>
      <c r="M724" s="30">
        <v>722</v>
      </c>
      <c r="N724" s="30">
        <v>809</v>
      </c>
      <c r="O724" s="21">
        <f t="shared" si="182"/>
        <v>-87</v>
      </c>
      <c r="P724" s="11">
        <f t="shared" si="183"/>
        <v>-0.10754017305315204</v>
      </c>
      <c r="Q724" s="18">
        <v>1048</v>
      </c>
      <c r="R724" s="18">
        <f t="shared" si="184"/>
        <v>-326</v>
      </c>
      <c r="S724" s="11">
        <f t="shared" si="185"/>
        <v>-0.31106870229007633</v>
      </c>
      <c r="T724" s="37">
        <f t="shared" si="186"/>
        <v>31.391304347826086</v>
      </c>
      <c r="U724" s="37">
        <f t="shared" si="187"/>
        <v>23.818181818181817</v>
      </c>
      <c r="V724" s="37">
        <f t="shared" si="188"/>
        <v>7.5731225296442695</v>
      </c>
      <c r="W724" s="39">
        <f t="shared" si="189"/>
        <v>0.31795552605376703</v>
      </c>
    </row>
    <row r="725" spans="1:23" x14ac:dyDescent="0.3">
      <c r="A725" s="18">
        <f t="shared" si="190"/>
        <v>2022</v>
      </c>
      <c r="B725" s="18" t="str">
        <f t="shared" si="176"/>
        <v>Mar_2022</v>
      </c>
      <c r="C725" s="18" t="str">
        <f t="shared" si="177"/>
        <v>WK 14_Mar_2022</v>
      </c>
      <c r="D725" s="19">
        <v>44648</v>
      </c>
      <c r="E725" s="23" t="s">
        <v>16</v>
      </c>
      <c r="F725" s="33">
        <v>37</v>
      </c>
      <c r="G725" s="33">
        <v>37</v>
      </c>
      <c r="H725" s="21">
        <f t="shared" si="178"/>
        <v>0</v>
      </c>
      <c r="I725" s="11">
        <f t="shared" si="179"/>
        <v>0</v>
      </c>
      <c r="J725" s="18">
        <v>111</v>
      </c>
      <c r="K725" s="18">
        <f t="shared" si="180"/>
        <v>-74</v>
      </c>
      <c r="L725" s="11">
        <f t="shared" si="181"/>
        <v>-0.66666666666666663</v>
      </c>
      <c r="M725" s="30">
        <v>514</v>
      </c>
      <c r="N725" s="30">
        <v>498</v>
      </c>
      <c r="O725" s="21">
        <f t="shared" si="182"/>
        <v>16</v>
      </c>
      <c r="P725" s="11">
        <f t="shared" si="183"/>
        <v>3.2128514056224897E-2</v>
      </c>
      <c r="Q725" s="18">
        <v>3522</v>
      </c>
      <c r="R725" s="18">
        <f t="shared" si="184"/>
        <v>-3008</v>
      </c>
      <c r="S725" s="11">
        <f t="shared" si="185"/>
        <v>-0.85406019307211811</v>
      </c>
      <c r="T725" s="37">
        <f t="shared" si="186"/>
        <v>13.891891891891891</v>
      </c>
      <c r="U725" s="37">
        <f t="shared" si="187"/>
        <v>31.72972972972973</v>
      </c>
      <c r="V725" s="37">
        <f t="shared" si="188"/>
        <v>-17.837837837837839</v>
      </c>
      <c r="W725" s="39">
        <f t="shared" si="189"/>
        <v>-0.56218057921635434</v>
      </c>
    </row>
    <row r="726" spans="1:23" x14ac:dyDescent="0.3">
      <c r="A726" s="18">
        <f t="shared" si="190"/>
        <v>2022</v>
      </c>
      <c r="B726" s="18" t="str">
        <f t="shared" si="176"/>
        <v>Mar_2022</v>
      </c>
      <c r="C726" s="18" t="str">
        <f t="shared" si="177"/>
        <v>WK 14_Mar_2022</v>
      </c>
      <c r="D726" s="19">
        <v>44648</v>
      </c>
      <c r="E726" s="23" t="s">
        <v>12</v>
      </c>
      <c r="F726" s="30">
        <v>85</v>
      </c>
      <c r="G726" s="30">
        <v>86</v>
      </c>
      <c r="H726" s="21">
        <f t="shared" si="178"/>
        <v>-1</v>
      </c>
      <c r="I726" s="11">
        <f t="shared" si="179"/>
        <v>-1.1627906976744186E-2</v>
      </c>
      <c r="J726" s="18">
        <v>295</v>
      </c>
      <c r="K726" s="18">
        <f t="shared" si="180"/>
        <v>-210</v>
      </c>
      <c r="L726" s="11">
        <f t="shared" si="181"/>
        <v>-0.71186440677966101</v>
      </c>
      <c r="M726" s="30">
        <v>1419</v>
      </c>
      <c r="N726" s="30">
        <v>1368</v>
      </c>
      <c r="O726" s="21">
        <f t="shared" si="182"/>
        <v>51</v>
      </c>
      <c r="P726" s="11">
        <f t="shared" si="183"/>
        <v>3.7280701754385963E-2</v>
      </c>
      <c r="Q726" s="18">
        <v>5504</v>
      </c>
      <c r="R726" s="18">
        <f t="shared" si="184"/>
        <v>-4085</v>
      </c>
      <c r="S726" s="11">
        <f t="shared" si="185"/>
        <v>-0.7421875</v>
      </c>
      <c r="T726" s="37">
        <f t="shared" si="186"/>
        <v>16.694117647058825</v>
      </c>
      <c r="U726" s="37">
        <f t="shared" si="187"/>
        <v>18.657627118644069</v>
      </c>
      <c r="V726" s="37">
        <f t="shared" si="188"/>
        <v>-1.9635094715852439</v>
      </c>
      <c r="W726" s="39">
        <f t="shared" si="189"/>
        <v>-0.10523897058823527</v>
      </c>
    </row>
    <row r="727" spans="1:23" x14ac:dyDescent="0.3">
      <c r="A727" s="18">
        <f t="shared" si="190"/>
        <v>2022</v>
      </c>
      <c r="B727" s="18" t="str">
        <f t="shared" si="176"/>
        <v>Apr_2022</v>
      </c>
      <c r="C727" s="18" t="str">
        <f t="shared" si="177"/>
        <v>WK 15_Apr_2022</v>
      </c>
      <c r="D727" s="19">
        <v>44655</v>
      </c>
      <c r="E727" s="29" t="s">
        <v>18</v>
      </c>
      <c r="F727" s="30">
        <v>35</v>
      </c>
      <c r="G727" s="30">
        <v>35</v>
      </c>
      <c r="H727" s="21">
        <f t="shared" si="178"/>
        <v>0</v>
      </c>
      <c r="I727" s="11">
        <f t="shared" si="179"/>
        <v>0</v>
      </c>
      <c r="J727" s="18">
        <v>113</v>
      </c>
      <c r="K727" s="18">
        <f t="shared" si="180"/>
        <v>-78</v>
      </c>
      <c r="L727" s="11">
        <f t="shared" si="181"/>
        <v>-0.69026548672566368</v>
      </c>
      <c r="M727" s="31">
        <v>1152</v>
      </c>
      <c r="N727" s="31">
        <v>1138</v>
      </c>
      <c r="O727" s="21">
        <f t="shared" si="182"/>
        <v>14</v>
      </c>
      <c r="P727" s="11">
        <f t="shared" si="183"/>
        <v>1.2302284710017574E-2</v>
      </c>
      <c r="Q727" s="18">
        <v>4152</v>
      </c>
      <c r="R727" s="18">
        <f t="shared" si="184"/>
        <v>-3000</v>
      </c>
      <c r="S727" s="11">
        <f t="shared" si="185"/>
        <v>-0.7225433526011561</v>
      </c>
      <c r="T727" s="37">
        <f t="shared" si="186"/>
        <v>32.914285714285711</v>
      </c>
      <c r="U727" s="37">
        <f t="shared" si="187"/>
        <v>36.743362831858406</v>
      </c>
      <c r="V727" s="37">
        <f t="shared" si="188"/>
        <v>-3.8290771175726945</v>
      </c>
      <c r="W727" s="39">
        <f t="shared" si="189"/>
        <v>-0.10421139554087536</v>
      </c>
    </row>
    <row r="728" spans="1:23" x14ac:dyDescent="0.3">
      <c r="A728" s="18">
        <f t="shared" si="190"/>
        <v>2022</v>
      </c>
      <c r="B728" s="18" t="str">
        <f t="shared" si="176"/>
        <v>Apr_2022</v>
      </c>
      <c r="C728" s="18" t="str">
        <f t="shared" si="177"/>
        <v>WK 15_Apr_2022</v>
      </c>
      <c r="D728" s="19">
        <v>44655</v>
      </c>
      <c r="E728" s="29" t="s">
        <v>19</v>
      </c>
      <c r="F728" s="30">
        <v>46</v>
      </c>
      <c r="G728" s="30">
        <v>46</v>
      </c>
      <c r="H728" s="21">
        <f t="shared" si="178"/>
        <v>0</v>
      </c>
      <c r="I728" s="11">
        <f t="shared" si="179"/>
        <v>0</v>
      </c>
      <c r="J728" s="18">
        <v>118</v>
      </c>
      <c r="K728" s="18">
        <f t="shared" si="180"/>
        <v>-72</v>
      </c>
      <c r="L728" s="11">
        <f t="shared" si="181"/>
        <v>-0.61016949152542377</v>
      </c>
      <c r="M728" s="30">
        <v>1297</v>
      </c>
      <c r="N728" s="30">
        <v>1271</v>
      </c>
      <c r="O728" s="21">
        <f t="shared" si="182"/>
        <v>26</v>
      </c>
      <c r="P728" s="11">
        <f t="shared" si="183"/>
        <v>2.0456333595594022E-2</v>
      </c>
      <c r="Q728" s="18">
        <v>3262</v>
      </c>
      <c r="R728" s="18">
        <f t="shared" si="184"/>
        <v>-1965</v>
      </c>
      <c r="S728" s="11">
        <f t="shared" si="185"/>
        <v>-0.60239117106069895</v>
      </c>
      <c r="T728" s="37">
        <f t="shared" si="186"/>
        <v>28.195652173913043</v>
      </c>
      <c r="U728" s="37">
        <f t="shared" si="187"/>
        <v>27.64406779661017</v>
      </c>
      <c r="V728" s="37">
        <f t="shared" si="188"/>
        <v>0.55158437730287346</v>
      </c>
      <c r="W728" s="39">
        <f t="shared" si="189"/>
        <v>1.995308293125048E-2</v>
      </c>
    </row>
    <row r="729" spans="1:23" x14ac:dyDescent="0.3">
      <c r="A729" s="18">
        <f t="shared" si="190"/>
        <v>2022</v>
      </c>
      <c r="B729" s="18" t="str">
        <f t="shared" si="176"/>
        <v>Apr_2022</v>
      </c>
      <c r="C729" s="18" t="str">
        <f t="shared" si="177"/>
        <v>WK 15_Apr_2022</v>
      </c>
      <c r="D729" s="19">
        <v>44655</v>
      </c>
      <c r="E729" s="23" t="s">
        <v>6</v>
      </c>
      <c r="F729" s="30">
        <v>18</v>
      </c>
      <c r="G729" s="30">
        <v>18</v>
      </c>
      <c r="H729" s="21">
        <f t="shared" si="178"/>
        <v>0</v>
      </c>
      <c r="I729" s="11">
        <f t="shared" si="179"/>
        <v>0</v>
      </c>
      <c r="J729" s="18">
        <v>47</v>
      </c>
      <c r="K729" s="18">
        <f t="shared" si="180"/>
        <v>-29</v>
      </c>
      <c r="L729" s="11">
        <f t="shared" si="181"/>
        <v>-0.61702127659574468</v>
      </c>
      <c r="M729" s="30">
        <v>767</v>
      </c>
      <c r="N729" s="30">
        <v>751</v>
      </c>
      <c r="O729" s="21">
        <f t="shared" si="182"/>
        <v>16</v>
      </c>
      <c r="P729" s="11">
        <f t="shared" si="183"/>
        <v>2.1304926764314249E-2</v>
      </c>
      <c r="Q729" s="18">
        <v>1771</v>
      </c>
      <c r="R729" s="18">
        <f t="shared" si="184"/>
        <v>-1004</v>
      </c>
      <c r="S729" s="11">
        <f t="shared" si="185"/>
        <v>-0.56691134952004518</v>
      </c>
      <c r="T729" s="37">
        <f t="shared" si="186"/>
        <v>42.611111111111114</v>
      </c>
      <c r="U729" s="37">
        <f t="shared" si="187"/>
        <v>37.680851063829785</v>
      </c>
      <c r="V729" s="37">
        <f t="shared" si="188"/>
        <v>4.9302600472813296</v>
      </c>
      <c r="W729" s="39">
        <f t="shared" si="189"/>
        <v>0.13084258736432666</v>
      </c>
    </row>
    <row r="730" spans="1:23" x14ac:dyDescent="0.3">
      <c r="A730" s="18">
        <f t="shared" si="190"/>
        <v>2022</v>
      </c>
      <c r="B730" s="18" t="str">
        <f t="shared" si="176"/>
        <v>Apr_2022</v>
      </c>
      <c r="C730" s="18" t="str">
        <f t="shared" si="177"/>
        <v>WK 15_Apr_2022</v>
      </c>
      <c r="D730" s="19">
        <v>44655</v>
      </c>
      <c r="E730" s="23" t="s">
        <v>7</v>
      </c>
      <c r="F730" s="30">
        <v>2142</v>
      </c>
      <c r="G730" s="30">
        <v>2141</v>
      </c>
      <c r="H730" s="21">
        <f t="shared" si="178"/>
        <v>1</v>
      </c>
      <c r="I730" s="11">
        <f t="shared" si="179"/>
        <v>4.6707146193367583E-4</v>
      </c>
      <c r="J730" s="18">
        <v>2500</v>
      </c>
      <c r="K730" s="18">
        <f t="shared" si="180"/>
        <v>-358</v>
      </c>
      <c r="L730" s="11">
        <f t="shared" si="181"/>
        <v>-0.14319999999999999</v>
      </c>
      <c r="M730" s="30">
        <v>53966</v>
      </c>
      <c r="N730" s="30">
        <v>53814</v>
      </c>
      <c r="O730" s="21">
        <f t="shared" si="182"/>
        <v>152</v>
      </c>
      <c r="P730" s="11">
        <f t="shared" si="183"/>
        <v>2.8245437990114097E-3</v>
      </c>
      <c r="Q730" s="18">
        <v>86541</v>
      </c>
      <c r="R730" s="18">
        <f t="shared" si="184"/>
        <v>-32575</v>
      </c>
      <c r="S730" s="11">
        <f t="shared" si="185"/>
        <v>-0.37641118082758462</v>
      </c>
      <c r="T730" s="37">
        <f t="shared" si="186"/>
        <v>25.194211017740429</v>
      </c>
      <c r="U730" s="37">
        <f t="shared" si="187"/>
        <v>34.616399999999999</v>
      </c>
      <c r="V730" s="37">
        <f t="shared" si="188"/>
        <v>-9.4221889822595699</v>
      </c>
      <c r="W730" s="39">
        <f t="shared" si="189"/>
        <v>-0.27218858640007543</v>
      </c>
    </row>
    <row r="731" spans="1:23" x14ac:dyDescent="0.3">
      <c r="A731" s="18">
        <f t="shared" si="190"/>
        <v>2022</v>
      </c>
      <c r="B731" s="18" t="str">
        <f t="shared" si="176"/>
        <v>Apr_2022</v>
      </c>
      <c r="C731" s="18" t="str">
        <f t="shared" si="177"/>
        <v>WK 15_Apr_2022</v>
      </c>
      <c r="D731" s="19">
        <v>44655</v>
      </c>
      <c r="E731" s="34" t="s">
        <v>20</v>
      </c>
      <c r="F731" s="32">
        <v>28</v>
      </c>
      <c r="G731" s="32">
        <v>28</v>
      </c>
      <c r="H731" s="21">
        <f t="shared" si="178"/>
        <v>0</v>
      </c>
      <c r="I731" s="11">
        <f t="shared" si="179"/>
        <v>0</v>
      </c>
      <c r="J731" s="18">
        <v>75</v>
      </c>
      <c r="K731" s="18">
        <f t="shared" si="180"/>
        <v>-47</v>
      </c>
      <c r="L731" s="11">
        <f t="shared" si="181"/>
        <v>-0.62666666666666671</v>
      </c>
      <c r="M731" s="30">
        <v>1009</v>
      </c>
      <c r="N731" s="30">
        <v>943</v>
      </c>
      <c r="O731" s="21">
        <f t="shared" si="182"/>
        <v>66</v>
      </c>
      <c r="P731" s="11">
        <f t="shared" si="183"/>
        <v>6.9989395546129374E-2</v>
      </c>
      <c r="Q731" s="18">
        <v>2819</v>
      </c>
      <c r="R731" s="18">
        <f t="shared" si="184"/>
        <v>-1810</v>
      </c>
      <c r="S731" s="11">
        <f t="shared" si="185"/>
        <v>-0.64207165661582122</v>
      </c>
      <c r="T731" s="37">
        <f t="shared" si="186"/>
        <v>36.035714285714285</v>
      </c>
      <c r="U731" s="37">
        <f t="shared" si="187"/>
        <v>37.586666666666666</v>
      </c>
      <c r="V731" s="37">
        <f t="shared" si="188"/>
        <v>-1.5509523809523813</v>
      </c>
      <c r="W731" s="39">
        <f t="shared" si="189"/>
        <v>-4.1263365935235399E-2</v>
      </c>
    </row>
    <row r="732" spans="1:23" x14ac:dyDescent="0.3">
      <c r="A732" s="18">
        <f t="shared" si="190"/>
        <v>2022</v>
      </c>
      <c r="B732" s="18" t="str">
        <f t="shared" si="176"/>
        <v>Apr_2022</v>
      </c>
      <c r="C732" s="18" t="str">
        <f t="shared" si="177"/>
        <v>WK 15_Apr_2022</v>
      </c>
      <c r="D732" s="19">
        <v>44655</v>
      </c>
      <c r="E732" s="23" t="s">
        <v>8</v>
      </c>
      <c r="F732" s="30">
        <v>19</v>
      </c>
      <c r="G732" s="30">
        <v>20</v>
      </c>
      <c r="H732" s="21">
        <f t="shared" si="178"/>
        <v>-1</v>
      </c>
      <c r="I732" s="11">
        <f t="shared" si="179"/>
        <v>-0.05</v>
      </c>
      <c r="J732" s="18">
        <v>35</v>
      </c>
      <c r="K732" s="18">
        <f t="shared" si="180"/>
        <v>-16</v>
      </c>
      <c r="L732" s="11">
        <f t="shared" si="181"/>
        <v>-0.45714285714285713</v>
      </c>
      <c r="M732" s="30">
        <v>474</v>
      </c>
      <c r="N732" s="30">
        <v>483</v>
      </c>
      <c r="O732" s="21">
        <f t="shared" si="182"/>
        <v>-9</v>
      </c>
      <c r="P732" s="11">
        <f t="shared" si="183"/>
        <v>-1.8633540372670808E-2</v>
      </c>
      <c r="Q732" s="18">
        <v>752</v>
      </c>
      <c r="R732" s="18">
        <f t="shared" si="184"/>
        <v>-278</v>
      </c>
      <c r="S732" s="11">
        <f t="shared" si="185"/>
        <v>-0.36968085106382981</v>
      </c>
      <c r="T732" s="37">
        <f t="shared" si="186"/>
        <v>24.94736842105263</v>
      </c>
      <c r="U732" s="37">
        <f t="shared" si="187"/>
        <v>21.485714285714284</v>
      </c>
      <c r="V732" s="37">
        <f t="shared" si="188"/>
        <v>3.4616541353383461</v>
      </c>
      <c r="W732" s="39">
        <f t="shared" si="189"/>
        <v>0.16111422172452411</v>
      </c>
    </row>
    <row r="733" spans="1:23" x14ac:dyDescent="0.3">
      <c r="A733" s="18">
        <f t="shared" si="190"/>
        <v>2022</v>
      </c>
      <c r="B733" s="18" t="str">
        <f t="shared" si="176"/>
        <v>Apr_2022</v>
      </c>
      <c r="C733" s="18" t="str">
        <f t="shared" si="177"/>
        <v>WK 15_Apr_2022</v>
      </c>
      <c r="D733" s="19">
        <v>44655</v>
      </c>
      <c r="E733" s="23" t="s">
        <v>9</v>
      </c>
      <c r="F733" s="30">
        <v>133</v>
      </c>
      <c r="G733" s="30">
        <v>130</v>
      </c>
      <c r="H733" s="21">
        <f t="shared" si="178"/>
        <v>3</v>
      </c>
      <c r="I733" s="11">
        <f t="shared" si="179"/>
        <v>2.3076923076923078E-2</v>
      </c>
      <c r="J733" s="18">
        <v>460</v>
      </c>
      <c r="K733" s="18">
        <f t="shared" si="180"/>
        <v>-327</v>
      </c>
      <c r="L733" s="11">
        <f t="shared" si="181"/>
        <v>-0.71086956521739131</v>
      </c>
      <c r="M733" s="30">
        <v>4463</v>
      </c>
      <c r="N733" s="30">
        <v>4338</v>
      </c>
      <c r="O733" s="21">
        <f t="shared" si="182"/>
        <v>125</v>
      </c>
      <c r="P733" s="11">
        <f t="shared" si="183"/>
        <v>2.8815122176118028E-2</v>
      </c>
      <c r="Q733" s="18">
        <v>14129</v>
      </c>
      <c r="R733" s="18">
        <f t="shared" si="184"/>
        <v>-9666</v>
      </c>
      <c r="S733" s="11">
        <f t="shared" si="185"/>
        <v>-0.68412484960011322</v>
      </c>
      <c r="T733" s="37">
        <f t="shared" si="186"/>
        <v>33.556390977443606</v>
      </c>
      <c r="U733" s="37">
        <f t="shared" si="187"/>
        <v>30.715217391304346</v>
      </c>
      <c r="V733" s="37">
        <f t="shared" si="188"/>
        <v>2.8411735861392593</v>
      </c>
      <c r="W733" s="39">
        <f t="shared" si="189"/>
        <v>9.2500520180059401E-2</v>
      </c>
    </row>
    <row r="734" spans="1:23" x14ac:dyDescent="0.3">
      <c r="A734" s="18">
        <f t="shared" si="190"/>
        <v>2022</v>
      </c>
      <c r="B734" s="18" t="str">
        <f t="shared" si="176"/>
        <v>Apr_2022</v>
      </c>
      <c r="C734" s="18" t="str">
        <f t="shared" si="177"/>
        <v>WK 15_Apr_2022</v>
      </c>
      <c r="D734" s="19">
        <v>44655</v>
      </c>
      <c r="E734" s="23" t="s">
        <v>21</v>
      </c>
      <c r="F734" s="30">
        <v>19</v>
      </c>
      <c r="G734" s="30">
        <v>18</v>
      </c>
      <c r="H734" s="21">
        <f t="shared" si="178"/>
        <v>1</v>
      </c>
      <c r="I734" s="11">
        <f t="shared" si="179"/>
        <v>5.5555555555555552E-2</v>
      </c>
      <c r="J734" s="18">
        <v>61</v>
      </c>
      <c r="K734" s="18">
        <f t="shared" si="180"/>
        <v>-42</v>
      </c>
      <c r="L734" s="11">
        <f t="shared" si="181"/>
        <v>-0.68852459016393441</v>
      </c>
      <c r="M734" s="30">
        <v>612</v>
      </c>
      <c r="N734" s="30">
        <v>598</v>
      </c>
      <c r="O734" s="21">
        <f t="shared" si="182"/>
        <v>14</v>
      </c>
      <c r="P734" s="11">
        <f t="shared" si="183"/>
        <v>2.3411371237458192E-2</v>
      </c>
      <c r="Q734" s="18">
        <v>1843</v>
      </c>
      <c r="R734" s="18">
        <f t="shared" si="184"/>
        <v>-1231</v>
      </c>
      <c r="S734" s="11">
        <f t="shared" si="185"/>
        <v>-0.66793271839392299</v>
      </c>
      <c r="T734" s="37">
        <f t="shared" si="186"/>
        <v>32.210526315789473</v>
      </c>
      <c r="U734" s="37">
        <f t="shared" si="187"/>
        <v>30.21311475409836</v>
      </c>
      <c r="V734" s="37">
        <f t="shared" si="188"/>
        <v>1.9974115616911128</v>
      </c>
      <c r="W734" s="39">
        <f t="shared" si="189"/>
        <v>6.6110746208984203E-2</v>
      </c>
    </row>
    <row r="735" spans="1:23" x14ac:dyDescent="0.3">
      <c r="A735" s="18">
        <f t="shared" si="190"/>
        <v>2022</v>
      </c>
      <c r="B735" s="18" t="str">
        <f t="shared" si="176"/>
        <v>Apr_2022</v>
      </c>
      <c r="C735" s="18" t="str">
        <f t="shared" si="177"/>
        <v>WK 15_Apr_2022</v>
      </c>
      <c r="D735" s="19">
        <v>44655</v>
      </c>
      <c r="E735" s="23" t="s">
        <v>10</v>
      </c>
      <c r="F735" s="33">
        <v>23</v>
      </c>
      <c r="G735" s="33">
        <v>23</v>
      </c>
      <c r="H735" s="21">
        <f t="shared" si="178"/>
        <v>0</v>
      </c>
      <c r="I735" s="11">
        <f t="shared" si="179"/>
        <v>0</v>
      </c>
      <c r="J735" s="18">
        <v>44</v>
      </c>
      <c r="K735" s="18">
        <f t="shared" si="180"/>
        <v>-21</v>
      </c>
      <c r="L735" s="11">
        <f t="shared" si="181"/>
        <v>-0.47727272727272729</v>
      </c>
      <c r="M735" s="30">
        <v>649</v>
      </c>
      <c r="N735" s="30">
        <v>722</v>
      </c>
      <c r="O735" s="21">
        <f t="shared" si="182"/>
        <v>-73</v>
      </c>
      <c r="P735" s="11">
        <f t="shared" si="183"/>
        <v>-0.10110803324099724</v>
      </c>
      <c r="Q735" s="18">
        <v>1048</v>
      </c>
      <c r="R735" s="18">
        <f t="shared" si="184"/>
        <v>-399</v>
      </c>
      <c r="S735" s="11">
        <f t="shared" si="185"/>
        <v>-0.38072519083969464</v>
      </c>
      <c r="T735" s="37">
        <f t="shared" si="186"/>
        <v>28.217391304347824</v>
      </c>
      <c r="U735" s="37">
        <f t="shared" si="187"/>
        <v>23.818181818181817</v>
      </c>
      <c r="V735" s="37">
        <f t="shared" si="188"/>
        <v>4.3992094861660078</v>
      </c>
      <c r="W735" s="39">
        <f t="shared" si="189"/>
        <v>0.18469963491536676</v>
      </c>
    </row>
    <row r="736" spans="1:23" x14ac:dyDescent="0.3">
      <c r="A736" s="18">
        <f t="shared" si="190"/>
        <v>2022</v>
      </c>
      <c r="B736" s="18" t="str">
        <f t="shared" si="176"/>
        <v>Apr_2022</v>
      </c>
      <c r="C736" s="18" t="str">
        <f t="shared" si="177"/>
        <v>WK 15_Apr_2022</v>
      </c>
      <c r="D736" s="19">
        <v>44655</v>
      </c>
      <c r="E736" s="23" t="s">
        <v>16</v>
      </c>
      <c r="F736" s="33">
        <v>39</v>
      </c>
      <c r="G736" s="33">
        <v>37</v>
      </c>
      <c r="H736" s="21">
        <f t="shared" si="178"/>
        <v>2</v>
      </c>
      <c r="I736" s="11">
        <f t="shared" si="179"/>
        <v>5.4054054054054057E-2</v>
      </c>
      <c r="J736" s="18">
        <v>111</v>
      </c>
      <c r="K736" s="18">
        <f t="shared" si="180"/>
        <v>-72</v>
      </c>
      <c r="L736" s="11">
        <f t="shared" si="181"/>
        <v>-0.64864864864864868</v>
      </c>
      <c r="M736" s="30">
        <v>524</v>
      </c>
      <c r="N736" s="30">
        <v>514</v>
      </c>
      <c r="O736" s="21">
        <f t="shared" si="182"/>
        <v>10</v>
      </c>
      <c r="P736" s="11">
        <f t="shared" si="183"/>
        <v>1.9455252918287938E-2</v>
      </c>
      <c r="Q736" s="18">
        <v>3522</v>
      </c>
      <c r="R736" s="18">
        <f t="shared" si="184"/>
        <v>-2998</v>
      </c>
      <c r="S736" s="11">
        <f t="shared" si="185"/>
        <v>-0.85122089721749006</v>
      </c>
      <c r="T736" s="37">
        <f t="shared" si="186"/>
        <v>13.435897435897436</v>
      </c>
      <c r="U736" s="37">
        <f t="shared" si="187"/>
        <v>31.72972972972973</v>
      </c>
      <c r="V736" s="37">
        <f t="shared" si="188"/>
        <v>-18.293832293832295</v>
      </c>
      <c r="W736" s="39">
        <f t="shared" si="189"/>
        <v>-0.57655178438824095</v>
      </c>
    </row>
    <row r="737" spans="1:23" x14ac:dyDescent="0.3">
      <c r="A737" s="18">
        <f t="shared" si="190"/>
        <v>2022</v>
      </c>
      <c r="B737" s="18" t="str">
        <f t="shared" si="176"/>
        <v>Apr_2022</v>
      </c>
      <c r="C737" s="18" t="str">
        <f t="shared" si="177"/>
        <v>WK 15_Apr_2022</v>
      </c>
      <c r="D737" s="19">
        <v>44655</v>
      </c>
      <c r="E737" s="23" t="s">
        <v>12</v>
      </c>
      <c r="F737" s="30">
        <v>86</v>
      </c>
      <c r="G737" s="30">
        <v>85</v>
      </c>
      <c r="H737" s="21">
        <f t="shared" si="178"/>
        <v>1</v>
      </c>
      <c r="I737" s="11">
        <f t="shared" si="179"/>
        <v>1.1764705882352941E-2</v>
      </c>
      <c r="J737" s="18">
        <v>295</v>
      </c>
      <c r="K737" s="18">
        <f t="shared" si="180"/>
        <v>-209</v>
      </c>
      <c r="L737" s="11">
        <f t="shared" si="181"/>
        <v>-0.70847457627118648</v>
      </c>
      <c r="M737" s="30">
        <v>1366</v>
      </c>
      <c r="N737" s="30">
        <v>1419</v>
      </c>
      <c r="O737" s="21">
        <f t="shared" si="182"/>
        <v>-53</v>
      </c>
      <c r="P737" s="11">
        <f t="shared" si="183"/>
        <v>-3.7350246652572236E-2</v>
      </c>
      <c r="Q737" s="18">
        <v>5504</v>
      </c>
      <c r="R737" s="18">
        <f t="shared" si="184"/>
        <v>-4138</v>
      </c>
      <c r="S737" s="11">
        <f t="shared" si="185"/>
        <v>-0.75181686046511631</v>
      </c>
      <c r="T737" s="37">
        <f t="shared" si="186"/>
        <v>15.883720930232558</v>
      </c>
      <c r="U737" s="37">
        <f t="shared" si="187"/>
        <v>18.657627118644069</v>
      </c>
      <c r="V737" s="37">
        <f t="shared" si="188"/>
        <v>-2.7739061884115106</v>
      </c>
      <c r="W737" s="39">
        <f t="shared" si="189"/>
        <v>-0.14867411438615472</v>
      </c>
    </row>
    <row r="738" spans="1:23" x14ac:dyDescent="0.3">
      <c r="A738" s="18">
        <f t="shared" si="190"/>
        <v>2022</v>
      </c>
      <c r="B738" s="18" t="str">
        <f t="shared" si="176"/>
        <v>Apr_2022</v>
      </c>
      <c r="C738" s="18" t="str">
        <f t="shared" si="177"/>
        <v>WK 16_Apr_2022</v>
      </c>
      <c r="D738" s="19">
        <v>44662</v>
      </c>
      <c r="E738" s="29" t="s">
        <v>18</v>
      </c>
      <c r="F738" s="30">
        <v>35</v>
      </c>
      <c r="G738" s="30">
        <v>35</v>
      </c>
      <c r="H738" s="21">
        <f t="shared" si="178"/>
        <v>0</v>
      </c>
      <c r="I738" s="11">
        <f t="shared" si="179"/>
        <v>0</v>
      </c>
      <c r="J738" s="18">
        <v>113</v>
      </c>
      <c r="K738" s="18">
        <f t="shared" si="180"/>
        <v>-78</v>
      </c>
      <c r="L738" s="11">
        <f t="shared" si="181"/>
        <v>-0.69026548672566368</v>
      </c>
      <c r="M738" s="31">
        <v>1104</v>
      </c>
      <c r="N738" s="31">
        <v>1152</v>
      </c>
      <c r="O738" s="21">
        <f t="shared" si="182"/>
        <v>-48</v>
      </c>
      <c r="P738" s="11">
        <f t="shared" si="183"/>
        <v>-4.1666666666666664E-2</v>
      </c>
      <c r="Q738" s="18">
        <v>4152</v>
      </c>
      <c r="R738" s="18">
        <f t="shared" si="184"/>
        <v>-3048</v>
      </c>
      <c r="S738" s="11">
        <f t="shared" si="185"/>
        <v>-0.73410404624277459</v>
      </c>
      <c r="T738" s="37">
        <f t="shared" si="186"/>
        <v>31.542857142857144</v>
      </c>
      <c r="U738" s="37">
        <f t="shared" si="187"/>
        <v>36.743362831858406</v>
      </c>
      <c r="V738" s="37">
        <f t="shared" si="188"/>
        <v>-5.2005056890012611</v>
      </c>
      <c r="W738" s="39">
        <f t="shared" si="189"/>
        <v>-0.14153592072667209</v>
      </c>
    </row>
    <row r="739" spans="1:23" x14ac:dyDescent="0.3">
      <c r="A739" s="18">
        <f t="shared" ref="A739:A749" si="191">IF(ISBLANK(D739),"",YEAR(D739))</f>
        <v>2022</v>
      </c>
      <c r="B739" s="18" t="str">
        <f t="shared" si="176"/>
        <v>Apr_2022</v>
      </c>
      <c r="C739" s="18" t="str">
        <f t="shared" si="177"/>
        <v>WK 16_Apr_2022</v>
      </c>
      <c r="D739" s="19">
        <v>44662</v>
      </c>
      <c r="E739" s="29" t="s">
        <v>19</v>
      </c>
      <c r="F739" s="30">
        <v>47</v>
      </c>
      <c r="G739" s="30">
        <v>46</v>
      </c>
      <c r="H739" s="21">
        <f t="shared" si="178"/>
        <v>1</v>
      </c>
      <c r="I739" s="11">
        <f t="shared" si="179"/>
        <v>2.1739130434782608E-2</v>
      </c>
      <c r="J739" s="18">
        <v>118</v>
      </c>
      <c r="K739" s="18">
        <f t="shared" si="180"/>
        <v>-71</v>
      </c>
      <c r="L739" s="11">
        <f t="shared" si="181"/>
        <v>-0.60169491525423724</v>
      </c>
      <c r="M739" s="30">
        <v>1483</v>
      </c>
      <c r="N739" s="30">
        <v>1297</v>
      </c>
      <c r="O739" s="21">
        <f t="shared" si="182"/>
        <v>186</v>
      </c>
      <c r="P739" s="11">
        <f t="shared" si="183"/>
        <v>0.14340786430223593</v>
      </c>
      <c r="Q739" s="18">
        <v>3262</v>
      </c>
      <c r="R739" s="18">
        <f t="shared" si="184"/>
        <v>-1779</v>
      </c>
      <c r="S739" s="11">
        <f t="shared" si="185"/>
        <v>-0.54537093807480075</v>
      </c>
      <c r="T739" s="37">
        <f t="shared" si="186"/>
        <v>31.553191489361701</v>
      </c>
      <c r="U739" s="37">
        <f t="shared" si="187"/>
        <v>27.64406779661017</v>
      </c>
      <c r="V739" s="37">
        <f t="shared" si="188"/>
        <v>3.9091236927515318</v>
      </c>
      <c r="W739" s="39">
        <f t="shared" si="189"/>
        <v>0.14140913419518111</v>
      </c>
    </row>
    <row r="740" spans="1:23" x14ac:dyDescent="0.3">
      <c r="A740" s="18">
        <f t="shared" si="191"/>
        <v>2022</v>
      </c>
      <c r="B740" s="18" t="str">
        <f t="shared" si="176"/>
        <v>Apr_2022</v>
      </c>
      <c r="C740" s="18" t="str">
        <f t="shared" si="177"/>
        <v>WK 16_Apr_2022</v>
      </c>
      <c r="D740" s="19">
        <v>44662</v>
      </c>
      <c r="E740" s="23" t="s">
        <v>6</v>
      </c>
      <c r="F740" s="30">
        <v>18</v>
      </c>
      <c r="G740" s="30">
        <v>18</v>
      </c>
      <c r="H740" s="21">
        <f t="shared" si="178"/>
        <v>0</v>
      </c>
      <c r="I740" s="11">
        <f t="shared" si="179"/>
        <v>0</v>
      </c>
      <c r="J740" s="18">
        <v>47</v>
      </c>
      <c r="K740" s="18">
        <f t="shared" si="180"/>
        <v>-29</v>
      </c>
      <c r="L740" s="11">
        <f t="shared" si="181"/>
        <v>-0.61702127659574468</v>
      </c>
      <c r="M740" s="30">
        <v>775</v>
      </c>
      <c r="N740" s="30">
        <v>767</v>
      </c>
      <c r="O740" s="21">
        <f t="shared" si="182"/>
        <v>8</v>
      </c>
      <c r="P740" s="11">
        <f t="shared" si="183"/>
        <v>1.0430247718383311E-2</v>
      </c>
      <c r="Q740" s="18">
        <v>1771</v>
      </c>
      <c r="R740" s="18">
        <f t="shared" si="184"/>
        <v>-996</v>
      </c>
      <c r="S740" s="11">
        <f t="shared" si="185"/>
        <v>-0.56239412761151897</v>
      </c>
      <c r="T740" s="37">
        <f t="shared" si="186"/>
        <v>43.055555555555557</v>
      </c>
      <c r="U740" s="37">
        <f t="shared" si="187"/>
        <v>37.680851063829785</v>
      </c>
      <c r="V740" s="37">
        <f t="shared" si="188"/>
        <v>5.3747044917257725</v>
      </c>
      <c r="W740" s="39">
        <f t="shared" si="189"/>
        <v>0.14263755568103406</v>
      </c>
    </row>
    <row r="741" spans="1:23" x14ac:dyDescent="0.3">
      <c r="A741" s="18">
        <f t="shared" si="191"/>
        <v>2022</v>
      </c>
      <c r="B741" s="18" t="str">
        <f t="shared" si="176"/>
        <v>Apr_2022</v>
      </c>
      <c r="C741" s="18" t="str">
        <f t="shared" si="177"/>
        <v>WK 16_Apr_2022</v>
      </c>
      <c r="D741" s="19">
        <v>44662</v>
      </c>
      <c r="E741" s="23" t="s">
        <v>7</v>
      </c>
      <c r="F741" s="30">
        <v>2156</v>
      </c>
      <c r="G741" s="30">
        <v>2142</v>
      </c>
      <c r="H741" s="21">
        <f t="shared" si="178"/>
        <v>14</v>
      </c>
      <c r="I741" s="11">
        <f t="shared" si="179"/>
        <v>6.5359477124183009E-3</v>
      </c>
      <c r="J741" s="18">
        <v>2500</v>
      </c>
      <c r="K741" s="18">
        <f t="shared" si="180"/>
        <v>-344</v>
      </c>
      <c r="L741" s="11">
        <f t="shared" si="181"/>
        <v>-0.1376</v>
      </c>
      <c r="M741" s="30">
        <v>55168</v>
      </c>
      <c r="N741" s="30">
        <v>53966</v>
      </c>
      <c r="O741" s="21">
        <f t="shared" si="182"/>
        <v>1202</v>
      </c>
      <c r="P741" s="11">
        <f t="shared" si="183"/>
        <v>2.2273283178297448E-2</v>
      </c>
      <c r="Q741" s="18">
        <v>86541</v>
      </c>
      <c r="R741" s="18">
        <f t="shared" si="184"/>
        <v>-31373</v>
      </c>
      <c r="S741" s="11">
        <f t="shared" si="185"/>
        <v>-0.3625218104713373</v>
      </c>
      <c r="T741" s="37">
        <f t="shared" si="186"/>
        <v>25.588126159554729</v>
      </c>
      <c r="U741" s="37">
        <f t="shared" si="187"/>
        <v>34.616399999999999</v>
      </c>
      <c r="V741" s="37">
        <f t="shared" si="188"/>
        <v>-9.0282738404452694</v>
      </c>
      <c r="W741" s="39">
        <f t="shared" si="189"/>
        <v>-0.26080914943336886</v>
      </c>
    </row>
    <row r="742" spans="1:23" x14ac:dyDescent="0.3">
      <c r="A742" s="18">
        <f t="shared" si="191"/>
        <v>2022</v>
      </c>
      <c r="B742" s="18" t="str">
        <f t="shared" si="176"/>
        <v>Apr_2022</v>
      </c>
      <c r="C742" s="18" t="str">
        <f t="shared" si="177"/>
        <v>WK 16_Apr_2022</v>
      </c>
      <c r="D742" s="19">
        <v>44662</v>
      </c>
      <c r="E742" s="34" t="s">
        <v>20</v>
      </c>
      <c r="F742" s="32">
        <v>30</v>
      </c>
      <c r="G742" s="32">
        <v>28</v>
      </c>
      <c r="H742" s="21">
        <f t="shared" si="178"/>
        <v>2</v>
      </c>
      <c r="I742" s="11">
        <f t="shared" si="179"/>
        <v>7.1428571428571425E-2</v>
      </c>
      <c r="J742" s="18">
        <v>75</v>
      </c>
      <c r="K742" s="18">
        <f t="shared" si="180"/>
        <v>-45</v>
      </c>
      <c r="L742" s="11">
        <f t="shared" si="181"/>
        <v>-0.6</v>
      </c>
      <c r="M742" s="30">
        <v>953</v>
      </c>
      <c r="N742" s="30">
        <v>1009</v>
      </c>
      <c r="O742" s="21">
        <f t="shared" si="182"/>
        <v>-56</v>
      </c>
      <c r="P742" s="11">
        <f t="shared" si="183"/>
        <v>-5.550049554013875E-2</v>
      </c>
      <c r="Q742" s="18">
        <v>2819</v>
      </c>
      <c r="R742" s="18">
        <f t="shared" si="184"/>
        <v>-1866</v>
      </c>
      <c r="S742" s="11">
        <f t="shared" si="185"/>
        <v>-0.66193685704150407</v>
      </c>
      <c r="T742" s="37">
        <f t="shared" si="186"/>
        <v>31.766666666666666</v>
      </c>
      <c r="U742" s="37">
        <f t="shared" si="187"/>
        <v>37.586666666666666</v>
      </c>
      <c r="V742" s="37">
        <f t="shared" si="188"/>
        <v>-5.82</v>
      </c>
      <c r="W742" s="39">
        <f t="shared" si="189"/>
        <v>-0.1548421426037602</v>
      </c>
    </row>
    <row r="743" spans="1:23" x14ac:dyDescent="0.3">
      <c r="A743" s="18">
        <f t="shared" si="191"/>
        <v>2022</v>
      </c>
      <c r="B743" s="18" t="str">
        <f t="shared" si="176"/>
        <v>Apr_2022</v>
      </c>
      <c r="C743" s="18" t="str">
        <f t="shared" si="177"/>
        <v>WK 16_Apr_2022</v>
      </c>
      <c r="D743" s="19">
        <v>44662</v>
      </c>
      <c r="E743" s="23" t="s">
        <v>8</v>
      </c>
      <c r="F743" s="30">
        <v>19</v>
      </c>
      <c r="G743" s="30">
        <v>19</v>
      </c>
      <c r="H743" s="21">
        <f t="shared" si="178"/>
        <v>0</v>
      </c>
      <c r="I743" s="11">
        <f t="shared" si="179"/>
        <v>0</v>
      </c>
      <c r="J743" s="18">
        <v>35</v>
      </c>
      <c r="K743" s="18">
        <f t="shared" si="180"/>
        <v>-16</v>
      </c>
      <c r="L743" s="11">
        <f t="shared" si="181"/>
        <v>-0.45714285714285713</v>
      </c>
      <c r="M743" s="30">
        <v>520</v>
      </c>
      <c r="N743" s="30">
        <v>474</v>
      </c>
      <c r="O743" s="21">
        <f t="shared" si="182"/>
        <v>46</v>
      </c>
      <c r="P743" s="11">
        <f t="shared" si="183"/>
        <v>9.7046413502109699E-2</v>
      </c>
      <c r="Q743" s="18">
        <v>752</v>
      </c>
      <c r="R743" s="18">
        <f t="shared" si="184"/>
        <v>-232</v>
      </c>
      <c r="S743" s="11">
        <f t="shared" si="185"/>
        <v>-0.30851063829787234</v>
      </c>
      <c r="T743" s="37">
        <f t="shared" si="186"/>
        <v>27.368421052631579</v>
      </c>
      <c r="U743" s="37">
        <f t="shared" si="187"/>
        <v>21.485714285714284</v>
      </c>
      <c r="V743" s="37">
        <f t="shared" si="188"/>
        <v>5.8827067669172948</v>
      </c>
      <c r="W743" s="39">
        <f t="shared" si="189"/>
        <v>0.27379619260918264</v>
      </c>
    </row>
    <row r="744" spans="1:23" x14ac:dyDescent="0.3">
      <c r="A744" s="18">
        <f t="shared" si="191"/>
        <v>2022</v>
      </c>
      <c r="B744" s="18" t="str">
        <f t="shared" si="176"/>
        <v>Apr_2022</v>
      </c>
      <c r="C744" s="18" t="str">
        <f t="shared" si="177"/>
        <v>WK 16_Apr_2022</v>
      </c>
      <c r="D744" s="19">
        <v>44662</v>
      </c>
      <c r="E744" s="23" t="s">
        <v>9</v>
      </c>
      <c r="F744" s="30">
        <v>133</v>
      </c>
      <c r="G744" s="30">
        <v>133</v>
      </c>
      <c r="H744" s="21">
        <f t="shared" si="178"/>
        <v>0</v>
      </c>
      <c r="I744" s="11">
        <f t="shared" si="179"/>
        <v>0</v>
      </c>
      <c r="J744" s="18">
        <v>460</v>
      </c>
      <c r="K744" s="18">
        <f t="shared" si="180"/>
        <v>-327</v>
      </c>
      <c r="L744" s="11">
        <f t="shared" si="181"/>
        <v>-0.71086956521739131</v>
      </c>
      <c r="M744" s="30">
        <v>4214</v>
      </c>
      <c r="N744" s="30">
        <v>4463</v>
      </c>
      <c r="O744" s="21">
        <f t="shared" si="182"/>
        <v>-249</v>
      </c>
      <c r="P744" s="11">
        <f t="shared" si="183"/>
        <v>-5.5792068115617301E-2</v>
      </c>
      <c r="Q744" s="18">
        <v>14129</v>
      </c>
      <c r="R744" s="18">
        <f t="shared" si="184"/>
        <v>-9915</v>
      </c>
      <c r="S744" s="11">
        <f t="shared" si="185"/>
        <v>-0.7017481775072546</v>
      </c>
      <c r="T744" s="37">
        <f t="shared" si="186"/>
        <v>31.684210526315791</v>
      </c>
      <c r="U744" s="37">
        <f t="shared" si="187"/>
        <v>30.715217391304346</v>
      </c>
      <c r="V744" s="37">
        <f t="shared" si="188"/>
        <v>0.96899313501144491</v>
      </c>
      <c r="W744" s="39">
        <f t="shared" si="189"/>
        <v>3.1547656741826365E-2</v>
      </c>
    </row>
    <row r="745" spans="1:23" x14ac:dyDescent="0.3">
      <c r="A745" s="18">
        <f t="shared" si="191"/>
        <v>2022</v>
      </c>
      <c r="B745" s="18" t="str">
        <f t="shared" si="176"/>
        <v>Apr_2022</v>
      </c>
      <c r="C745" s="18" t="str">
        <f t="shared" si="177"/>
        <v>WK 16_Apr_2022</v>
      </c>
      <c r="D745" s="19">
        <v>44662</v>
      </c>
      <c r="E745" s="23" t="s">
        <v>21</v>
      </c>
      <c r="F745" s="30">
        <v>19</v>
      </c>
      <c r="G745" s="30">
        <v>19</v>
      </c>
      <c r="H745" s="21">
        <f t="shared" si="178"/>
        <v>0</v>
      </c>
      <c r="I745" s="11">
        <f t="shared" si="179"/>
        <v>0</v>
      </c>
      <c r="J745" s="18">
        <v>61</v>
      </c>
      <c r="K745" s="18">
        <f t="shared" si="180"/>
        <v>-42</v>
      </c>
      <c r="L745" s="11">
        <f t="shared" si="181"/>
        <v>-0.68852459016393441</v>
      </c>
      <c r="M745" s="30">
        <v>632</v>
      </c>
      <c r="N745" s="30">
        <v>612</v>
      </c>
      <c r="O745" s="21">
        <f t="shared" si="182"/>
        <v>20</v>
      </c>
      <c r="P745" s="11">
        <f t="shared" si="183"/>
        <v>3.2679738562091505E-2</v>
      </c>
      <c r="Q745" s="18">
        <v>1843</v>
      </c>
      <c r="R745" s="18">
        <f t="shared" si="184"/>
        <v>-1211</v>
      </c>
      <c r="S745" s="11">
        <f t="shared" si="185"/>
        <v>-0.65708084644601195</v>
      </c>
      <c r="T745" s="37">
        <f t="shared" si="186"/>
        <v>33.263157894736842</v>
      </c>
      <c r="U745" s="37">
        <f t="shared" si="187"/>
        <v>30.21311475409836</v>
      </c>
      <c r="V745" s="37">
        <f t="shared" si="188"/>
        <v>3.0500431406384827</v>
      </c>
      <c r="W745" s="39">
        <f t="shared" si="189"/>
        <v>0.10095096667333014</v>
      </c>
    </row>
    <row r="746" spans="1:23" x14ac:dyDescent="0.3">
      <c r="A746" s="18">
        <f t="shared" si="191"/>
        <v>2022</v>
      </c>
      <c r="B746" s="18" t="str">
        <f t="shared" si="176"/>
        <v>Apr_2022</v>
      </c>
      <c r="C746" s="18" t="str">
        <f t="shared" si="177"/>
        <v>WK 16_Apr_2022</v>
      </c>
      <c r="D746" s="19">
        <v>44662</v>
      </c>
      <c r="E746" s="23" t="s">
        <v>10</v>
      </c>
      <c r="F746" s="33">
        <v>26</v>
      </c>
      <c r="G746" s="33">
        <v>23</v>
      </c>
      <c r="H746" s="21">
        <f t="shared" si="178"/>
        <v>3</v>
      </c>
      <c r="I746" s="11">
        <f t="shared" si="179"/>
        <v>0.13043478260869565</v>
      </c>
      <c r="J746" s="18">
        <v>44</v>
      </c>
      <c r="K746" s="18">
        <f t="shared" si="180"/>
        <v>-18</v>
      </c>
      <c r="L746" s="11">
        <f t="shared" si="181"/>
        <v>-0.40909090909090912</v>
      </c>
      <c r="M746" s="30">
        <v>914</v>
      </c>
      <c r="N746" s="30">
        <v>649</v>
      </c>
      <c r="O746" s="21">
        <f t="shared" si="182"/>
        <v>265</v>
      </c>
      <c r="P746" s="11">
        <f t="shared" si="183"/>
        <v>0.40832049306625579</v>
      </c>
      <c r="Q746" s="18">
        <v>1048</v>
      </c>
      <c r="R746" s="18">
        <f t="shared" si="184"/>
        <v>-134</v>
      </c>
      <c r="S746" s="11">
        <f t="shared" si="185"/>
        <v>-0.12786259541984732</v>
      </c>
      <c r="T746" s="37">
        <f t="shared" si="186"/>
        <v>35.153846153846153</v>
      </c>
      <c r="U746" s="37">
        <f t="shared" si="187"/>
        <v>23.818181818181817</v>
      </c>
      <c r="V746" s="37">
        <f t="shared" si="188"/>
        <v>11.335664335664337</v>
      </c>
      <c r="W746" s="39">
        <f t="shared" si="189"/>
        <v>0.47592483852025846</v>
      </c>
    </row>
    <row r="747" spans="1:23" x14ac:dyDescent="0.3">
      <c r="A747" s="18">
        <f t="shared" si="191"/>
        <v>2022</v>
      </c>
      <c r="B747" s="18" t="str">
        <f t="shared" si="176"/>
        <v>Apr_2022</v>
      </c>
      <c r="C747" s="18" t="str">
        <f t="shared" si="177"/>
        <v>WK 16_Apr_2022</v>
      </c>
      <c r="D747" s="19">
        <v>44662</v>
      </c>
      <c r="E747" s="23" t="s">
        <v>16</v>
      </c>
      <c r="F747" s="33">
        <v>40</v>
      </c>
      <c r="G747" s="33">
        <v>39</v>
      </c>
      <c r="H747" s="21">
        <f t="shared" si="178"/>
        <v>1</v>
      </c>
      <c r="I747" s="11">
        <f t="shared" si="179"/>
        <v>2.564102564102564E-2</v>
      </c>
      <c r="J747" s="18">
        <v>111</v>
      </c>
      <c r="K747" s="18">
        <f t="shared" si="180"/>
        <v>-71</v>
      </c>
      <c r="L747" s="11">
        <f t="shared" si="181"/>
        <v>-0.63963963963963966</v>
      </c>
      <c r="M747" s="30">
        <v>523</v>
      </c>
      <c r="N747" s="30">
        <v>524</v>
      </c>
      <c r="O747" s="21">
        <f t="shared" si="182"/>
        <v>-1</v>
      </c>
      <c r="P747" s="11">
        <f t="shared" si="183"/>
        <v>-1.9083969465648854E-3</v>
      </c>
      <c r="Q747" s="18">
        <v>3522</v>
      </c>
      <c r="R747" s="18">
        <f t="shared" si="184"/>
        <v>-2999</v>
      </c>
      <c r="S747" s="11">
        <f t="shared" si="185"/>
        <v>-0.85150482680295292</v>
      </c>
      <c r="T747" s="37">
        <f t="shared" si="186"/>
        <v>13.074999999999999</v>
      </c>
      <c r="U747" s="37">
        <f t="shared" si="187"/>
        <v>31.72972972972973</v>
      </c>
      <c r="V747" s="37">
        <f t="shared" si="188"/>
        <v>-18.654729729729731</v>
      </c>
      <c r="W747" s="39">
        <f t="shared" si="189"/>
        <v>-0.5879258943781942</v>
      </c>
    </row>
    <row r="748" spans="1:23" x14ac:dyDescent="0.3">
      <c r="A748" s="18">
        <f t="shared" si="191"/>
        <v>2022</v>
      </c>
      <c r="B748" s="18" t="str">
        <f t="shared" si="176"/>
        <v>Apr_2022</v>
      </c>
      <c r="C748" s="18" t="str">
        <f t="shared" si="177"/>
        <v>WK 16_Apr_2022</v>
      </c>
      <c r="D748" s="19">
        <v>44662</v>
      </c>
      <c r="E748" s="23" t="s">
        <v>12</v>
      </c>
      <c r="F748" s="30">
        <v>87</v>
      </c>
      <c r="G748" s="30">
        <v>86</v>
      </c>
      <c r="H748" s="21">
        <f t="shared" si="178"/>
        <v>1</v>
      </c>
      <c r="I748" s="11">
        <f t="shared" si="179"/>
        <v>1.1627906976744186E-2</v>
      </c>
      <c r="J748" s="18">
        <v>295</v>
      </c>
      <c r="K748" s="18">
        <f t="shared" si="180"/>
        <v>-208</v>
      </c>
      <c r="L748" s="11">
        <f t="shared" si="181"/>
        <v>-0.70508474576271185</v>
      </c>
      <c r="M748" s="30">
        <v>1468</v>
      </c>
      <c r="N748" s="30">
        <v>1366</v>
      </c>
      <c r="O748" s="21">
        <f t="shared" si="182"/>
        <v>102</v>
      </c>
      <c r="P748" s="11">
        <f t="shared" si="183"/>
        <v>7.4670571010248904E-2</v>
      </c>
      <c r="Q748" s="18">
        <v>5504</v>
      </c>
      <c r="R748" s="18">
        <f t="shared" si="184"/>
        <v>-4036</v>
      </c>
      <c r="S748" s="11">
        <f t="shared" si="185"/>
        <v>-0.73328488372093026</v>
      </c>
      <c r="T748" s="37">
        <f t="shared" si="186"/>
        <v>16.873563218390803</v>
      </c>
      <c r="U748" s="37">
        <f t="shared" si="187"/>
        <v>18.657627118644069</v>
      </c>
      <c r="V748" s="37">
        <f t="shared" si="188"/>
        <v>-1.7840639002532654</v>
      </c>
      <c r="W748" s="39">
        <f t="shared" si="189"/>
        <v>-9.5621157444533658E-2</v>
      </c>
    </row>
    <row r="749" spans="1:23" x14ac:dyDescent="0.3">
      <c r="A749" s="18">
        <f t="shared" si="191"/>
        <v>2022</v>
      </c>
      <c r="B749" s="18" t="str">
        <f t="shared" si="176"/>
        <v>Apr_2022</v>
      </c>
      <c r="C749" s="18" t="str">
        <f t="shared" si="177"/>
        <v>WK 17_Apr_2022</v>
      </c>
      <c r="D749" s="19">
        <v>44669</v>
      </c>
      <c r="E749" s="29" t="s">
        <v>18</v>
      </c>
      <c r="F749" s="30">
        <v>33</v>
      </c>
      <c r="G749" s="30">
        <v>35</v>
      </c>
      <c r="H749" s="21">
        <f t="shared" si="178"/>
        <v>-2</v>
      </c>
      <c r="I749" s="11">
        <f t="shared" si="179"/>
        <v>-5.7142857142857141E-2</v>
      </c>
      <c r="J749" s="18">
        <v>113</v>
      </c>
      <c r="K749" s="18">
        <f t="shared" si="180"/>
        <v>-80</v>
      </c>
      <c r="L749" s="11">
        <f t="shared" si="181"/>
        <v>-0.70796460176991149</v>
      </c>
      <c r="M749" s="31">
        <v>966</v>
      </c>
      <c r="N749" s="31">
        <v>1104</v>
      </c>
      <c r="O749" s="21">
        <f t="shared" si="182"/>
        <v>-138</v>
      </c>
      <c r="P749" s="11">
        <f t="shared" si="183"/>
        <v>-0.125</v>
      </c>
      <c r="Q749" s="18">
        <v>4152</v>
      </c>
      <c r="R749" s="18">
        <f t="shared" si="184"/>
        <v>-3186</v>
      </c>
      <c r="S749" s="11">
        <f t="shared" si="185"/>
        <v>-0.76734104046242779</v>
      </c>
      <c r="T749" s="37">
        <f t="shared" si="186"/>
        <v>29.272727272727273</v>
      </c>
      <c r="U749" s="37">
        <f t="shared" si="187"/>
        <v>36.743362831858406</v>
      </c>
      <c r="V749" s="37">
        <f t="shared" si="188"/>
        <v>-7.4706355591311322</v>
      </c>
      <c r="W749" s="39">
        <f t="shared" si="189"/>
        <v>-0.20331932037134345</v>
      </c>
    </row>
    <row r="750" spans="1:23" x14ac:dyDescent="0.3">
      <c r="A750" s="18">
        <f t="shared" ref="A750:A759" si="192">IF(ISBLANK(D750),"",YEAR(D750))</f>
        <v>2022</v>
      </c>
      <c r="B750" s="18" t="str">
        <f t="shared" si="176"/>
        <v>Apr_2022</v>
      </c>
      <c r="C750" s="18" t="str">
        <f t="shared" si="177"/>
        <v>WK 17_Apr_2022</v>
      </c>
      <c r="D750" s="19">
        <v>44669</v>
      </c>
      <c r="E750" s="29" t="s">
        <v>19</v>
      </c>
      <c r="F750" s="30">
        <v>48</v>
      </c>
      <c r="G750" s="30">
        <v>47</v>
      </c>
      <c r="H750" s="21">
        <f t="shared" si="178"/>
        <v>1</v>
      </c>
      <c r="I750" s="11">
        <f t="shared" si="179"/>
        <v>2.1276595744680851E-2</v>
      </c>
      <c r="J750" s="18">
        <v>118</v>
      </c>
      <c r="K750" s="18">
        <f t="shared" si="180"/>
        <v>-70</v>
      </c>
      <c r="L750" s="11">
        <f t="shared" si="181"/>
        <v>-0.59322033898305082</v>
      </c>
      <c r="M750" s="30">
        <v>1641</v>
      </c>
      <c r="N750" s="30">
        <v>1483</v>
      </c>
      <c r="O750" s="21">
        <f t="shared" si="182"/>
        <v>158</v>
      </c>
      <c r="P750" s="11">
        <f t="shared" si="183"/>
        <v>0.10654079568442347</v>
      </c>
      <c r="Q750" s="18">
        <v>3262</v>
      </c>
      <c r="R750" s="18">
        <f t="shared" si="184"/>
        <v>-1621</v>
      </c>
      <c r="S750" s="11">
        <f t="shared" si="185"/>
        <v>-0.49693439607602696</v>
      </c>
      <c r="T750" s="37">
        <f t="shared" si="186"/>
        <v>34.1875</v>
      </c>
      <c r="U750" s="37">
        <f t="shared" si="187"/>
        <v>27.64406779661017</v>
      </c>
      <c r="V750" s="37">
        <f t="shared" si="188"/>
        <v>6.5434322033898304</v>
      </c>
      <c r="W750" s="39">
        <f t="shared" si="189"/>
        <v>0.23670294297976702</v>
      </c>
    </row>
    <row r="751" spans="1:23" x14ac:dyDescent="0.3">
      <c r="A751" s="18">
        <f t="shared" si="192"/>
        <v>2022</v>
      </c>
      <c r="B751" s="18" t="str">
        <f t="shared" si="176"/>
        <v>Apr_2022</v>
      </c>
      <c r="C751" s="18" t="str">
        <f t="shared" si="177"/>
        <v>WK 17_Apr_2022</v>
      </c>
      <c r="D751" s="19">
        <v>44669</v>
      </c>
      <c r="E751" s="23" t="s">
        <v>6</v>
      </c>
      <c r="F751" s="30">
        <v>18</v>
      </c>
      <c r="G751" s="30">
        <v>18</v>
      </c>
      <c r="H751" s="21">
        <f t="shared" si="178"/>
        <v>0</v>
      </c>
      <c r="I751" s="11">
        <f t="shared" si="179"/>
        <v>0</v>
      </c>
      <c r="J751" s="18">
        <v>47</v>
      </c>
      <c r="K751" s="18">
        <f t="shared" si="180"/>
        <v>-29</v>
      </c>
      <c r="L751" s="11">
        <f t="shared" si="181"/>
        <v>-0.61702127659574468</v>
      </c>
      <c r="M751" s="30">
        <v>733</v>
      </c>
      <c r="N751" s="30">
        <v>775</v>
      </c>
      <c r="O751" s="21">
        <f t="shared" si="182"/>
        <v>-42</v>
      </c>
      <c r="P751" s="11">
        <f t="shared" si="183"/>
        <v>-5.4193548387096772E-2</v>
      </c>
      <c r="Q751" s="18">
        <v>1771</v>
      </c>
      <c r="R751" s="18">
        <f t="shared" si="184"/>
        <v>-1038</v>
      </c>
      <c r="S751" s="11">
        <f t="shared" si="185"/>
        <v>-0.58610954263128179</v>
      </c>
      <c r="T751" s="37">
        <f t="shared" si="186"/>
        <v>40.722222222222221</v>
      </c>
      <c r="U751" s="37">
        <f t="shared" si="187"/>
        <v>37.680851063829785</v>
      </c>
      <c r="V751" s="37">
        <f t="shared" si="188"/>
        <v>3.0413711583924368</v>
      </c>
      <c r="W751" s="39">
        <f t="shared" si="189"/>
        <v>8.0713972018319896E-2</v>
      </c>
    </row>
    <row r="752" spans="1:23" x14ac:dyDescent="0.3">
      <c r="A752" s="18">
        <f t="shared" si="192"/>
        <v>2022</v>
      </c>
      <c r="B752" s="18" t="str">
        <f t="shared" si="176"/>
        <v>Apr_2022</v>
      </c>
      <c r="C752" s="18" t="str">
        <f t="shared" si="177"/>
        <v>WK 17_Apr_2022</v>
      </c>
      <c r="D752" s="19">
        <v>44669</v>
      </c>
      <c r="E752" s="23" t="s">
        <v>7</v>
      </c>
      <c r="F752" s="30">
        <v>2165</v>
      </c>
      <c r="G752" s="30">
        <v>2156</v>
      </c>
      <c r="H752" s="21">
        <f t="shared" si="178"/>
        <v>9</v>
      </c>
      <c r="I752" s="11">
        <f t="shared" si="179"/>
        <v>4.1743970315398886E-3</v>
      </c>
      <c r="J752" s="18">
        <v>2500</v>
      </c>
      <c r="K752" s="18">
        <f t="shared" si="180"/>
        <v>-335</v>
      </c>
      <c r="L752" s="11">
        <f t="shared" si="181"/>
        <v>-0.13400000000000001</v>
      </c>
      <c r="M752" s="30">
        <v>55503</v>
      </c>
      <c r="N752" s="30">
        <v>55168</v>
      </c>
      <c r="O752" s="21">
        <f t="shared" si="182"/>
        <v>335</v>
      </c>
      <c r="P752" s="11">
        <f t="shared" si="183"/>
        <v>6.0723607888631091E-3</v>
      </c>
      <c r="Q752" s="18">
        <v>86541</v>
      </c>
      <c r="R752" s="18">
        <f t="shared" si="184"/>
        <v>-31038</v>
      </c>
      <c r="S752" s="11">
        <f t="shared" si="185"/>
        <v>-0.35865081290948797</v>
      </c>
      <c r="T752" s="37">
        <f t="shared" si="186"/>
        <v>25.636489607390299</v>
      </c>
      <c r="U752" s="37">
        <f t="shared" si="187"/>
        <v>34.616399999999999</v>
      </c>
      <c r="V752" s="37">
        <f t="shared" si="188"/>
        <v>-8.9799103926096997</v>
      </c>
      <c r="W752" s="39">
        <f t="shared" si="189"/>
        <v>-0.25941202414490533</v>
      </c>
    </row>
    <row r="753" spans="1:23" x14ac:dyDescent="0.3">
      <c r="A753" s="18">
        <f t="shared" si="192"/>
        <v>2022</v>
      </c>
      <c r="B753" s="18" t="str">
        <f t="shared" si="176"/>
        <v>Apr_2022</v>
      </c>
      <c r="C753" s="18" t="str">
        <f t="shared" si="177"/>
        <v>WK 17_Apr_2022</v>
      </c>
      <c r="D753" s="19">
        <v>44669</v>
      </c>
      <c r="E753" s="34" t="s">
        <v>20</v>
      </c>
      <c r="F753" s="32">
        <v>30</v>
      </c>
      <c r="G753" s="32">
        <v>30</v>
      </c>
      <c r="H753" s="21">
        <f t="shared" si="178"/>
        <v>0</v>
      </c>
      <c r="I753" s="11">
        <f t="shared" si="179"/>
        <v>0</v>
      </c>
      <c r="J753" s="18">
        <v>75</v>
      </c>
      <c r="K753" s="18">
        <f t="shared" si="180"/>
        <v>-45</v>
      </c>
      <c r="L753" s="11">
        <f t="shared" si="181"/>
        <v>-0.6</v>
      </c>
      <c r="M753" s="30">
        <v>868</v>
      </c>
      <c r="N753" s="30">
        <v>953</v>
      </c>
      <c r="O753" s="21">
        <f t="shared" si="182"/>
        <v>-85</v>
      </c>
      <c r="P753" s="11">
        <f t="shared" si="183"/>
        <v>-8.9192025183630647E-2</v>
      </c>
      <c r="Q753" s="18">
        <v>2819</v>
      </c>
      <c r="R753" s="18">
        <f t="shared" si="184"/>
        <v>-1951</v>
      </c>
      <c r="S753" s="11">
        <f t="shared" si="185"/>
        <v>-0.69208939340191555</v>
      </c>
      <c r="T753" s="37">
        <f t="shared" si="186"/>
        <v>28.933333333333334</v>
      </c>
      <c r="U753" s="37">
        <f t="shared" si="187"/>
        <v>37.586666666666666</v>
      </c>
      <c r="V753" s="37">
        <f t="shared" si="188"/>
        <v>-8.6533333333333324</v>
      </c>
      <c r="W753" s="39">
        <f t="shared" si="189"/>
        <v>-0.23022348350478891</v>
      </c>
    </row>
    <row r="754" spans="1:23" x14ac:dyDescent="0.3">
      <c r="A754" s="18">
        <f t="shared" si="192"/>
        <v>2022</v>
      </c>
      <c r="B754" s="18" t="str">
        <f t="shared" si="176"/>
        <v>Apr_2022</v>
      </c>
      <c r="C754" s="18" t="str">
        <f t="shared" si="177"/>
        <v>WK 17_Apr_2022</v>
      </c>
      <c r="D754" s="19">
        <v>44669</v>
      </c>
      <c r="E754" s="23" t="s">
        <v>8</v>
      </c>
      <c r="F754" s="30">
        <v>22</v>
      </c>
      <c r="G754" s="30">
        <v>19</v>
      </c>
      <c r="H754" s="21">
        <f t="shared" si="178"/>
        <v>3</v>
      </c>
      <c r="I754" s="11">
        <f t="shared" si="179"/>
        <v>0.15789473684210525</v>
      </c>
      <c r="J754" s="18">
        <v>35</v>
      </c>
      <c r="K754" s="18">
        <f t="shared" si="180"/>
        <v>-13</v>
      </c>
      <c r="L754" s="11">
        <f t="shared" si="181"/>
        <v>-0.37142857142857144</v>
      </c>
      <c r="M754" s="30">
        <v>696</v>
      </c>
      <c r="N754" s="30">
        <v>520</v>
      </c>
      <c r="O754" s="21">
        <f t="shared" si="182"/>
        <v>176</v>
      </c>
      <c r="P754" s="11">
        <f t="shared" si="183"/>
        <v>0.33846153846153848</v>
      </c>
      <c r="Q754" s="18">
        <v>752</v>
      </c>
      <c r="R754" s="18">
        <f t="shared" si="184"/>
        <v>-56</v>
      </c>
      <c r="S754" s="11">
        <f t="shared" si="185"/>
        <v>-7.4468085106382975E-2</v>
      </c>
      <c r="T754" s="37">
        <f t="shared" si="186"/>
        <v>31.636363636363637</v>
      </c>
      <c r="U754" s="37">
        <f t="shared" si="187"/>
        <v>21.485714285714284</v>
      </c>
      <c r="V754" s="37">
        <f t="shared" si="188"/>
        <v>10.150649350649353</v>
      </c>
      <c r="W754" s="39">
        <f t="shared" si="189"/>
        <v>0.47243713733075449</v>
      </c>
    </row>
    <row r="755" spans="1:23" x14ac:dyDescent="0.3">
      <c r="A755" s="18">
        <f t="shared" si="192"/>
        <v>2022</v>
      </c>
      <c r="B755" s="18" t="str">
        <f t="shared" si="176"/>
        <v>Apr_2022</v>
      </c>
      <c r="C755" s="18" t="str">
        <f t="shared" si="177"/>
        <v>WK 17_Apr_2022</v>
      </c>
      <c r="D755" s="19">
        <v>44669</v>
      </c>
      <c r="E755" s="23" t="s">
        <v>9</v>
      </c>
      <c r="F755" s="30">
        <v>129</v>
      </c>
      <c r="G755" s="30">
        <v>133</v>
      </c>
      <c r="H755" s="21">
        <f t="shared" si="178"/>
        <v>-4</v>
      </c>
      <c r="I755" s="11">
        <f t="shared" si="179"/>
        <v>-3.007518796992481E-2</v>
      </c>
      <c r="J755" s="18">
        <v>460</v>
      </c>
      <c r="K755" s="18">
        <f t="shared" si="180"/>
        <v>-331</v>
      </c>
      <c r="L755" s="11">
        <f t="shared" si="181"/>
        <v>-0.7195652173913043</v>
      </c>
      <c r="M755" s="30">
        <v>3953</v>
      </c>
      <c r="N755" s="30">
        <v>4214</v>
      </c>
      <c r="O755" s="21">
        <f t="shared" si="182"/>
        <v>-261</v>
      </c>
      <c r="P755" s="11">
        <f t="shared" si="183"/>
        <v>-6.1936402467963933E-2</v>
      </c>
      <c r="Q755" s="18">
        <v>14129</v>
      </c>
      <c r="R755" s="18">
        <f t="shared" si="184"/>
        <v>-10176</v>
      </c>
      <c r="S755" s="11">
        <f t="shared" si="185"/>
        <v>-0.72022082242196905</v>
      </c>
      <c r="T755" s="37">
        <f t="shared" si="186"/>
        <v>30.643410852713178</v>
      </c>
      <c r="U755" s="37">
        <f t="shared" si="187"/>
        <v>30.715217391304346</v>
      </c>
      <c r="V755" s="37">
        <f t="shared" si="188"/>
        <v>-7.1806538591168589E-2</v>
      </c>
      <c r="W755" s="39">
        <f t="shared" si="189"/>
        <v>-2.3378163884165584E-3</v>
      </c>
    </row>
    <row r="756" spans="1:23" x14ac:dyDescent="0.3">
      <c r="A756" s="18">
        <f t="shared" si="192"/>
        <v>2022</v>
      </c>
      <c r="B756" s="18" t="str">
        <f t="shared" si="176"/>
        <v>Apr_2022</v>
      </c>
      <c r="C756" s="18" t="str">
        <f t="shared" si="177"/>
        <v>WK 17_Apr_2022</v>
      </c>
      <c r="D756" s="19">
        <v>44669</v>
      </c>
      <c r="E756" s="23" t="s">
        <v>21</v>
      </c>
      <c r="F756" s="30">
        <v>19</v>
      </c>
      <c r="G756" s="30">
        <v>19</v>
      </c>
      <c r="H756" s="21">
        <f t="shared" si="178"/>
        <v>0</v>
      </c>
      <c r="I756" s="11">
        <f t="shared" si="179"/>
        <v>0</v>
      </c>
      <c r="J756" s="18">
        <v>61</v>
      </c>
      <c r="K756" s="18">
        <f t="shared" si="180"/>
        <v>-42</v>
      </c>
      <c r="L756" s="11">
        <f t="shared" si="181"/>
        <v>-0.68852459016393441</v>
      </c>
      <c r="M756" s="30">
        <v>624</v>
      </c>
      <c r="N756" s="30">
        <v>632</v>
      </c>
      <c r="O756" s="21">
        <f t="shared" si="182"/>
        <v>-8</v>
      </c>
      <c r="P756" s="11">
        <f t="shared" si="183"/>
        <v>-1.2658227848101266E-2</v>
      </c>
      <c r="Q756" s="18">
        <v>1843</v>
      </c>
      <c r="R756" s="18">
        <f t="shared" si="184"/>
        <v>-1219</v>
      </c>
      <c r="S756" s="11">
        <f t="shared" si="185"/>
        <v>-0.6614215952251763</v>
      </c>
      <c r="T756" s="37">
        <f t="shared" si="186"/>
        <v>32.842105263157897</v>
      </c>
      <c r="U756" s="37">
        <f t="shared" si="187"/>
        <v>30.21311475409836</v>
      </c>
      <c r="V756" s="37">
        <f t="shared" si="188"/>
        <v>2.6289905090595376</v>
      </c>
      <c r="W756" s="39">
        <f t="shared" si="189"/>
        <v>8.701487848759186E-2</v>
      </c>
    </row>
    <row r="757" spans="1:23" x14ac:dyDescent="0.3">
      <c r="A757" s="18">
        <f t="shared" si="192"/>
        <v>2022</v>
      </c>
      <c r="B757" s="18" t="str">
        <f t="shared" si="176"/>
        <v>Apr_2022</v>
      </c>
      <c r="C757" s="18" t="str">
        <f t="shared" si="177"/>
        <v>WK 17_Apr_2022</v>
      </c>
      <c r="D757" s="19">
        <v>44669</v>
      </c>
      <c r="E757" s="23" t="s">
        <v>10</v>
      </c>
      <c r="F757" s="33">
        <v>29</v>
      </c>
      <c r="G757" s="33">
        <v>26</v>
      </c>
      <c r="H757" s="21">
        <f t="shared" si="178"/>
        <v>3</v>
      </c>
      <c r="I757" s="11">
        <f t="shared" si="179"/>
        <v>0.11538461538461539</v>
      </c>
      <c r="J757" s="18">
        <v>44</v>
      </c>
      <c r="K757" s="18">
        <f t="shared" si="180"/>
        <v>-15</v>
      </c>
      <c r="L757" s="11">
        <f t="shared" si="181"/>
        <v>-0.34090909090909088</v>
      </c>
      <c r="M757" s="30">
        <v>1191</v>
      </c>
      <c r="N757" s="30">
        <v>914</v>
      </c>
      <c r="O757" s="21">
        <f t="shared" si="182"/>
        <v>277</v>
      </c>
      <c r="P757" s="11">
        <f t="shared" si="183"/>
        <v>0.30306345733041573</v>
      </c>
      <c r="Q757" s="18">
        <v>1048</v>
      </c>
      <c r="R757" s="18">
        <f t="shared" si="184"/>
        <v>143</v>
      </c>
      <c r="S757" s="11">
        <f t="shared" si="185"/>
        <v>0.1364503816793893</v>
      </c>
      <c r="T757" s="37">
        <f t="shared" si="186"/>
        <v>41.068965517241381</v>
      </c>
      <c r="U757" s="37">
        <f t="shared" si="187"/>
        <v>23.818181818181817</v>
      </c>
      <c r="V757" s="37">
        <f t="shared" si="188"/>
        <v>17.250783699059564</v>
      </c>
      <c r="W757" s="39">
        <f t="shared" si="189"/>
        <v>0.72426954461700466</v>
      </c>
    </row>
    <row r="758" spans="1:23" x14ac:dyDescent="0.3">
      <c r="A758" s="18">
        <f t="shared" si="192"/>
        <v>2022</v>
      </c>
      <c r="B758" s="18" t="str">
        <f t="shared" si="176"/>
        <v>Apr_2022</v>
      </c>
      <c r="C758" s="18" t="str">
        <f t="shared" si="177"/>
        <v>WK 17_Apr_2022</v>
      </c>
      <c r="D758" s="19">
        <v>44669</v>
      </c>
      <c r="E758" s="23" t="s">
        <v>16</v>
      </c>
      <c r="F758" s="33">
        <v>40</v>
      </c>
      <c r="G758" s="33">
        <v>40</v>
      </c>
      <c r="H758" s="21">
        <f t="shared" si="178"/>
        <v>0</v>
      </c>
      <c r="I758" s="11">
        <f t="shared" si="179"/>
        <v>0</v>
      </c>
      <c r="J758" s="18">
        <v>111</v>
      </c>
      <c r="K758" s="18">
        <f t="shared" si="180"/>
        <v>-71</v>
      </c>
      <c r="L758" s="11">
        <f t="shared" si="181"/>
        <v>-0.63963963963963966</v>
      </c>
      <c r="M758" s="30">
        <v>496</v>
      </c>
      <c r="N758" s="30">
        <v>523</v>
      </c>
      <c r="O758" s="21">
        <f t="shared" si="182"/>
        <v>-27</v>
      </c>
      <c r="P758" s="11">
        <f t="shared" si="183"/>
        <v>-5.1625239005736137E-2</v>
      </c>
      <c r="Q758" s="18">
        <v>3522</v>
      </c>
      <c r="R758" s="18">
        <f t="shared" si="184"/>
        <v>-3026</v>
      </c>
      <c r="S758" s="11">
        <f t="shared" si="185"/>
        <v>-0.85917092561044861</v>
      </c>
      <c r="T758" s="37">
        <f t="shared" si="186"/>
        <v>12.4</v>
      </c>
      <c r="U758" s="37">
        <f t="shared" si="187"/>
        <v>31.72972972972973</v>
      </c>
      <c r="V758" s="37">
        <f t="shared" si="188"/>
        <v>-19.329729729729728</v>
      </c>
      <c r="W758" s="39">
        <f t="shared" si="189"/>
        <v>-0.60919931856899479</v>
      </c>
    </row>
    <row r="759" spans="1:23" x14ac:dyDescent="0.3">
      <c r="A759" s="18">
        <f t="shared" si="192"/>
        <v>2022</v>
      </c>
      <c r="B759" s="18" t="str">
        <f t="shared" si="176"/>
        <v>Apr_2022</v>
      </c>
      <c r="C759" s="18" t="str">
        <f t="shared" si="177"/>
        <v>WK 17_Apr_2022</v>
      </c>
      <c r="D759" s="19">
        <v>44669</v>
      </c>
      <c r="E759" s="23" t="s">
        <v>12</v>
      </c>
      <c r="F759" s="30">
        <v>84</v>
      </c>
      <c r="G759" s="30">
        <v>87</v>
      </c>
      <c r="H759" s="21">
        <f t="shared" si="178"/>
        <v>-3</v>
      </c>
      <c r="I759" s="11">
        <f t="shared" si="179"/>
        <v>-3.4482758620689655E-2</v>
      </c>
      <c r="J759" s="18">
        <v>295</v>
      </c>
      <c r="K759" s="18">
        <f t="shared" si="180"/>
        <v>-211</v>
      </c>
      <c r="L759" s="11">
        <f t="shared" si="181"/>
        <v>-0.71525423728813564</v>
      </c>
      <c r="M759" s="30">
        <v>1402</v>
      </c>
      <c r="N759" s="30">
        <v>1468</v>
      </c>
      <c r="O759" s="21">
        <f t="shared" si="182"/>
        <v>-66</v>
      </c>
      <c r="P759" s="11">
        <f t="shared" si="183"/>
        <v>-4.4959128065395093E-2</v>
      </c>
      <c r="Q759" s="18">
        <v>5504</v>
      </c>
      <c r="R759" s="18">
        <f t="shared" si="184"/>
        <v>-4102</v>
      </c>
      <c r="S759" s="11">
        <f t="shared" si="185"/>
        <v>-0.74527616279069764</v>
      </c>
      <c r="T759" s="37">
        <f t="shared" si="186"/>
        <v>16.69047619047619</v>
      </c>
      <c r="U759" s="37">
        <f t="shared" si="187"/>
        <v>18.657627118644069</v>
      </c>
      <c r="V759" s="37">
        <f t="shared" si="188"/>
        <v>-1.9671509281678787</v>
      </c>
      <c r="W759" s="39">
        <f t="shared" si="189"/>
        <v>-0.10543414313399786</v>
      </c>
    </row>
    <row r="760" spans="1:23" x14ac:dyDescent="0.3">
      <c r="A760" s="18">
        <f t="shared" ref="A760:A792" si="193">IF(ISBLANK(D760),"",YEAR(D760))</f>
        <v>2022</v>
      </c>
      <c r="B760" s="18" t="str">
        <f t="shared" si="176"/>
        <v>Apr_2022</v>
      </c>
      <c r="C760" s="18" t="str">
        <f t="shared" si="177"/>
        <v>WK 18_Apr_2022</v>
      </c>
      <c r="D760" s="19">
        <v>44676</v>
      </c>
      <c r="E760" s="29" t="s">
        <v>18</v>
      </c>
      <c r="F760" s="30">
        <v>34</v>
      </c>
      <c r="G760" s="30">
        <v>33</v>
      </c>
      <c r="H760" s="21">
        <f t="shared" si="178"/>
        <v>1</v>
      </c>
      <c r="I760" s="11">
        <f t="shared" si="179"/>
        <v>3.0303030303030304E-2</v>
      </c>
      <c r="J760" s="18">
        <v>113</v>
      </c>
      <c r="K760" s="18">
        <f t="shared" si="180"/>
        <v>-79</v>
      </c>
      <c r="L760" s="11">
        <f t="shared" si="181"/>
        <v>-0.69911504424778759</v>
      </c>
      <c r="M760" s="31">
        <v>1127</v>
      </c>
      <c r="N760" s="31">
        <v>966</v>
      </c>
      <c r="O760" s="21">
        <f t="shared" si="182"/>
        <v>161</v>
      </c>
      <c r="P760" s="11">
        <f t="shared" si="183"/>
        <v>0.16666666666666666</v>
      </c>
      <c r="Q760" s="18">
        <v>4152</v>
      </c>
      <c r="R760" s="18">
        <f t="shared" si="184"/>
        <v>-3025</v>
      </c>
      <c r="S760" s="11">
        <f t="shared" si="185"/>
        <v>-0.7285645472061657</v>
      </c>
      <c r="T760" s="37">
        <f t="shared" si="186"/>
        <v>33.147058823529413</v>
      </c>
      <c r="U760" s="37">
        <f t="shared" si="187"/>
        <v>36.743362831858406</v>
      </c>
      <c r="V760" s="37">
        <f t="shared" si="188"/>
        <v>-3.5963040083289926</v>
      </c>
      <c r="W760" s="39">
        <f t="shared" si="189"/>
        <v>-9.7876289244021239E-2</v>
      </c>
    </row>
    <row r="761" spans="1:23" x14ac:dyDescent="0.3">
      <c r="A761" s="18">
        <f t="shared" si="193"/>
        <v>2022</v>
      </c>
      <c r="B761" s="18" t="str">
        <f t="shared" si="176"/>
        <v>Apr_2022</v>
      </c>
      <c r="C761" s="18" t="str">
        <f t="shared" si="177"/>
        <v>WK 18_Apr_2022</v>
      </c>
      <c r="D761" s="19">
        <v>44676</v>
      </c>
      <c r="E761" s="29" t="s">
        <v>19</v>
      </c>
      <c r="F761" s="30">
        <v>47</v>
      </c>
      <c r="G761" s="30">
        <v>48</v>
      </c>
      <c r="H761" s="21">
        <f t="shared" si="178"/>
        <v>-1</v>
      </c>
      <c r="I761" s="11">
        <f t="shared" si="179"/>
        <v>-2.0833333333333332E-2</v>
      </c>
      <c r="J761" s="18">
        <v>118</v>
      </c>
      <c r="K761" s="18">
        <f t="shared" si="180"/>
        <v>-71</v>
      </c>
      <c r="L761" s="11">
        <f t="shared" si="181"/>
        <v>-0.60169491525423724</v>
      </c>
      <c r="M761" s="30">
        <v>1307</v>
      </c>
      <c r="N761" s="30">
        <v>1641</v>
      </c>
      <c r="O761" s="21">
        <f t="shared" si="182"/>
        <v>-334</v>
      </c>
      <c r="P761" s="11">
        <f t="shared" si="183"/>
        <v>-0.20353443022547227</v>
      </c>
      <c r="Q761" s="18">
        <v>3262</v>
      </c>
      <c r="R761" s="18">
        <f t="shared" si="184"/>
        <v>-1955</v>
      </c>
      <c r="S761" s="11">
        <f t="shared" si="185"/>
        <v>-0.59932556713672591</v>
      </c>
      <c r="T761" s="37">
        <f t="shared" si="186"/>
        <v>27.808510638297872</v>
      </c>
      <c r="U761" s="37">
        <f t="shared" si="187"/>
        <v>27.64406779661017</v>
      </c>
      <c r="V761" s="37">
        <f t="shared" si="188"/>
        <v>0.16444284168770196</v>
      </c>
      <c r="W761" s="39">
        <f t="shared" si="189"/>
        <v>5.9485761248157052E-3</v>
      </c>
    </row>
    <row r="762" spans="1:23" x14ac:dyDescent="0.3">
      <c r="A762" s="18">
        <f t="shared" si="193"/>
        <v>2022</v>
      </c>
      <c r="B762" s="18" t="str">
        <f t="shared" si="176"/>
        <v>Apr_2022</v>
      </c>
      <c r="C762" s="18" t="str">
        <f t="shared" si="177"/>
        <v>WK 18_Apr_2022</v>
      </c>
      <c r="D762" s="19">
        <v>44676</v>
      </c>
      <c r="E762" s="23" t="s">
        <v>6</v>
      </c>
      <c r="F762" s="30">
        <v>18</v>
      </c>
      <c r="G762" s="30">
        <v>18</v>
      </c>
      <c r="H762" s="21">
        <f t="shared" si="178"/>
        <v>0</v>
      </c>
      <c r="I762" s="11">
        <f t="shared" si="179"/>
        <v>0</v>
      </c>
      <c r="J762" s="18">
        <v>47</v>
      </c>
      <c r="K762" s="18">
        <f t="shared" si="180"/>
        <v>-29</v>
      </c>
      <c r="L762" s="11">
        <f t="shared" si="181"/>
        <v>-0.61702127659574468</v>
      </c>
      <c r="M762" s="30">
        <v>753</v>
      </c>
      <c r="N762" s="30">
        <v>733</v>
      </c>
      <c r="O762" s="21">
        <f t="shared" si="182"/>
        <v>20</v>
      </c>
      <c r="P762" s="11">
        <f t="shared" si="183"/>
        <v>2.7285129604365622E-2</v>
      </c>
      <c r="Q762" s="18">
        <v>1771</v>
      </c>
      <c r="R762" s="18">
        <f t="shared" si="184"/>
        <v>-1018</v>
      </c>
      <c r="S762" s="11">
        <f t="shared" si="185"/>
        <v>-0.57481648785996609</v>
      </c>
      <c r="T762" s="37">
        <f t="shared" si="186"/>
        <v>41.833333333333336</v>
      </c>
      <c r="U762" s="37">
        <f t="shared" si="187"/>
        <v>37.680851063829785</v>
      </c>
      <c r="V762" s="37">
        <f t="shared" si="188"/>
        <v>4.152482269503551</v>
      </c>
      <c r="W762" s="39">
        <f t="shared" si="189"/>
        <v>0.1102013928100886</v>
      </c>
    </row>
    <row r="763" spans="1:23" x14ac:dyDescent="0.3">
      <c r="A763" s="18">
        <f t="shared" si="193"/>
        <v>2022</v>
      </c>
      <c r="B763" s="18" t="str">
        <f t="shared" si="176"/>
        <v>Apr_2022</v>
      </c>
      <c r="C763" s="18" t="str">
        <f t="shared" si="177"/>
        <v>WK 18_Apr_2022</v>
      </c>
      <c r="D763" s="19">
        <v>44676</v>
      </c>
      <c r="E763" s="23" t="s">
        <v>7</v>
      </c>
      <c r="F763" s="30">
        <v>2148</v>
      </c>
      <c r="G763" s="30">
        <v>2165</v>
      </c>
      <c r="H763" s="21">
        <f t="shared" si="178"/>
        <v>-17</v>
      </c>
      <c r="I763" s="11">
        <f t="shared" si="179"/>
        <v>-7.8521939953810627E-3</v>
      </c>
      <c r="J763" s="18">
        <v>2500</v>
      </c>
      <c r="K763" s="18">
        <f t="shared" si="180"/>
        <v>-352</v>
      </c>
      <c r="L763" s="11">
        <f t="shared" si="181"/>
        <v>-0.14080000000000001</v>
      </c>
      <c r="M763" s="30">
        <v>55714</v>
      </c>
      <c r="N763" s="30">
        <v>55503</v>
      </c>
      <c r="O763" s="21">
        <f t="shared" si="182"/>
        <v>211</v>
      </c>
      <c r="P763" s="11">
        <f t="shared" si="183"/>
        <v>3.8015963101093635E-3</v>
      </c>
      <c r="Q763" s="18">
        <v>86541</v>
      </c>
      <c r="R763" s="18">
        <f t="shared" si="184"/>
        <v>-30827</v>
      </c>
      <c r="S763" s="11">
        <f t="shared" si="185"/>
        <v>-0.35621266220635306</v>
      </c>
      <c r="T763" s="37">
        <f t="shared" si="186"/>
        <v>25.937616387337059</v>
      </c>
      <c r="U763" s="37">
        <f t="shared" si="187"/>
        <v>34.616399999999999</v>
      </c>
      <c r="V763" s="37">
        <f t="shared" si="188"/>
        <v>-8.6787836126629401</v>
      </c>
      <c r="W763" s="39">
        <f t="shared" si="189"/>
        <v>-0.25071306122713338</v>
      </c>
    </row>
    <row r="764" spans="1:23" x14ac:dyDescent="0.3">
      <c r="A764" s="18">
        <f t="shared" si="193"/>
        <v>2022</v>
      </c>
      <c r="B764" s="18" t="str">
        <f t="shared" si="176"/>
        <v>Apr_2022</v>
      </c>
      <c r="C764" s="18" t="str">
        <f t="shared" si="177"/>
        <v>WK 18_Apr_2022</v>
      </c>
      <c r="D764" s="19">
        <v>44676</v>
      </c>
      <c r="E764" s="34" t="s">
        <v>20</v>
      </c>
      <c r="F764" s="32">
        <v>30</v>
      </c>
      <c r="G764" s="32">
        <v>30</v>
      </c>
      <c r="H764" s="21">
        <f t="shared" si="178"/>
        <v>0</v>
      </c>
      <c r="I764" s="11">
        <f t="shared" si="179"/>
        <v>0</v>
      </c>
      <c r="J764" s="18">
        <v>75</v>
      </c>
      <c r="K764" s="18">
        <f t="shared" si="180"/>
        <v>-45</v>
      </c>
      <c r="L764" s="11">
        <f t="shared" si="181"/>
        <v>-0.6</v>
      </c>
      <c r="M764" s="30">
        <v>1026</v>
      </c>
      <c r="N764" s="30">
        <v>868</v>
      </c>
      <c r="O764" s="21">
        <f t="shared" si="182"/>
        <v>158</v>
      </c>
      <c r="P764" s="11">
        <f t="shared" si="183"/>
        <v>0.18202764976958524</v>
      </c>
      <c r="Q764" s="18">
        <v>2819</v>
      </c>
      <c r="R764" s="18">
        <f t="shared" si="184"/>
        <v>-1793</v>
      </c>
      <c r="S764" s="11">
        <f t="shared" si="185"/>
        <v>-0.6360411493437389</v>
      </c>
      <c r="T764" s="37">
        <f t="shared" si="186"/>
        <v>34.200000000000003</v>
      </c>
      <c r="U764" s="37">
        <f t="shared" si="187"/>
        <v>37.586666666666666</v>
      </c>
      <c r="V764" s="37">
        <f t="shared" si="188"/>
        <v>-3.3866666666666632</v>
      </c>
      <c r="W764" s="39">
        <f t="shared" si="189"/>
        <v>-9.0102873359347191E-2</v>
      </c>
    </row>
    <row r="765" spans="1:23" x14ac:dyDescent="0.3">
      <c r="A765" s="18">
        <f t="shared" si="193"/>
        <v>2022</v>
      </c>
      <c r="B765" s="18" t="str">
        <f t="shared" si="176"/>
        <v>Apr_2022</v>
      </c>
      <c r="C765" s="18" t="str">
        <f t="shared" si="177"/>
        <v>WK 18_Apr_2022</v>
      </c>
      <c r="D765" s="19">
        <v>44676</v>
      </c>
      <c r="E765" s="23" t="s">
        <v>8</v>
      </c>
      <c r="F765" s="30">
        <v>20</v>
      </c>
      <c r="G765" s="30">
        <v>22</v>
      </c>
      <c r="H765" s="21">
        <f t="shared" si="178"/>
        <v>-2</v>
      </c>
      <c r="I765" s="11">
        <f t="shared" si="179"/>
        <v>-9.0909090909090912E-2</v>
      </c>
      <c r="J765" s="18">
        <v>35</v>
      </c>
      <c r="K765" s="18">
        <f t="shared" si="180"/>
        <v>-15</v>
      </c>
      <c r="L765" s="11">
        <f t="shared" si="181"/>
        <v>-0.42857142857142855</v>
      </c>
      <c r="M765" s="30">
        <v>496</v>
      </c>
      <c r="N765" s="30">
        <v>696</v>
      </c>
      <c r="O765" s="21">
        <f t="shared" si="182"/>
        <v>-200</v>
      </c>
      <c r="P765" s="11">
        <f t="shared" si="183"/>
        <v>-0.28735632183908044</v>
      </c>
      <c r="Q765" s="18">
        <v>752</v>
      </c>
      <c r="R765" s="18">
        <f t="shared" si="184"/>
        <v>-256</v>
      </c>
      <c r="S765" s="11">
        <f t="shared" si="185"/>
        <v>-0.34042553191489361</v>
      </c>
      <c r="T765" s="37">
        <f t="shared" si="186"/>
        <v>24.8</v>
      </c>
      <c r="U765" s="37">
        <f t="shared" si="187"/>
        <v>21.485714285714284</v>
      </c>
      <c r="V765" s="37">
        <f t="shared" si="188"/>
        <v>3.3142857142857167</v>
      </c>
      <c r="W765" s="39">
        <f t="shared" si="189"/>
        <v>0.15425531914893631</v>
      </c>
    </row>
    <row r="766" spans="1:23" x14ac:dyDescent="0.3">
      <c r="A766" s="18">
        <f t="shared" si="193"/>
        <v>2022</v>
      </c>
      <c r="B766" s="18" t="str">
        <f t="shared" si="176"/>
        <v>Apr_2022</v>
      </c>
      <c r="C766" s="18" t="str">
        <f t="shared" si="177"/>
        <v>WK 18_Apr_2022</v>
      </c>
      <c r="D766" s="19">
        <v>44676</v>
      </c>
      <c r="E766" s="23" t="s">
        <v>9</v>
      </c>
      <c r="F766" s="30">
        <v>133</v>
      </c>
      <c r="G766" s="30">
        <v>129</v>
      </c>
      <c r="H766" s="21">
        <f t="shared" si="178"/>
        <v>4</v>
      </c>
      <c r="I766" s="11">
        <f t="shared" si="179"/>
        <v>3.1007751937984496E-2</v>
      </c>
      <c r="J766" s="18">
        <v>460</v>
      </c>
      <c r="K766" s="18">
        <f t="shared" si="180"/>
        <v>-327</v>
      </c>
      <c r="L766" s="11">
        <f t="shared" si="181"/>
        <v>-0.71086956521739131</v>
      </c>
      <c r="M766" s="30">
        <v>4443</v>
      </c>
      <c r="N766" s="30">
        <v>3953</v>
      </c>
      <c r="O766" s="21">
        <f t="shared" si="182"/>
        <v>490</v>
      </c>
      <c r="P766" s="11">
        <f t="shared" si="183"/>
        <v>0.12395648874272704</v>
      </c>
      <c r="Q766" s="18">
        <v>14129</v>
      </c>
      <c r="R766" s="18">
        <f t="shared" si="184"/>
        <v>-9686</v>
      </c>
      <c r="S766" s="11">
        <f t="shared" si="185"/>
        <v>-0.68554037794606837</v>
      </c>
      <c r="T766" s="37">
        <f t="shared" si="186"/>
        <v>33.406015037593988</v>
      </c>
      <c r="U766" s="37">
        <f t="shared" si="187"/>
        <v>30.715217391304346</v>
      </c>
      <c r="V766" s="37">
        <f t="shared" si="188"/>
        <v>2.6907976462896421</v>
      </c>
      <c r="W766" s="39">
        <f t="shared" si="189"/>
        <v>8.7604707855703554E-2</v>
      </c>
    </row>
    <row r="767" spans="1:23" x14ac:dyDescent="0.3">
      <c r="A767" s="18">
        <f t="shared" si="193"/>
        <v>2022</v>
      </c>
      <c r="B767" s="18" t="str">
        <f t="shared" si="176"/>
        <v>Apr_2022</v>
      </c>
      <c r="C767" s="18" t="str">
        <f t="shared" si="177"/>
        <v>WK 18_Apr_2022</v>
      </c>
      <c r="D767" s="19">
        <v>44676</v>
      </c>
      <c r="E767" s="23" t="s">
        <v>21</v>
      </c>
      <c r="F767" s="30">
        <v>19</v>
      </c>
      <c r="G767" s="30">
        <v>19</v>
      </c>
      <c r="H767" s="21">
        <f t="shared" si="178"/>
        <v>0</v>
      </c>
      <c r="I767" s="11">
        <f t="shared" si="179"/>
        <v>0</v>
      </c>
      <c r="J767" s="18">
        <v>61</v>
      </c>
      <c r="K767" s="18">
        <f t="shared" si="180"/>
        <v>-42</v>
      </c>
      <c r="L767" s="11">
        <f t="shared" si="181"/>
        <v>-0.68852459016393441</v>
      </c>
      <c r="M767" s="30">
        <v>605</v>
      </c>
      <c r="N767" s="30">
        <v>624</v>
      </c>
      <c r="O767" s="21">
        <f t="shared" si="182"/>
        <v>-19</v>
      </c>
      <c r="P767" s="11">
        <f t="shared" si="183"/>
        <v>-3.0448717948717948E-2</v>
      </c>
      <c r="Q767" s="18">
        <v>1843</v>
      </c>
      <c r="R767" s="18">
        <f t="shared" si="184"/>
        <v>-1238</v>
      </c>
      <c r="S767" s="11">
        <f t="shared" si="185"/>
        <v>-0.67173087357569183</v>
      </c>
      <c r="T767" s="37">
        <f t="shared" si="186"/>
        <v>31.842105263157894</v>
      </c>
      <c r="U767" s="37">
        <f t="shared" si="187"/>
        <v>30.21311475409836</v>
      </c>
      <c r="V767" s="37">
        <f t="shared" si="188"/>
        <v>1.628990509059534</v>
      </c>
      <c r="W767" s="39">
        <f t="shared" si="189"/>
        <v>5.3916669046463146E-2</v>
      </c>
    </row>
    <row r="768" spans="1:23" x14ac:dyDescent="0.3">
      <c r="A768" s="18">
        <f t="shared" si="193"/>
        <v>2022</v>
      </c>
      <c r="B768" s="18" t="str">
        <f t="shared" si="176"/>
        <v>Apr_2022</v>
      </c>
      <c r="C768" s="18" t="str">
        <f t="shared" si="177"/>
        <v>WK 18_Apr_2022</v>
      </c>
      <c r="D768" s="19">
        <v>44676</v>
      </c>
      <c r="E768" s="23" t="s">
        <v>10</v>
      </c>
      <c r="F768" s="33">
        <v>25</v>
      </c>
      <c r="G768" s="33">
        <v>29</v>
      </c>
      <c r="H768" s="21">
        <f t="shared" si="178"/>
        <v>-4</v>
      </c>
      <c r="I768" s="11">
        <f t="shared" si="179"/>
        <v>-0.13793103448275862</v>
      </c>
      <c r="J768" s="18">
        <v>44</v>
      </c>
      <c r="K768" s="18">
        <f t="shared" si="180"/>
        <v>-19</v>
      </c>
      <c r="L768" s="11">
        <f t="shared" si="181"/>
        <v>-0.43181818181818182</v>
      </c>
      <c r="M768" s="30">
        <v>661</v>
      </c>
      <c r="N768" s="30">
        <v>1191</v>
      </c>
      <c r="O768" s="21">
        <f t="shared" si="182"/>
        <v>-530</v>
      </c>
      <c r="P768" s="11">
        <f t="shared" si="183"/>
        <v>-0.44500419815281278</v>
      </c>
      <c r="Q768" s="18">
        <v>1048</v>
      </c>
      <c r="R768" s="18">
        <f t="shared" si="184"/>
        <v>-387</v>
      </c>
      <c r="S768" s="11">
        <f t="shared" si="185"/>
        <v>-0.36927480916030536</v>
      </c>
      <c r="T768" s="37">
        <f t="shared" si="186"/>
        <v>26.44</v>
      </c>
      <c r="U768" s="37">
        <f t="shared" si="187"/>
        <v>23.818181818181817</v>
      </c>
      <c r="V768" s="37">
        <f t="shared" si="188"/>
        <v>2.6218181818181847</v>
      </c>
      <c r="W768" s="39">
        <f t="shared" si="189"/>
        <v>0.11007633587786272</v>
      </c>
    </row>
    <row r="769" spans="1:23" x14ac:dyDescent="0.3">
      <c r="A769" s="18">
        <f t="shared" si="193"/>
        <v>2022</v>
      </c>
      <c r="B769" s="18" t="str">
        <f t="shared" si="176"/>
        <v>Apr_2022</v>
      </c>
      <c r="C769" s="18" t="str">
        <f t="shared" si="177"/>
        <v>WK 18_Apr_2022</v>
      </c>
      <c r="D769" s="19">
        <v>44676</v>
      </c>
      <c r="E769" s="23" t="s">
        <v>16</v>
      </c>
      <c r="F769" s="33">
        <v>40</v>
      </c>
      <c r="G769" s="33">
        <v>40</v>
      </c>
      <c r="H769" s="21">
        <f t="shared" si="178"/>
        <v>0</v>
      </c>
      <c r="I769" s="11">
        <f t="shared" si="179"/>
        <v>0</v>
      </c>
      <c r="J769" s="18">
        <v>111</v>
      </c>
      <c r="K769" s="18">
        <f t="shared" si="180"/>
        <v>-71</v>
      </c>
      <c r="L769" s="11">
        <f t="shared" si="181"/>
        <v>-0.63963963963963966</v>
      </c>
      <c r="M769" s="30">
        <v>563</v>
      </c>
      <c r="N769" s="30">
        <v>496</v>
      </c>
      <c r="O769" s="21">
        <f t="shared" si="182"/>
        <v>67</v>
      </c>
      <c r="P769" s="11">
        <f t="shared" si="183"/>
        <v>0.13508064516129031</v>
      </c>
      <c r="Q769" s="18">
        <v>3522</v>
      </c>
      <c r="R769" s="18">
        <f t="shared" si="184"/>
        <v>-2959</v>
      </c>
      <c r="S769" s="11">
        <f t="shared" si="185"/>
        <v>-0.8401476433844407</v>
      </c>
      <c r="T769" s="37">
        <f t="shared" si="186"/>
        <v>14.074999999999999</v>
      </c>
      <c r="U769" s="37">
        <f t="shared" si="187"/>
        <v>31.72972972972973</v>
      </c>
      <c r="V769" s="37">
        <f t="shared" si="188"/>
        <v>-17.654729729729731</v>
      </c>
      <c r="W769" s="39">
        <f t="shared" si="189"/>
        <v>-0.55640971039182285</v>
      </c>
    </row>
    <row r="770" spans="1:23" x14ac:dyDescent="0.3">
      <c r="A770" s="18">
        <f t="shared" si="193"/>
        <v>2022</v>
      </c>
      <c r="B770" s="18" t="str">
        <f t="shared" si="176"/>
        <v>Apr_2022</v>
      </c>
      <c r="C770" s="18" t="str">
        <f t="shared" si="177"/>
        <v>WK 18_Apr_2022</v>
      </c>
      <c r="D770" s="19">
        <v>44676</v>
      </c>
      <c r="E770" s="23" t="s">
        <v>12</v>
      </c>
      <c r="F770" s="30">
        <v>84</v>
      </c>
      <c r="G770" s="30">
        <v>84</v>
      </c>
      <c r="H770" s="21">
        <f t="shared" si="178"/>
        <v>0</v>
      </c>
      <c r="I770" s="11">
        <f t="shared" si="179"/>
        <v>0</v>
      </c>
      <c r="J770" s="18">
        <v>295</v>
      </c>
      <c r="K770" s="18">
        <f t="shared" si="180"/>
        <v>-211</v>
      </c>
      <c r="L770" s="11">
        <f t="shared" si="181"/>
        <v>-0.71525423728813564</v>
      </c>
      <c r="M770" s="30">
        <v>1402</v>
      </c>
      <c r="N770" s="30">
        <v>1402</v>
      </c>
      <c r="O770" s="21">
        <f t="shared" si="182"/>
        <v>0</v>
      </c>
      <c r="P770" s="11">
        <f t="shared" si="183"/>
        <v>0</v>
      </c>
      <c r="Q770" s="18">
        <v>5504</v>
      </c>
      <c r="R770" s="18">
        <f t="shared" si="184"/>
        <v>-4102</v>
      </c>
      <c r="S770" s="11">
        <f t="shared" si="185"/>
        <v>-0.74527616279069764</v>
      </c>
      <c r="T770" s="37">
        <f t="shared" si="186"/>
        <v>16.69047619047619</v>
      </c>
      <c r="U770" s="37">
        <f t="shared" si="187"/>
        <v>18.657627118644069</v>
      </c>
      <c r="V770" s="37">
        <f t="shared" si="188"/>
        <v>-1.9671509281678787</v>
      </c>
      <c r="W770" s="39">
        <f t="shared" si="189"/>
        <v>-0.10543414313399786</v>
      </c>
    </row>
    <row r="771" spans="1:23" x14ac:dyDescent="0.3">
      <c r="A771" s="18">
        <f t="shared" si="193"/>
        <v>2022</v>
      </c>
      <c r="B771" s="18" t="str">
        <f t="shared" ref="B771:B834" si="194">IF(ISBLANK(D771),"",TEXT(D771,"mmm"))&amp;"_"&amp;A771</f>
        <v>May_2022</v>
      </c>
      <c r="C771" s="18" t="str">
        <f t="shared" ref="C771:C834" si="195">IF(ISBLANK(D771),"","WK "&amp;WEEKNUM(D771))&amp;"_"&amp;B771</f>
        <v>WK 19_May_2022</v>
      </c>
      <c r="D771" s="19">
        <v>44683</v>
      </c>
      <c r="E771" s="29" t="s">
        <v>18</v>
      </c>
      <c r="F771" s="30">
        <v>35</v>
      </c>
      <c r="G771" s="30">
        <v>34</v>
      </c>
      <c r="H771" s="21">
        <f t="shared" ref="H771:H834" si="196">IFERROR(SUM(F771-G771),"NA")</f>
        <v>1</v>
      </c>
      <c r="I771" s="11">
        <f t="shared" ref="I771:I834" si="197">IFERROR(SUM(H771/G771),"NA")</f>
        <v>2.9411764705882353E-2</v>
      </c>
      <c r="J771" s="18">
        <v>113</v>
      </c>
      <c r="K771" s="18">
        <f t="shared" ref="K771:K834" si="198">IFERROR(F771-J771,"NA")</f>
        <v>-78</v>
      </c>
      <c r="L771" s="11">
        <f t="shared" ref="L771:L834" si="199">IFERROR(SUM(K771/J771),"NA")</f>
        <v>-0.69026548672566368</v>
      </c>
      <c r="M771" s="31">
        <v>1152</v>
      </c>
      <c r="N771" s="31">
        <v>1127</v>
      </c>
      <c r="O771" s="21">
        <f t="shared" ref="O771:O834" si="200">IFERROR(SUM(M771-N771),"NA")</f>
        <v>25</v>
      </c>
      <c r="P771" s="11">
        <f t="shared" ref="P771:P834" si="201">IFERROR(SUM(O771/N771),"NA")</f>
        <v>2.2182786157941437E-2</v>
      </c>
      <c r="Q771" s="18">
        <v>4152</v>
      </c>
      <c r="R771" s="18">
        <f t="shared" ref="R771:R834" si="202">IFERROR(M771-Q771,"NA")</f>
        <v>-3000</v>
      </c>
      <c r="S771" s="11">
        <f t="shared" ref="S771:S834" si="203">IFERROR(SUM(R771/Q771),"NA")</f>
        <v>-0.7225433526011561</v>
      </c>
      <c r="T771" s="37">
        <f t="shared" ref="T771:T834" si="204">IFERROR(SUM(M771/F771),"NA")</f>
        <v>32.914285714285711</v>
      </c>
      <c r="U771" s="37">
        <f t="shared" ref="U771:U834" si="205">IFERROR(SUM(Q771/J771),"NA")</f>
        <v>36.743362831858406</v>
      </c>
      <c r="V771" s="37">
        <f t="shared" ref="V771:V834" si="206">IFERROR(T771-U771,"NA")</f>
        <v>-3.8290771175726945</v>
      </c>
      <c r="W771" s="39">
        <f t="shared" ref="W771:W834" si="207">IFERROR(V771/U771,"NA")</f>
        <v>-0.10421139554087536</v>
      </c>
    </row>
    <row r="772" spans="1:23" x14ac:dyDescent="0.3">
      <c r="A772" s="18">
        <f t="shared" si="193"/>
        <v>2022</v>
      </c>
      <c r="B772" s="18" t="str">
        <f t="shared" si="194"/>
        <v>May_2022</v>
      </c>
      <c r="C772" s="18" t="str">
        <f t="shared" si="195"/>
        <v>WK 19_May_2022</v>
      </c>
      <c r="D772" s="19">
        <v>44683</v>
      </c>
      <c r="E772" s="29" t="s">
        <v>19</v>
      </c>
      <c r="F772" s="30">
        <v>46</v>
      </c>
      <c r="G772" s="30">
        <v>47</v>
      </c>
      <c r="H772" s="21">
        <f t="shared" si="196"/>
        <v>-1</v>
      </c>
      <c r="I772" s="11">
        <f t="shared" si="197"/>
        <v>-2.1276595744680851E-2</v>
      </c>
      <c r="J772" s="18">
        <v>118</v>
      </c>
      <c r="K772" s="18">
        <f t="shared" si="198"/>
        <v>-72</v>
      </c>
      <c r="L772" s="11">
        <f t="shared" si="199"/>
        <v>-0.61016949152542377</v>
      </c>
      <c r="M772" s="30">
        <v>1336</v>
      </c>
      <c r="N772" s="30">
        <v>1307</v>
      </c>
      <c r="O772" s="21">
        <f t="shared" si="200"/>
        <v>29</v>
      </c>
      <c r="P772" s="11">
        <f t="shared" si="201"/>
        <v>2.2188217291507269E-2</v>
      </c>
      <c r="Q772" s="18">
        <v>3262</v>
      </c>
      <c r="R772" s="18">
        <f t="shared" si="202"/>
        <v>-1926</v>
      </c>
      <c r="S772" s="11">
        <f t="shared" si="203"/>
        <v>-0.5904353157572042</v>
      </c>
      <c r="T772" s="37">
        <f t="shared" si="204"/>
        <v>29.043478260869566</v>
      </c>
      <c r="U772" s="37">
        <f t="shared" si="205"/>
        <v>27.64406779661017</v>
      </c>
      <c r="V772" s="37">
        <f t="shared" si="206"/>
        <v>1.3994104642593967</v>
      </c>
      <c r="W772" s="39">
        <f t="shared" si="207"/>
        <v>5.0622450883693687E-2</v>
      </c>
    </row>
    <row r="773" spans="1:23" x14ac:dyDescent="0.3">
      <c r="A773" s="18">
        <f t="shared" si="193"/>
        <v>2022</v>
      </c>
      <c r="B773" s="18" t="str">
        <f t="shared" si="194"/>
        <v>May_2022</v>
      </c>
      <c r="C773" s="18" t="str">
        <f t="shared" si="195"/>
        <v>WK 19_May_2022</v>
      </c>
      <c r="D773" s="19">
        <v>44683</v>
      </c>
      <c r="E773" s="23" t="s">
        <v>6</v>
      </c>
      <c r="F773" s="30">
        <v>17</v>
      </c>
      <c r="G773" s="30">
        <v>18</v>
      </c>
      <c r="H773" s="21">
        <f t="shared" si="196"/>
        <v>-1</v>
      </c>
      <c r="I773" s="11">
        <f t="shared" si="197"/>
        <v>-5.5555555555555552E-2</v>
      </c>
      <c r="J773" s="18">
        <v>47</v>
      </c>
      <c r="K773" s="18">
        <f t="shared" si="198"/>
        <v>-30</v>
      </c>
      <c r="L773" s="11">
        <f t="shared" si="199"/>
        <v>-0.63829787234042556</v>
      </c>
      <c r="M773" s="30">
        <v>740</v>
      </c>
      <c r="N773" s="30">
        <v>753</v>
      </c>
      <c r="O773" s="21">
        <f t="shared" si="200"/>
        <v>-13</v>
      </c>
      <c r="P773" s="11">
        <f t="shared" si="201"/>
        <v>-1.7264276228419653E-2</v>
      </c>
      <c r="Q773" s="18">
        <v>1771</v>
      </c>
      <c r="R773" s="18">
        <f t="shared" si="202"/>
        <v>-1031</v>
      </c>
      <c r="S773" s="11">
        <f t="shared" si="203"/>
        <v>-0.58215697346132134</v>
      </c>
      <c r="T773" s="37">
        <f t="shared" si="204"/>
        <v>43.529411764705884</v>
      </c>
      <c r="U773" s="37">
        <f t="shared" si="205"/>
        <v>37.680851063829785</v>
      </c>
      <c r="V773" s="37">
        <f t="shared" si="206"/>
        <v>5.8485607008760994</v>
      </c>
      <c r="W773" s="39">
        <f t="shared" si="207"/>
        <v>0.15521307337164128</v>
      </c>
    </row>
    <row r="774" spans="1:23" x14ac:dyDescent="0.3">
      <c r="A774" s="18">
        <f t="shared" si="193"/>
        <v>2022</v>
      </c>
      <c r="B774" s="18" t="str">
        <f t="shared" si="194"/>
        <v>May_2022</v>
      </c>
      <c r="C774" s="18" t="str">
        <f t="shared" si="195"/>
        <v>WK 19_May_2022</v>
      </c>
      <c r="D774" s="19">
        <v>44683</v>
      </c>
      <c r="E774" s="23" t="s">
        <v>7</v>
      </c>
      <c r="F774" s="30">
        <v>2146</v>
      </c>
      <c r="G774" s="30">
        <v>2148</v>
      </c>
      <c r="H774" s="21">
        <f t="shared" si="196"/>
        <v>-2</v>
      </c>
      <c r="I774" s="11">
        <f t="shared" si="197"/>
        <v>-9.3109869646182495E-4</v>
      </c>
      <c r="J774" s="18">
        <v>2500</v>
      </c>
      <c r="K774" s="18">
        <f t="shared" si="198"/>
        <v>-354</v>
      </c>
      <c r="L774" s="11">
        <f t="shared" si="199"/>
        <v>-0.1416</v>
      </c>
      <c r="M774" s="30">
        <v>55820</v>
      </c>
      <c r="N774" s="30">
        <v>55714</v>
      </c>
      <c r="O774" s="21">
        <f t="shared" si="200"/>
        <v>106</v>
      </c>
      <c r="P774" s="11">
        <f t="shared" si="201"/>
        <v>1.902573859353125E-3</v>
      </c>
      <c r="Q774" s="18">
        <v>86541</v>
      </c>
      <c r="R774" s="18">
        <f t="shared" si="202"/>
        <v>-30721</v>
      </c>
      <c r="S774" s="11">
        <f t="shared" si="203"/>
        <v>-0.35498780924648432</v>
      </c>
      <c r="T774" s="37">
        <f t="shared" si="204"/>
        <v>26.011183597390495</v>
      </c>
      <c r="U774" s="37">
        <f t="shared" si="205"/>
        <v>34.616399999999999</v>
      </c>
      <c r="V774" s="37">
        <f t="shared" si="206"/>
        <v>-8.6052164026095035</v>
      </c>
      <c r="W774" s="39">
        <f t="shared" si="207"/>
        <v>-0.24858784860960423</v>
      </c>
    </row>
    <row r="775" spans="1:23" x14ac:dyDescent="0.3">
      <c r="A775" s="18">
        <f t="shared" si="193"/>
        <v>2022</v>
      </c>
      <c r="B775" s="18" t="str">
        <f t="shared" si="194"/>
        <v>May_2022</v>
      </c>
      <c r="C775" s="18" t="str">
        <f t="shared" si="195"/>
        <v>WK 19_May_2022</v>
      </c>
      <c r="D775" s="19">
        <v>44683</v>
      </c>
      <c r="E775" s="34" t="s">
        <v>20</v>
      </c>
      <c r="F775" s="32">
        <v>30</v>
      </c>
      <c r="G775" s="32">
        <v>30</v>
      </c>
      <c r="H775" s="21">
        <f t="shared" si="196"/>
        <v>0</v>
      </c>
      <c r="I775" s="11">
        <f t="shared" si="197"/>
        <v>0</v>
      </c>
      <c r="J775" s="18">
        <v>75</v>
      </c>
      <c r="K775" s="18">
        <f t="shared" si="198"/>
        <v>-45</v>
      </c>
      <c r="L775" s="11">
        <f t="shared" si="199"/>
        <v>-0.6</v>
      </c>
      <c r="M775" s="30">
        <v>997</v>
      </c>
      <c r="N775" s="30">
        <v>1026</v>
      </c>
      <c r="O775" s="21">
        <f t="shared" si="200"/>
        <v>-29</v>
      </c>
      <c r="P775" s="11">
        <f t="shared" si="201"/>
        <v>-2.8265107212475632E-2</v>
      </c>
      <c r="Q775" s="18">
        <v>2819</v>
      </c>
      <c r="R775" s="18">
        <f t="shared" si="202"/>
        <v>-1822</v>
      </c>
      <c r="S775" s="11">
        <f t="shared" si="203"/>
        <v>-0.64632848527846753</v>
      </c>
      <c r="T775" s="37">
        <f t="shared" si="204"/>
        <v>33.233333333333334</v>
      </c>
      <c r="U775" s="37">
        <f t="shared" si="205"/>
        <v>37.586666666666666</v>
      </c>
      <c r="V775" s="37">
        <f t="shared" si="206"/>
        <v>-4.3533333333333317</v>
      </c>
      <c r="W775" s="39">
        <f t="shared" si="207"/>
        <v>-0.11582121319616881</v>
      </c>
    </row>
    <row r="776" spans="1:23" x14ac:dyDescent="0.3">
      <c r="A776" s="18">
        <f t="shared" si="193"/>
        <v>2022</v>
      </c>
      <c r="B776" s="18" t="str">
        <f t="shared" si="194"/>
        <v>May_2022</v>
      </c>
      <c r="C776" s="18" t="str">
        <f t="shared" si="195"/>
        <v>WK 19_May_2022</v>
      </c>
      <c r="D776" s="19">
        <v>44683</v>
      </c>
      <c r="E776" s="23" t="s">
        <v>8</v>
      </c>
      <c r="F776" s="30">
        <v>20</v>
      </c>
      <c r="G776" s="30">
        <v>20</v>
      </c>
      <c r="H776" s="21">
        <f t="shared" si="196"/>
        <v>0</v>
      </c>
      <c r="I776" s="11">
        <f t="shared" si="197"/>
        <v>0</v>
      </c>
      <c r="J776" s="18">
        <v>35</v>
      </c>
      <c r="K776" s="18">
        <f t="shared" si="198"/>
        <v>-15</v>
      </c>
      <c r="L776" s="11">
        <f t="shared" si="199"/>
        <v>-0.42857142857142855</v>
      </c>
      <c r="M776" s="30">
        <v>533</v>
      </c>
      <c r="N776" s="30">
        <v>496</v>
      </c>
      <c r="O776" s="21">
        <f t="shared" si="200"/>
        <v>37</v>
      </c>
      <c r="P776" s="11">
        <f t="shared" si="201"/>
        <v>7.459677419354839E-2</v>
      </c>
      <c r="Q776" s="18">
        <v>752</v>
      </c>
      <c r="R776" s="18">
        <f t="shared" si="202"/>
        <v>-219</v>
      </c>
      <c r="S776" s="11">
        <f t="shared" si="203"/>
        <v>-0.29122340425531917</v>
      </c>
      <c r="T776" s="37">
        <f t="shared" si="204"/>
        <v>26.65</v>
      </c>
      <c r="U776" s="37">
        <f t="shared" si="205"/>
        <v>21.485714285714284</v>
      </c>
      <c r="V776" s="37">
        <f t="shared" si="206"/>
        <v>5.1642857142857146</v>
      </c>
      <c r="W776" s="39">
        <f t="shared" si="207"/>
        <v>0.24035904255319152</v>
      </c>
    </row>
    <row r="777" spans="1:23" x14ac:dyDescent="0.3">
      <c r="A777" s="18">
        <f t="shared" si="193"/>
        <v>2022</v>
      </c>
      <c r="B777" s="18" t="str">
        <f t="shared" si="194"/>
        <v>May_2022</v>
      </c>
      <c r="C777" s="18" t="str">
        <f t="shared" si="195"/>
        <v>WK 19_May_2022</v>
      </c>
      <c r="D777" s="19">
        <v>44683</v>
      </c>
      <c r="E777" s="23" t="s">
        <v>9</v>
      </c>
      <c r="F777" s="30">
        <v>135</v>
      </c>
      <c r="G777" s="30">
        <v>133</v>
      </c>
      <c r="H777" s="21">
        <f t="shared" si="196"/>
        <v>2</v>
      </c>
      <c r="I777" s="11">
        <f t="shared" si="197"/>
        <v>1.5037593984962405E-2</v>
      </c>
      <c r="J777" s="18">
        <v>460</v>
      </c>
      <c r="K777" s="18">
        <f t="shared" si="198"/>
        <v>-325</v>
      </c>
      <c r="L777" s="11">
        <f t="shared" si="199"/>
        <v>-0.70652173913043481</v>
      </c>
      <c r="M777" s="30">
        <v>4175</v>
      </c>
      <c r="N777" s="30">
        <v>4443</v>
      </c>
      <c r="O777" s="21">
        <f t="shared" si="200"/>
        <v>-268</v>
      </c>
      <c r="P777" s="11">
        <f t="shared" si="201"/>
        <v>-6.0319603871258162E-2</v>
      </c>
      <c r="Q777" s="18">
        <v>14129</v>
      </c>
      <c r="R777" s="18">
        <f t="shared" si="202"/>
        <v>-9954</v>
      </c>
      <c r="S777" s="11">
        <f t="shared" si="203"/>
        <v>-0.7045084577818671</v>
      </c>
      <c r="T777" s="37">
        <f t="shared" si="204"/>
        <v>30.925925925925927</v>
      </c>
      <c r="U777" s="37">
        <f t="shared" si="205"/>
        <v>30.715217391304346</v>
      </c>
      <c r="V777" s="37">
        <f t="shared" si="206"/>
        <v>0.21070853462158112</v>
      </c>
      <c r="W777" s="39">
        <f t="shared" si="207"/>
        <v>6.8600697803048571E-3</v>
      </c>
    </row>
    <row r="778" spans="1:23" x14ac:dyDescent="0.3">
      <c r="A778" s="18">
        <f t="shared" si="193"/>
        <v>2022</v>
      </c>
      <c r="B778" s="18" t="str">
        <f t="shared" si="194"/>
        <v>May_2022</v>
      </c>
      <c r="C778" s="18" t="str">
        <f t="shared" si="195"/>
        <v>WK 19_May_2022</v>
      </c>
      <c r="D778" s="19">
        <v>44683</v>
      </c>
      <c r="E778" s="23" t="s">
        <v>21</v>
      </c>
      <c r="F778" s="30">
        <v>19</v>
      </c>
      <c r="G778" s="30">
        <v>19</v>
      </c>
      <c r="H778" s="21">
        <f t="shared" si="196"/>
        <v>0</v>
      </c>
      <c r="I778" s="11">
        <f t="shared" si="197"/>
        <v>0</v>
      </c>
      <c r="J778" s="18">
        <v>61</v>
      </c>
      <c r="K778" s="18">
        <f t="shared" si="198"/>
        <v>-42</v>
      </c>
      <c r="L778" s="11">
        <f t="shared" si="199"/>
        <v>-0.68852459016393441</v>
      </c>
      <c r="M778" s="30">
        <v>619</v>
      </c>
      <c r="N778" s="30">
        <v>605</v>
      </c>
      <c r="O778" s="21">
        <f t="shared" si="200"/>
        <v>14</v>
      </c>
      <c r="P778" s="11">
        <f t="shared" si="201"/>
        <v>2.3140495867768594E-2</v>
      </c>
      <c r="Q778" s="18">
        <v>1843</v>
      </c>
      <c r="R778" s="18">
        <f t="shared" si="202"/>
        <v>-1224</v>
      </c>
      <c r="S778" s="11">
        <f t="shared" si="203"/>
        <v>-0.66413456321215414</v>
      </c>
      <c r="T778" s="37">
        <f t="shared" si="204"/>
        <v>32.578947368421055</v>
      </c>
      <c r="U778" s="37">
        <f t="shared" si="205"/>
        <v>30.21311475409836</v>
      </c>
      <c r="V778" s="37">
        <f t="shared" si="206"/>
        <v>2.3658326143226951</v>
      </c>
      <c r="W778" s="39">
        <f t="shared" si="207"/>
        <v>7.8304823371505378E-2</v>
      </c>
    </row>
    <row r="779" spans="1:23" x14ac:dyDescent="0.3">
      <c r="A779" s="18">
        <f t="shared" si="193"/>
        <v>2022</v>
      </c>
      <c r="B779" s="18" t="str">
        <f t="shared" si="194"/>
        <v>May_2022</v>
      </c>
      <c r="C779" s="18" t="str">
        <f t="shared" si="195"/>
        <v>WK 19_May_2022</v>
      </c>
      <c r="D779" s="19">
        <v>44683</v>
      </c>
      <c r="E779" s="23" t="s">
        <v>10</v>
      </c>
      <c r="F779" s="33">
        <v>24</v>
      </c>
      <c r="G779" s="33">
        <v>25</v>
      </c>
      <c r="H779" s="21">
        <f t="shared" si="196"/>
        <v>-1</v>
      </c>
      <c r="I779" s="11">
        <f t="shared" si="197"/>
        <v>-0.04</v>
      </c>
      <c r="J779" s="18">
        <v>44</v>
      </c>
      <c r="K779" s="18">
        <f t="shared" si="198"/>
        <v>-20</v>
      </c>
      <c r="L779" s="11">
        <f t="shared" si="199"/>
        <v>-0.45454545454545453</v>
      </c>
      <c r="M779" s="30">
        <v>688</v>
      </c>
      <c r="N779" s="30">
        <v>661</v>
      </c>
      <c r="O779" s="21">
        <f t="shared" si="200"/>
        <v>27</v>
      </c>
      <c r="P779" s="11">
        <f t="shared" si="201"/>
        <v>4.084720121028744E-2</v>
      </c>
      <c r="Q779" s="18">
        <v>1048</v>
      </c>
      <c r="R779" s="18">
        <f t="shared" si="202"/>
        <v>-360</v>
      </c>
      <c r="S779" s="11">
        <f t="shared" si="203"/>
        <v>-0.34351145038167941</v>
      </c>
      <c r="T779" s="37">
        <f t="shared" si="204"/>
        <v>28.666666666666668</v>
      </c>
      <c r="U779" s="37">
        <f t="shared" si="205"/>
        <v>23.818181818181817</v>
      </c>
      <c r="V779" s="37">
        <f t="shared" si="206"/>
        <v>4.8484848484848513</v>
      </c>
      <c r="W779" s="39">
        <f t="shared" si="207"/>
        <v>0.20356234096692125</v>
      </c>
    </row>
    <row r="780" spans="1:23" x14ac:dyDescent="0.3">
      <c r="A780" s="18">
        <f t="shared" si="193"/>
        <v>2022</v>
      </c>
      <c r="B780" s="18" t="str">
        <f t="shared" si="194"/>
        <v>May_2022</v>
      </c>
      <c r="C780" s="18" t="str">
        <f t="shared" si="195"/>
        <v>WK 19_May_2022</v>
      </c>
      <c r="D780" s="19">
        <v>44683</v>
      </c>
      <c r="E780" s="23" t="s">
        <v>16</v>
      </c>
      <c r="F780" s="33">
        <v>40</v>
      </c>
      <c r="G780" s="33">
        <v>40</v>
      </c>
      <c r="H780" s="21">
        <f t="shared" si="196"/>
        <v>0</v>
      </c>
      <c r="I780" s="11">
        <f t="shared" si="197"/>
        <v>0</v>
      </c>
      <c r="J780" s="18">
        <v>111</v>
      </c>
      <c r="K780" s="18">
        <f t="shared" si="198"/>
        <v>-71</v>
      </c>
      <c r="L780" s="11">
        <f t="shared" si="199"/>
        <v>-0.63963963963963966</v>
      </c>
      <c r="M780" s="30">
        <v>550</v>
      </c>
      <c r="N780" s="30">
        <v>563</v>
      </c>
      <c r="O780" s="21">
        <f t="shared" si="200"/>
        <v>-13</v>
      </c>
      <c r="P780" s="11">
        <f t="shared" si="201"/>
        <v>-2.3090586145648313E-2</v>
      </c>
      <c r="Q780" s="18">
        <v>3522</v>
      </c>
      <c r="R780" s="18">
        <f t="shared" si="202"/>
        <v>-2972</v>
      </c>
      <c r="S780" s="11">
        <f t="shared" si="203"/>
        <v>-0.84383872799545712</v>
      </c>
      <c r="T780" s="37">
        <f t="shared" si="204"/>
        <v>13.75</v>
      </c>
      <c r="U780" s="37">
        <f t="shared" si="205"/>
        <v>31.72972972972973</v>
      </c>
      <c r="V780" s="37">
        <f t="shared" si="206"/>
        <v>-17.97972972972973</v>
      </c>
      <c r="W780" s="39">
        <f t="shared" si="207"/>
        <v>-0.56665247018739351</v>
      </c>
    </row>
    <row r="781" spans="1:23" x14ac:dyDescent="0.3">
      <c r="A781" s="18">
        <f t="shared" si="193"/>
        <v>2022</v>
      </c>
      <c r="B781" s="18" t="str">
        <f t="shared" si="194"/>
        <v>May_2022</v>
      </c>
      <c r="C781" s="18" t="str">
        <f t="shared" si="195"/>
        <v>WK 19_May_2022</v>
      </c>
      <c r="D781" s="19">
        <v>44683</v>
      </c>
      <c r="E781" s="23" t="s">
        <v>12</v>
      </c>
      <c r="F781" s="30">
        <v>79</v>
      </c>
      <c r="G781" s="30">
        <v>84</v>
      </c>
      <c r="H781" s="21">
        <f t="shared" si="196"/>
        <v>-5</v>
      </c>
      <c r="I781" s="11">
        <f t="shared" si="197"/>
        <v>-5.9523809523809521E-2</v>
      </c>
      <c r="J781" s="18">
        <v>295</v>
      </c>
      <c r="K781" s="18">
        <f t="shared" si="198"/>
        <v>-216</v>
      </c>
      <c r="L781" s="11">
        <f t="shared" si="199"/>
        <v>-0.73220338983050848</v>
      </c>
      <c r="M781" s="30">
        <v>1077</v>
      </c>
      <c r="N781" s="30">
        <v>1402</v>
      </c>
      <c r="O781" s="21">
        <f t="shared" si="200"/>
        <v>-325</v>
      </c>
      <c r="P781" s="11">
        <f t="shared" si="201"/>
        <v>-0.23181169757489301</v>
      </c>
      <c r="Q781" s="18">
        <v>5504</v>
      </c>
      <c r="R781" s="18">
        <f t="shared" si="202"/>
        <v>-4427</v>
      </c>
      <c r="S781" s="11">
        <f t="shared" si="203"/>
        <v>-0.80432412790697672</v>
      </c>
      <c r="T781" s="37">
        <f t="shared" si="204"/>
        <v>13.632911392405063</v>
      </c>
      <c r="U781" s="37">
        <f t="shared" si="205"/>
        <v>18.657627118644069</v>
      </c>
      <c r="V781" s="37">
        <f t="shared" si="206"/>
        <v>-5.0247157262390054</v>
      </c>
      <c r="W781" s="39">
        <f t="shared" si="207"/>
        <v>-0.26931161686782457</v>
      </c>
    </row>
    <row r="782" spans="1:23" x14ac:dyDescent="0.3">
      <c r="A782" s="18">
        <f t="shared" si="193"/>
        <v>2022</v>
      </c>
      <c r="B782" s="18" t="str">
        <f t="shared" si="194"/>
        <v>May_2022</v>
      </c>
      <c r="C782" s="18" t="str">
        <f t="shared" si="195"/>
        <v>WK 20_May_2022</v>
      </c>
      <c r="D782" s="19">
        <v>44690</v>
      </c>
      <c r="E782" s="29" t="s">
        <v>18</v>
      </c>
      <c r="F782" s="30">
        <v>35</v>
      </c>
      <c r="G782" s="30">
        <v>35</v>
      </c>
      <c r="H782" s="21">
        <f t="shared" si="196"/>
        <v>0</v>
      </c>
      <c r="I782" s="11">
        <f t="shared" si="197"/>
        <v>0</v>
      </c>
      <c r="J782" s="18">
        <v>113</v>
      </c>
      <c r="K782" s="18">
        <f t="shared" si="198"/>
        <v>-78</v>
      </c>
      <c r="L782" s="11">
        <f t="shared" si="199"/>
        <v>-0.69026548672566368</v>
      </c>
      <c r="M782" s="31">
        <v>1140.2</v>
      </c>
      <c r="N782" s="31">
        <v>1152</v>
      </c>
      <c r="O782" s="21">
        <f t="shared" si="200"/>
        <v>-11.799999999999955</v>
      </c>
      <c r="P782" s="11">
        <f t="shared" si="201"/>
        <v>-1.0243055555555516E-2</v>
      </c>
      <c r="Q782" s="18">
        <v>4152</v>
      </c>
      <c r="R782" s="18">
        <f t="shared" si="202"/>
        <v>-3011.8</v>
      </c>
      <c r="S782" s="11">
        <f t="shared" si="203"/>
        <v>-0.72538535645472069</v>
      </c>
      <c r="T782" s="37">
        <f t="shared" si="204"/>
        <v>32.57714285714286</v>
      </c>
      <c r="U782" s="37">
        <f t="shared" si="205"/>
        <v>36.743362831858406</v>
      </c>
      <c r="V782" s="37">
        <f t="shared" si="206"/>
        <v>-4.1662199747155455</v>
      </c>
      <c r="W782" s="39">
        <f t="shared" si="207"/>
        <v>-0.11338700798238359</v>
      </c>
    </row>
    <row r="783" spans="1:23" x14ac:dyDescent="0.3">
      <c r="A783" s="18">
        <f t="shared" si="193"/>
        <v>2022</v>
      </c>
      <c r="B783" s="18" t="str">
        <f t="shared" si="194"/>
        <v>May_2022</v>
      </c>
      <c r="C783" s="18" t="str">
        <f t="shared" si="195"/>
        <v>WK 20_May_2022</v>
      </c>
      <c r="D783" s="19">
        <v>44690</v>
      </c>
      <c r="E783" s="29" t="s">
        <v>19</v>
      </c>
      <c r="F783" s="30">
        <v>46</v>
      </c>
      <c r="G783" s="30">
        <v>46</v>
      </c>
      <c r="H783" s="21">
        <f t="shared" si="196"/>
        <v>0</v>
      </c>
      <c r="I783" s="11">
        <f t="shared" si="197"/>
        <v>0</v>
      </c>
      <c r="J783" s="18">
        <v>118</v>
      </c>
      <c r="K783" s="18">
        <f t="shared" si="198"/>
        <v>-72</v>
      </c>
      <c r="L783" s="11">
        <f t="shared" si="199"/>
        <v>-0.61016949152542377</v>
      </c>
      <c r="M783" s="30">
        <v>1435</v>
      </c>
      <c r="N783" s="30">
        <v>1336</v>
      </c>
      <c r="O783" s="21">
        <f t="shared" si="200"/>
        <v>99</v>
      </c>
      <c r="P783" s="11">
        <f t="shared" si="201"/>
        <v>7.410179640718563E-2</v>
      </c>
      <c r="Q783" s="18">
        <v>3262</v>
      </c>
      <c r="R783" s="18">
        <f t="shared" si="202"/>
        <v>-1827</v>
      </c>
      <c r="S783" s="11">
        <f t="shared" si="203"/>
        <v>-0.56008583690987124</v>
      </c>
      <c r="T783" s="37">
        <f t="shared" si="204"/>
        <v>31.195652173913043</v>
      </c>
      <c r="U783" s="37">
        <f t="shared" si="205"/>
        <v>27.64406779661017</v>
      </c>
      <c r="V783" s="37">
        <f t="shared" si="206"/>
        <v>3.5515843773028735</v>
      </c>
      <c r="W783" s="39">
        <f t="shared" si="207"/>
        <v>0.12847546183989547</v>
      </c>
    </row>
    <row r="784" spans="1:23" x14ac:dyDescent="0.3">
      <c r="A784" s="18">
        <f t="shared" si="193"/>
        <v>2022</v>
      </c>
      <c r="B784" s="18" t="str">
        <f t="shared" si="194"/>
        <v>May_2022</v>
      </c>
      <c r="C784" s="18" t="str">
        <f t="shared" si="195"/>
        <v>WK 20_May_2022</v>
      </c>
      <c r="D784" s="19">
        <v>44690</v>
      </c>
      <c r="E784" s="23" t="s">
        <v>6</v>
      </c>
      <c r="F784" s="30">
        <v>18</v>
      </c>
      <c r="G784" s="30">
        <v>17</v>
      </c>
      <c r="H784" s="21">
        <f t="shared" si="196"/>
        <v>1</v>
      </c>
      <c r="I784" s="11">
        <f t="shared" si="197"/>
        <v>5.8823529411764705E-2</v>
      </c>
      <c r="J784" s="18">
        <v>47</v>
      </c>
      <c r="K784" s="18">
        <f t="shared" si="198"/>
        <v>-29</v>
      </c>
      <c r="L784" s="11">
        <f t="shared" si="199"/>
        <v>-0.61702127659574468</v>
      </c>
      <c r="M784" s="30">
        <v>764</v>
      </c>
      <c r="N784" s="30">
        <v>740</v>
      </c>
      <c r="O784" s="21">
        <f t="shared" si="200"/>
        <v>24</v>
      </c>
      <c r="P784" s="11">
        <f t="shared" si="201"/>
        <v>3.2432432432432434E-2</v>
      </c>
      <c r="Q784" s="18">
        <v>1771</v>
      </c>
      <c r="R784" s="18">
        <f t="shared" si="202"/>
        <v>-1007</v>
      </c>
      <c r="S784" s="11">
        <f t="shared" si="203"/>
        <v>-0.56860530773574247</v>
      </c>
      <c r="T784" s="37">
        <f t="shared" si="204"/>
        <v>42.444444444444443</v>
      </c>
      <c r="U784" s="37">
        <f t="shared" si="205"/>
        <v>37.680851063829785</v>
      </c>
      <c r="V784" s="37">
        <f t="shared" si="206"/>
        <v>4.7635933806146582</v>
      </c>
      <c r="W784" s="39">
        <f t="shared" si="207"/>
        <v>0.12641947424556124</v>
      </c>
    </row>
    <row r="785" spans="1:23" x14ac:dyDescent="0.3">
      <c r="A785" s="18">
        <f t="shared" si="193"/>
        <v>2022</v>
      </c>
      <c r="B785" s="18" t="str">
        <f t="shared" si="194"/>
        <v>May_2022</v>
      </c>
      <c r="C785" s="18" t="str">
        <f t="shared" si="195"/>
        <v>WK 20_May_2022</v>
      </c>
      <c r="D785" s="19">
        <v>44690</v>
      </c>
      <c r="E785" s="23" t="s">
        <v>7</v>
      </c>
      <c r="F785" s="30">
        <v>2148</v>
      </c>
      <c r="G785" s="30">
        <v>2146</v>
      </c>
      <c r="H785" s="21">
        <f t="shared" si="196"/>
        <v>2</v>
      </c>
      <c r="I785" s="11">
        <f t="shared" si="197"/>
        <v>9.3196644920782849E-4</v>
      </c>
      <c r="J785" s="18">
        <v>2500</v>
      </c>
      <c r="K785" s="18">
        <f t="shared" si="198"/>
        <v>-352</v>
      </c>
      <c r="L785" s="11">
        <f t="shared" si="199"/>
        <v>-0.14080000000000001</v>
      </c>
      <c r="M785" s="30">
        <v>56979</v>
      </c>
      <c r="N785" s="30">
        <v>55820</v>
      </c>
      <c r="O785" s="21">
        <f t="shared" si="200"/>
        <v>1159</v>
      </c>
      <c r="P785" s="11">
        <f t="shared" si="201"/>
        <v>2.0763167323539951E-2</v>
      </c>
      <c r="Q785" s="18">
        <v>86541</v>
      </c>
      <c r="R785" s="18">
        <f t="shared" si="202"/>
        <v>-29562</v>
      </c>
      <c r="S785" s="11">
        <f t="shared" si="203"/>
        <v>-0.34159531320414599</v>
      </c>
      <c r="T785" s="37">
        <f t="shared" si="204"/>
        <v>26.526536312849164</v>
      </c>
      <c r="U785" s="37">
        <f t="shared" si="205"/>
        <v>34.616399999999999</v>
      </c>
      <c r="V785" s="37">
        <f t="shared" si="206"/>
        <v>-8.0898636871508351</v>
      </c>
      <c r="W785" s="39">
        <f t="shared" si="207"/>
        <v>-0.23370031797503021</v>
      </c>
    </row>
    <row r="786" spans="1:23" x14ac:dyDescent="0.3">
      <c r="A786" s="18">
        <f t="shared" si="193"/>
        <v>2022</v>
      </c>
      <c r="B786" s="18" t="str">
        <f t="shared" si="194"/>
        <v>May_2022</v>
      </c>
      <c r="C786" s="18" t="str">
        <f t="shared" si="195"/>
        <v>WK 20_May_2022</v>
      </c>
      <c r="D786" s="19">
        <v>44690</v>
      </c>
      <c r="E786" s="34" t="s">
        <v>20</v>
      </c>
      <c r="F786" s="32">
        <v>30</v>
      </c>
      <c r="G786" s="32">
        <v>30</v>
      </c>
      <c r="H786" s="21">
        <f t="shared" si="196"/>
        <v>0</v>
      </c>
      <c r="I786" s="11">
        <f t="shared" si="197"/>
        <v>0</v>
      </c>
      <c r="J786" s="18">
        <v>75</v>
      </c>
      <c r="K786" s="18">
        <f t="shared" si="198"/>
        <v>-45</v>
      </c>
      <c r="L786" s="11">
        <f t="shared" si="199"/>
        <v>-0.6</v>
      </c>
      <c r="M786" s="30">
        <v>1028</v>
      </c>
      <c r="N786" s="30">
        <v>997</v>
      </c>
      <c r="O786" s="21">
        <f t="shared" si="200"/>
        <v>31</v>
      </c>
      <c r="P786" s="11">
        <f t="shared" si="201"/>
        <v>3.1093279839518557E-2</v>
      </c>
      <c r="Q786" s="18">
        <v>2819</v>
      </c>
      <c r="R786" s="18">
        <f t="shared" si="202"/>
        <v>-1791</v>
      </c>
      <c r="S786" s="11">
        <f t="shared" si="203"/>
        <v>-0.63533167789996448</v>
      </c>
      <c r="T786" s="37">
        <f t="shared" si="204"/>
        <v>34.266666666666666</v>
      </c>
      <c r="U786" s="37">
        <f t="shared" si="205"/>
        <v>37.586666666666666</v>
      </c>
      <c r="V786" s="37">
        <f t="shared" si="206"/>
        <v>-3.3200000000000003</v>
      </c>
      <c r="W786" s="39">
        <f t="shared" si="207"/>
        <v>-8.8329194749911327E-2</v>
      </c>
    </row>
    <row r="787" spans="1:23" x14ac:dyDescent="0.3">
      <c r="A787" s="18">
        <f t="shared" si="193"/>
        <v>2022</v>
      </c>
      <c r="B787" s="18" t="str">
        <f t="shared" si="194"/>
        <v>May_2022</v>
      </c>
      <c r="C787" s="18" t="str">
        <f t="shared" si="195"/>
        <v>WK 20_May_2022</v>
      </c>
      <c r="D787" s="19">
        <v>44690</v>
      </c>
      <c r="E787" s="23" t="s">
        <v>8</v>
      </c>
      <c r="F787" s="30">
        <v>21</v>
      </c>
      <c r="G787" s="30">
        <v>20</v>
      </c>
      <c r="H787" s="21">
        <f t="shared" si="196"/>
        <v>1</v>
      </c>
      <c r="I787" s="11">
        <f t="shared" si="197"/>
        <v>0.05</v>
      </c>
      <c r="J787" s="18">
        <v>35</v>
      </c>
      <c r="K787" s="18">
        <f t="shared" si="198"/>
        <v>-14</v>
      </c>
      <c r="L787" s="11">
        <f t="shared" si="199"/>
        <v>-0.4</v>
      </c>
      <c r="M787" s="30">
        <v>552</v>
      </c>
      <c r="N787" s="30">
        <v>533</v>
      </c>
      <c r="O787" s="21">
        <f t="shared" si="200"/>
        <v>19</v>
      </c>
      <c r="P787" s="11">
        <f t="shared" si="201"/>
        <v>3.5647279549718573E-2</v>
      </c>
      <c r="Q787" s="18">
        <v>752</v>
      </c>
      <c r="R787" s="18">
        <f t="shared" si="202"/>
        <v>-200</v>
      </c>
      <c r="S787" s="11">
        <f t="shared" si="203"/>
        <v>-0.26595744680851063</v>
      </c>
      <c r="T787" s="37">
        <f t="shared" si="204"/>
        <v>26.285714285714285</v>
      </c>
      <c r="U787" s="37">
        <f t="shared" si="205"/>
        <v>21.485714285714284</v>
      </c>
      <c r="V787" s="37">
        <f t="shared" si="206"/>
        <v>4.8000000000000007</v>
      </c>
      <c r="W787" s="39">
        <f t="shared" si="207"/>
        <v>0.22340425531914898</v>
      </c>
    </row>
    <row r="788" spans="1:23" x14ac:dyDescent="0.3">
      <c r="A788" s="18">
        <f t="shared" si="193"/>
        <v>2022</v>
      </c>
      <c r="B788" s="18" t="str">
        <f t="shared" si="194"/>
        <v>May_2022</v>
      </c>
      <c r="C788" s="18" t="str">
        <f t="shared" si="195"/>
        <v>WK 20_May_2022</v>
      </c>
      <c r="D788" s="19">
        <v>44690</v>
      </c>
      <c r="E788" s="23" t="s">
        <v>9</v>
      </c>
      <c r="F788" s="30">
        <v>132</v>
      </c>
      <c r="G788" s="30">
        <v>135</v>
      </c>
      <c r="H788" s="21">
        <f t="shared" si="196"/>
        <v>-3</v>
      </c>
      <c r="I788" s="11">
        <f t="shared" si="197"/>
        <v>-2.2222222222222223E-2</v>
      </c>
      <c r="J788" s="18">
        <v>460</v>
      </c>
      <c r="K788" s="18">
        <f t="shared" si="198"/>
        <v>-328</v>
      </c>
      <c r="L788" s="11">
        <f t="shared" si="199"/>
        <v>-0.71304347826086956</v>
      </c>
      <c r="M788" s="30">
        <v>4504</v>
      </c>
      <c r="N788" s="30">
        <v>4175</v>
      </c>
      <c r="O788" s="21">
        <f t="shared" si="200"/>
        <v>329</v>
      </c>
      <c r="P788" s="11">
        <f t="shared" si="201"/>
        <v>7.8802395209580836E-2</v>
      </c>
      <c r="Q788" s="18">
        <v>14129</v>
      </c>
      <c r="R788" s="18">
        <f t="shared" si="202"/>
        <v>-9625</v>
      </c>
      <c r="S788" s="11">
        <f t="shared" si="203"/>
        <v>-0.68122301649090522</v>
      </c>
      <c r="T788" s="37">
        <f t="shared" si="204"/>
        <v>34.121212121212125</v>
      </c>
      <c r="U788" s="37">
        <f t="shared" si="205"/>
        <v>30.715217391304346</v>
      </c>
      <c r="V788" s="37">
        <f t="shared" si="206"/>
        <v>3.4059947299077784</v>
      </c>
      <c r="W788" s="39">
        <f t="shared" si="207"/>
        <v>0.11088948798623952</v>
      </c>
    </row>
    <row r="789" spans="1:23" x14ac:dyDescent="0.3">
      <c r="A789" s="18">
        <f t="shared" si="193"/>
        <v>2022</v>
      </c>
      <c r="B789" s="18" t="str">
        <f t="shared" si="194"/>
        <v>May_2022</v>
      </c>
      <c r="C789" s="18" t="str">
        <f t="shared" si="195"/>
        <v>WK 20_May_2022</v>
      </c>
      <c r="D789" s="19">
        <v>44690</v>
      </c>
      <c r="E789" s="23" t="s">
        <v>21</v>
      </c>
      <c r="F789" s="30">
        <v>19</v>
      </c>
      <c r="G789" s="30">
        <v>19</v>
      </c>
      <c r="H789" s="21">
        <f t="shared" si="196"/>
        <v>0</v>
      </c>
      <c r="I789" s="11">
        <f t="shared" si="197"/>
        <v>0</v>
      </c>
      <c r="J789" s="18">
        <v>61</v>
      </c>
      <c r="K789" s="18">
        <f t="shared" si="198"/>
        <v>-42</v>
      </c>
      <c r="L789" s="11">
        <f t="shared" si="199"/>
        <v>-0.68852459016393441</v>
      </c>
      <c r="M789" s="30">
        <v>622</v>
      </c>
      <c r="N789" s="30">
        <v>619</v>
      </c>
      <c r="O789" s="21">
        <f t="shared" si="200"/>
        <v>3</v>
      </c>
      <c r="P789" s="11">
        <f t="shared" si="201"/>
        <v>4.8465266558966073E-3</v>
      </c>
      <c r="Q789" s="18">
        <v>1843</v>
      </c>
      <c r="R789" s="18">
        <f t="shared" si="202"/>
        <v>-1221</v>
      </c>
      <c r="S789" s="11">
        <f t="shared" si="203"/>
        <v>-0.66250678241996741</v>
      </c>
      <c r="T789" s="37">
        <f t="shared" si="204"/>
        <v>32.736842105263158</v>
      </c>
      <c r="U789" s="37">
        <f t="shared" si="205"/>
        <v>30.21311475409836</v>
      </c>
      <c r="V789" s="37">
        <f t="shared" si="206"/>
        <v>2.5237273511647977</v>
      </c>
      <c r="W789" s="39">
        <f t="shared" si="207"/>
        <v>8.3530856441157167E-2</v>
      </c>
    </row>
    <row r="790" spans="1:23" x14ac:dyDescent="0.3">
      <c r="A790" s="18">
        <f t="shared" si="193"/>
        <v>2022</v>
      </c>
      <c r="B790" s="18" t="str">
        <f t="shared" si="194"/>
        <v>May_2022</v>
      </c>
      <c r="C790" s="18" t="str">
        <f t="shared" si="195"/>
        <v>WK 20_May_2022</v>
      </c>
      <c r="D790" s="19">
        <v>44690</v>
      </c>
      <c r="E790" s="23" t="s">
        <v>10</v>
      </c>
      <c r="F790" s="33">
        <v>25</v>
      </c>
      <c r="G790" s="33">
        <v>24</v>
      </c>
      <c r="H790" s="21">
        <f t="shared" si="196"/>
        <v>1</v>
      </c>
      <c r="I790" s="11">
        <f t="shared" si="197"/>
        <v>4.1666666666666664E-2</v>
      </c>
      <c r="J790" s="18">
        <v>44</v>
      </c>
      <c r="K790" s="18">
        <f t="shared" si="198"/>
        <v>-19</v>
      </c>
      <c r="L790" s="11">
        <f t="shared" si="199"/>
        <v>-0.43181818181818182</v>
      </c>
      <c r="M790" s="30">
        <v>713</v>
      </c>
      <c r="N790" s="30">
        <v>688</v>
      </c>
      <c r="O790" s="21">
        <f t="shared" si="200"/>
        <v>25</v>
      </c>
      <c r="P790" s="11">
        <f t="shared" si="201"/>
        <v>3.6337209302325583E-2</v>
      </c>
      <c r="Q790" s="18">
        <v>1048</v>
      </c>
      <c r="R790" s="18">
        <f t="shared" si="202"/>
        <v>-335</v>
      </c>
      <c r="S790" s="11">
        <f t="shared" si="203"/>
        <v>-0.31965648854961831</v>
      </c>
      <c r="T790" s="37">
        <f t="shared" si="204"/>
        <v>28.52</v>
      </c>
      <c r="U790" s="37">
        <f t="shared" si="205"/>
        <v>23.818181818181817</v>
      </c>
      <c r="V790" s="37">
        <f t="shared" si="206"/>
        <v>4.701818181818183</v>
      </c>
      <c r="W790" s="39">
        <f t="shared" si="207"/>
        <v>0.19740458015267182</v>
      </c>
    </row>
    <row r="791" spans="1:23" x14ac:dyDescent="0.3">
      <c r="A791" s="18">
        <f t="shared" si="193"/>
        <v>2022</v>
      </c>
      <c r="B791" s="18" t="str">
        <f t="shared" si="194"/>
        <v>May_2022</v>
      </c>
      <c r="C791" s="18" t="str">
        <f t="shared" si="195"/>
        <v>WK 20_May_2022</v>
      </c>
      <c r="D791" s="19">
        <v>44690</v>
      </c>
      <c r="E791" s="23" t="s">
        <v>16</v>
      </c>
      <c r="F791" s="33">
        <v>40</v>
      </c>
      <c r="G791" s="33">
        <v>40</v>
      </c>
      <c r="H791" s="21">
        <f t="shared" si="196"/>
        <v>0</v>
      </c>
      <c r="I791" s="11">
        <f t="shared" si="197"/>
        <v>0</v>
      </c>
      <c r="J791" s="18">
        <v>111</v>
      </c>
      <c r="K791" s="18">
        <f t="shared" si="198"/>
        <v>-71</v>
      </c>
      <c r="L791" s="11">
        <f t="shared" si="199"/>
        <v>-0.63963963963963966</v>
      </c>
      <c r="M791" s="30">
        <v>560</v>
      </c>
      <c r="N791" s="30">
        <v>550</v>
      </c>
      <c r="O791" s="21">
        <f t="shared" si="200"/>
        <v>10</v>
      </c>
      <c r="P791" s="11">
        <f t="shared" si="201"/>
        <v>1.8181818181818181E-2</v>
      </c>
      <c r="Q791" s="18">
        <v>3522</v>
      </c>
      <c r="R791" s="18">
        <f t="shared" si="202"/>
        <v>-2962</v>
      </c>
      <c r="S791" s="11">
        <f t="shared" si="203"/>
        <v>-0.84099943214082906</v>
      </c>
      <c r="T791" s="37">
        <f t="shared" si="204"/>
        <v>14</v>
      </c>
      <c r="U791" s="37">
        <f t="shared" si="205"/>
        <v>31.72972972972973</v>
      </c>
      <c r="V791" s="37">
        <f t="shared" si="206"/>
        <v>-17.72972972972973</v>
      </c>
      <c r="W791" s="39">
        <f t="shared" si="207"/>
        <v>-0.55877342419080067</v>
      </c>
    </row>
    <row r="792" spans="1:23" x14ac:dyDescent="0.3">
      <c r="A792" s="18">
        <f t="shared" si="193"/>
        <v>2022</v>
      </c>
      <c r="B792" s="18" t="str">
        <f t="shared" si="194"/>
        <v>May_2022</v>
      </c>
      <c r="C792" s="18" t="str">
        <f t="shared" si="195"/>
        <v>WK 20_May_2022</v>
      </c>
      <c r="D792" s="19">
        <v>44690</v>
      </c>
      <c r="E792" s="23" t="s">
        <v>12</v>
      </c>
      <c r="F792" s="30">
        <v>87</v>
      </c>
      <c r="G792" s="30">
        <v>79</v>
      </c>
      <c r="H792" s="21">
        <f t="shared" si="196"/>
        <v>8</v>
      </c>
      <c r="I792" s="11">
        <f t="shared" si="197"/>
        <v>0.10126582278481013</v>
      </c>
      <c r="J792" s="18">
        <v>295</v>
      </c>
      <c r="K792" s="18">
        <f t="shared" si="198"/>
        <v>-208</v>
      </c>
      <c r="L792" s="11">
        <f t="shared" si="199"/>
        <v>-0.70508474576271185</v>
      </c>
      <c r="M792" s="30">
        <v>1399</v>
      </c>
      <c r="N792" s="30">
        <v>1077</v>
      </c>
      <c r="O792" s="21">
        <f t="shared" si="200"/>
        <v>322</v>
      </c>
      <c r="P792" s="11">
        <f t="shared" si="201"/>
        <v>0.29897864438254412</v>
      </c>
      <c r="Q792" s="18">
        <v>5504</v>
      </c>
      <c r="R792" s="18">
        <f t="shared" si="202"/>
        <v>-4105</v>
      </c>
      <c r="S792" s="11">
        <f t="shared" si="203"/>
        <v>-0.74582122093023251</v>
      </c>
      <c r="T792" s="37">
        <f t="shared" si="204"/>
        <v>16.080459770114942</v>
      </c>
      <c r="U792" s="37">
        <f t="shared" si="205"/>
        <v>18.657627118644069</v>
      </c>
      <c r="V792" s="37">
        <f t="shared" si="206"/>
        <v>-2.5771673485291267</v>
      </c>
      <c r="W792" s="39">
        <f t="shared" si="207"/>
        <v>-0.13812942729216793</v>
      </c>
    </row>
    <row r="793" spans="1:23" x14ac:dyDescent="0.3">
      <c r="A793" s="18">
        <f t="shared" ref="A793:A825" si="208">IF(ISBLANK(D793),"",YEAR(D793))</f>
        <v>2022</v>
      </c>
      <c r="B793" s="18" t="str">
        <f t="shared" si="194"/>
        <v>May_2022</v>
      </c>
      <c r="C793" s="18" t="str">
        <f t="shared" si="195"/>
        <v>WK 21_May_2022</v>
      </c>
      <c r="D793" s="19">
        <v>44697</v>
      </c>
      <c r="E793" s="29" t="s">
        <v>18</v>
      </c>
      <c r="F793" s="30">
        <v>35</v>
      </c>
      <c r="G793" s="30">
        <v>35</v>
      </c>
      <c r="H793" s="21">
        <f t="shared" si="196"/>
        <v>0</v>
      </c>
      <c r="I793" s="11">
        <f t="shared" si="197"/>
        <v>0</v>
      </c>
      <c r="J793" s="18">
        <v>113</v>
      </c>
      <c r="K793" s="18">
        <f t="shared" si="198"/>
        <v>-78</v>
      </c>
      <c r="L793" s="11">
        <f t="shared" si="199"/>
        <v>-0.69026548672566368</v>
      </c>
      <c r="M793" s="31">
        <v>1140</v>
      </c>
      <c r="N793" s="31">
        <v>1140.2</v>
      </c>
      <c r="O793" s="21">
        <f t="shared" si="200"/>
        <v>-0.20000000000004547</v>
      </c>
      <c r="P793" s="11">
        <f t="shared" si="201"/>
        <v>-1.7540782318895411E-4</v>
      </c>
      <c r="Q793" s="18">
        <v>4152</v>
      </c>
      <c r="R793" s="18">
        <f t="shared" si="202"/>
        <v>-3012</v>
      </c>
      <c r="S793" s="11">
        <f t="shared" si="203"/>
        <v>-0.72543352601156075</v>
      </c>
      <c r="T793" s="37">
        <f t="shared" si="204"/>
        <v>32.571428571428569</v>
      </c>
      <c r="U793" s="37">
        <f t="shared" si="205"/>
        <v>36.743362831858406</v>
      </c>
      <c r="V793" s="37">
        <f t="shared" si="206"/>
        <v>-4.1719342604298362</v>
      </c>
      <c r="W793" s="39">
        <f t="shared" si="207"/>
        <v>-0.11354252683732455</v>
      </c>
    </row>
    <row r="794" spans="1:23" x14ac:dyDescent="0.3">
      <c r="A794" s="18">
        <f t="shared" si="208"/>
        <v>2022</v>
      </c>
      <c r="B794" s="18" t="str">
        <f t="shared" si="194"/>
        <v>May_2022</v>
      </c>
      <c r="C794" s="18" t="str">
        <f t="shared" si="195"/>
        <v>WK 21_May_2022</v>
      </c>
      <c r="D794" s="19">
        <v>44697</v>
      </c>
      <c r="E794" s="29" t="s">
        <v>19</v>
      </c>
      <c r="F794" s="30">
        <v>46</v>
      </c>
      <c r="G794" s="30">
        <v>46</v>
      </c>
      <c r="H794" s="21">
        <f t="shared" si="196"/>
        <v>0</v>
      </c>
      <c r="I794" s="11">
        <f t="shared" si="197"/>
        <v>0</v>
      </c>
      <c r="J794" s="18">
        <v>118</v>
      </c>
      <c r="K794" s="18">
        <f t="shared" si="198"/>
        <v>-72</v>
      </c>
      <c r="L794" s="11">
        <f t="shared" si="199"/>
        <v>-0.61016949152542377</v>
      </c>
      <c r="M794" s="30">
        <v>1466</v>
      </c>
      <c r="N794" s="30">
        <v>1435</v>
      </c>
      <c r="O794" s="21">
        <f t="shared" si="200"/>
        <v>31</v>
      </c>
      <c r="P794" s="11">
        <f t="shared" si="201"/>
        <v>2.1602787456445994E-2</v>
      </c>
      <c r="Q794" s="18">
        <v>3262</v>
      </c>
      <c r="R794" s="18">
        <f t="shared" si="202"/>
        <v>-1796</v>
      </c>
      <c r="S794" s="11">
        <f t="shared" si="203"/>
        <v>-0.55058246474555483</v>
      </c>
      <c r="T794" s="37">
        <f t="shared" si="204"/>
        <v>31.869565217391305</v>
      </c>
      <c r="U794" s="37">
        <f t="shared" si="205"/>
        <v>27.64406779661017</v>
      </c>
      <c r="V794" s="37">
        <f t="shared" si="206"/>
        <v>4.2254974207811351</v>
      </c>
      <c r="W794" s="39">
        <f t="shared" si="207"/>
        <v>0.1528536773918375</v>
      </c>
    </row>
    <row r="795" spans="1:23" x14ac:dyDescent="0.3">
      <c r="A795" s="18">
        <f t="shared" si="208"/>
        <v>2022</v>
      </c>
      <c r="B795" s="18" t="str">
        <f t="shared" si="194"/>
        <v>May_2022</v>
      </c>
      <c r="C795" s="18" t="str">
        <f t="shared" si="195"/>
        <v>WK 21_May_2022</v>
      </c>
      <c r="D795" s="19">
        <v>44697</v>
      </c>
      <c r="E795" s="23" t="s">
        <v>6</v>
      </c>
      <c r="F795" s="30">
        <v>18</v>
      </c>
      <c r="G795" s="30">
        <v>18</v>
      </c>
      <c r="H795" s="21">
        <f t="shared" si="196"/>
        <v>0</v>
      </c>
      <c r="I795" s="11">
        <f t="shared" si="197"/>
        <v>0</v>
      </c>
      <c r="J795" s="18">
        <v>47</v>
      </c>
      <c r="K795" s="18">
        <f t="shared" si="198"/>
        <v>-29</v>
      </c>
      <c r="L795" s="11">
        <f t="shared" si="199"/>
        <v>-0.61702127659574468</v>
      </c>
      <c r="M795" s="30">
        <v>772</v>
      </c>
      <c r="N795" s="30">
        <v>764</v>
      </c>
      <c r="O795" s="21">
        <f t="shared" si="200"/>
        <v>8</v>
      </c>
      <c r="P795" s="11">
        <f t="shared" si="201"/>
        <v>1.0471204188481676E-2</v>
      </c>
      <c r="Q795" s="18">
        <v>1771</v>
      </c>
      <c r="R795" s="18">
        <f t="shared" si="202"/>
        <v>-999</v>
      </c>
      <c r="S795" s="11">
        <f t="shared" si="203"/>
        <v>-0.56408808582721626</v>
      </c>
      <c r="T795" s="37">
        <f t="shared" si="204"/>
        <v>42.888888888888886</v>
      </c>
      <c r="U795" s="37">
        <f t="shared" si="205"/>
        <v>37.680851063829785</v>
      </c>
      <c r="V795" s="37">
        <f t="shared" si="206"/>
        <v>5.2080378250591011</v>
      </c>
      <c r="W795" s="39">
        <f t="shared" si="207"/>
        <v>0.13821444256226864</v>
      </c>
    </row>
    <row r="796" spans="1:23" x14ac:dyDescent="0.3">
      <c r="A796" s="18">
        <f t="shared" si="208"/>
        <v>2022</v>
      </c>
      <c r="B796" s="18" t="str">
        <f t="shared" si="194"/>
        <v>May_2022</v>
      </c>
      <c r="C796" s="18" t="str">
        <f t="shared" si="195"/>
        <v>WK 21_May_2022</v>
      </c>
      <c r="D796" s="19">
        <v>44697</v>
      </c>
      <c r="E796" s="23" t="s">
        <v>7</v>
      </c>
      <c r="F796" s="30">
        <v>2136</v>
      </c>
      <c r="G796" s="30">
        <v>2148</v>
      </c>
      <c r="H796" s="21">
        <f t="shared" si="196"/>
        <v>-12</v>
      </c>
      <c r="I796" s="11">
        <f t="shared" si="197"/>
        <v>-5.5865921787709499E-3</v>
      </c>
      <c r="J796" s="18">
        <v>2500</v>
      </c>
      <c r="K796" s="18">
        <f t="shared" si="198"/>
        <v>-364</v>
      </c>
      <c r="L796" s="11">
        <f t="shared" si="199"/>
        <v>-0.14560000000000001</v>
      </c>
      <c r="M796" s="30">
        <v>58236</v>
      </c>
      <c r="N796" s="30">
        <v>56979</v>
      </c>
      <c r="O796" s="21">
        <f t="shared" si="200"/>
        <v>1257</v>
      </c>
      <c r="P796" s="11">
        <f t="shared" si="201"/>
        <v>2.2060759227083664E-2</v>
      </c>
      <c r="Q796" s="18">
        <v>86541</v>
      </c>
      <c r="R796" s="18">
        <f t="shared" si="202"/>
        <v>-28305</v>
      </c>
      <c r="S796" s="11">
        <f t="shared" si="203"/>
        <v>-0.32707040593475922</v>
      </c>
      <c r="T796" s="37">
        <f t="shared" si="204"/>
        <v>27.264044943820224</v>
      </c>
      <c r="U796" s="37">
        <f t="shared" si="205"/>
        <v>34.616399999999999</v>
      </c>
      <c r="V796" s="37">
        <f t="shared" si="206"/>
        <v>-7.3523550561797748</v>
      </c>
      <c r="W796" s="39">
        <f t="shared" si="207"/>
        <v>-0.21239513803225565</v>
      </c>
    </row>
    <row r="797" spans="1:23" x14ac:dyDescent="0.3">
      <c r="A797" s="18">
        <f t="shared" si="208"/>
        <v>2022</v>
      </c>
      <c r="B797" s="18" t="str">
        <f t="shared" si="194"/>
        <v>May_2022</v>
      </c>
      <c r="C797" s="18" t="str">
        <f t="shared" si="195"/>
        <v>WK 21_May_2022</v>
      </c>
      <c r="D797" s="19">
        <v>44697</v>
      </c>
      <c r="E797" s="34" t="s">
        <v>20</v>
      </c>
      <c r="F797" s="32">
        <v>30</v>
      </c>
      <c r="G797" s="32">
        <v>30</v>
      </c>
      <c r="H797" s="21">
        <f t="shared" si="196"/>
        <v>0</v>
      </c>
      <c r="I797" s="11">
        <f t="shared" si="197"/>
        <v>0</v>
      </c>
      <c r="J797" s="18">
        <v>75</v>
      </c>
      <c r="K797" s="18">
        <f t="shared" si="198"/>
        <v>-45</v>
      </c>
      <c r="L797" s="11">
        <f t="shared" si="199"/>
        <v>-0.6</v>
      </c>
      <c r="M797" s="30">
        <v>1019</v>
      </c>
      <c r="N797" s="30">
        <v>1028</v>
      </c>
      <c r="O797" s="21">
        <f t="shared" si="200"/>
        <v>-9</v>
      </c>
      <c r="P797" s="11">
        <f t="shared" si="201"/>
        <v>-8.7548638132295721E-3</v>
      </c>
      <c r="Q797" s="18">
        <v>2819</v>
      </c>
      <c r="R797" s="18">
        <f t="shared" si="202"/>
        <v>-1800</v>
      </c>
      <c r="S797" s="11">
        <f t="shared" si="203"/>
        <v>-0.63852429939694932</v>
      </c>
      <c r="T797" s="37">
        <f t="shared" si="204"/>
        <v>33.966666666666669</v>
      </c>
      <c r="U797" s="37">
        <f t="shared" si="205"/>
        <v>37.586666666666666</v>
      </c>
      <c r="V797" s="37">
        <f t="shared" si="206"/>
        <v>-3.6199999999999974</v>
      </c>
      <c r="W797" s="39">
        <f t="shared" si="207"/>
        <v>-9.6310748492373116E-2</v>
      </c>
    </row>
    <row r="798" spans="1:23" x14ac:dyDescent="0.3">
      <c r="A798" s="18">
        <f t="shared" si="208"/>
        <v>2022</v>
      </c>
      <c r="B798" s="18" t="str">
        <f t="shared" si="194"/>
        <v>May_2022</v>
      </c>
      <c r="C798" s="18" t="str">
        <f t="shared" si="195"/>
        <v>WK 21_May_2022</v>
      </c>
      <c r="D798" s="19">
        <v>44697</v>
      </c>
      <c r="E798" s="23" t="s">
        <v>8</v>
      </c>
      <c r="F798" s="30">
        <v>20</v>
      </c>
      <c r="G798" s="30">
        <v>21</v>
      </c>
      <c r="H798" s="21">
        <f t="shared" si="196"/>
        <v>-1</v>
      </c>
      <c r="I798" s="11">
        <f t="shared" si="197"/>
        <v>-4.7619047619047616E-2</v>
      </c>
      <c r="J798" s="18">
        <v>35</v>
      </c>
      <c r="K798" s="18">
        <f t="shared" si="198"/>
        <v>-15</v>
      </c>
      <c r="L798" s="11">
        <f t="shared" si="199"/>
        <v>-0.42857142857142855</v>
      </c>
      <c r="M798" s="30">
        <v>594</v>
      </c>
      <c r="N798" s="30">
        <v>552</v>
      </c>
      <c r="O798" s="21">
        <f t="shared" si="200"/>
        <v>42</v>
      </c>
      <c r="P798" s="11">
        <f t="shared" si="201"/>
        <v>7.6086956521739135E-2</v>
      </c>
      <c r="Q798" s="18">
        <v>752</v>
      </c>
      <c r="R798" s="18">
        <f t="shared" si="202"/>
        <v>-158</v>
      </c>
      <c r="S798" s="11">
        <f t="shared" si="203"/>
        <v>-0.21010638297872342</v>
      </c>
      <c r="T798" s="37">
        <f t="shared" si="204"/>
        <v>29.7</v>
      </c>
      <c r="U798" s="37">
        <f t="shared" si="205"/>
        <v>21.485714285714284</v>
      </c>
      <c r="V798" s="37">
        <f t="shared" si="206"/>
        <v>8.2142857142857153</v>
      </c>
      <c r="W798" s="39">
        <f t="shared" si="207"/>
        <v>0.38231382978723411</v>
      </c>
    </row>
    <row r="799" spans="1:23" x14ac:dyDescent="0.3">
      <c r="A799" s="18">
        <f t="shared" si="208"/>
        <v>2022</v>
      </c>
      <c r="B799" s="18" t="str">
        <f t="shared" si="194"/>
        <v>May_2022</v>
      </c>
      <c r="C799" s="18" t="str">
        <f t="shared" si="195"/>
        <v>WK 21_May_2022</v>
      </c>
      <c r="D799" s="19">
        <v>44697</v>
      </c>
      <c r="E799" s="23" t="s">
        <v>9</v>
      </c>
      <c r="F799" s="30">
        <v>131</v>
      </c>
      <c r="G799" s="30">
        <v>132</v>
      </c>
      <c r="H799" s="21">
        <f t="shared" si="196"/>
        <v>-1</v>
      </c>
      <c r="I799" s="11">
        <f t="shared" si="197"/>
        <v>-7.575757575757576E-3</v>
      </c>
      <c r="J799" s="18">
        <v>460</v>
      </c>
      <c r="K799" s="18">
        <f t="shared" si="198"/>
        <v>-329</v>
      </c>
      <c r="L799" s="11">
        <f t="shared" si="199"/>
        <v>-0.7152173913043478</v>
      </c>
      <c r="M799" s="30">
        <v>4441</v>
      </c>
      <c r="N799" s="30">
        <v>4504</v>
      </c>
      <c r="O799" s="21">
        <f t="shared" si="200"/>
        <v>-63</v>
      </c>
      <c r="P799" s="11">
        <f t="shared" si="201"/>
        <v>-1.3987566607460035E-2</v>
      </c>
      <c r="Q799" s="18">
        <v>14129</v>
      </c>
      <c r="R799" s="18">
        <f t="shared" si="202"/>
        <v>-9688</v>
      </c>
      <c r="S799" s="11">
        <f t="shared" si="203"/>
        <v>-0.68568193078066386</v>
      </c>
      <c r="T799" s="37">
        <f t="shared" si="204"/>
        <v>33.900763358778626</v>
      </c>
      <c r="U799" s="37">
        <f t="shared" si="205"/>
        <v>30.715217391304346</v>
      </c>
      <c r="V799" s="37">
        <f t="shared" si="206"/>
        <v>3.1855459674742796</v>
      </c>
      <c r="W799" s="39">
        <f t="shared" si="207"/>
        <v>0.10371230412896658</v>
      </c>
    </row>
    <row r="800" spans="1:23" x14ac:dyDescent="0.3">
      <c r="A800" s="18">
        <f t="shared" si="208"/>
        <v>2022</v>
      </c>
      <c r="B800" s="18" t="str">
        <f t="shared" si="194"/>
        <v>May_2022</v>
      </c>
      <c r="C800" s="18" t="str">
        <f t="shared" si="195"/>
        <v>WK 21_May_2022</v>
      </c>
      <c r="D800" s="19">
        <v>44697</v>
      </c>
      <c r="E800" s="23" t="s">
        <v>21</v>
      </c>
      <c r="F800" s="30">
        <v>19</v>
      </c>
      <c r="G800" s="30">
        <v>19</v>
      </c>
      <c r="H800" s="21">
        <f t="shared" si="196"/>
        <v>0</v>
      </c>
      <c r="I800" s="11">
        <f t="shared" si="197"/>
        <v>0</v>
      </c>
      <c r="J800" s="18">
        <v>61</v>
      </c>
      <c r="K800" s="18">
        <f t="shared" si="198"/>
        <v>-42</v>
      </c>
      <c r="L800" s="11">
        <f t="shared" si="199"/>
        <v>-0.68852459016393441</v>
      </c>
      <c r="M800" s="30">
        <v>633</v>
      </c>
      <c r="N800" s="30">
        <v>622</v>
      </c>
      <c r="O800" s="21">
        <f t="shared" si="200"/>
        <v>11</v>
      </c>
      <c r="P800" s="11">
        <f t="shared" si="201"/>
        <v>1.7684887459807074E-2</v>
      </c>
      <c r="Q800" s="18">
        <v>1843</v>
      </c>
      <c r="R800" s="18">
        <f t="shared" si="202"/>
        <v>-1210</v>
      </c>
      <c r="S800" s="11">
        <f t="shared" si="203"/>
        <v>-0.65653825284861633</v>
      </c>
      <c r="T800" s="37">
        <f t="shared" si="204"/>
        <v>33.315789473684212</v>
      </c>
      <c r="U800" s="37">
        <f t="shared" si="205"/>
        <v>30.21311475409836</v>
      </c>
      <c r="V800" s="37">
        <f t="shared" si="206"/>
        <v>3.1026747195858526</v>
      </c>
      <c r="W800" s="39">
        <f t="shared" si="207"/>
        <v>0.10269297769654749</v>
      </c>
    </row>
    <row r="801" spans="1:23" x14ac:dyDescent="0.3">
      <c r="A801" s="18">
        <f t="shared" si="208"/>
        <v>2022</v>
      </c>
      <c r="B801" s="18" t="str">
        <f t="shared" si="194"/>
        <v>May_2022</v>
      </c>
      <c r="C801" s="18" t="str">
        <f t="shared" si="195"/>
        <v>WK 21_May_2022</v>
      </c>
      <c r="D801" s="19">
        <v>44697</v>
      </c>
      <c r="E801" s="23" t="s">
        <v>10</v>
      </c>
      <c r="F801" s="33">
        <v>25</v>
      </c>
      <c r="G801" s="33">
        <v>25</v>
      </c>
      <c r="H801" s="21">
        <f t="shared" si="196"/>
        <v>0</v>
      </c>
      <c r="I801" s="11">
        <f t="shared" si="197"/>
        <v>0</v>
      </c>
      <c r="J801" s="18">
        <v>44</v>
      </c>
      <c r="K801" s="18">
        <f t="shared" si="198"/>
        <v>-19</v>
      </c>
      <c r="L801" s="11">
        <f t="shared" si="199"/>
        <v>-0.43181818181818182</v>
      </c>
      <c r="M801" s="30">
        <v>814</v>
      </c>
      <c r="N801" s="30">
        <v>713</v>
      </c>
      <c r="O801" s="21">
        <f t="shared" si="200"/>
        <v>101</v>
      </c>
      <c r="P801" s="11">
        <f t="shared" si="201"/>
        <v>0.14165497896213183</v>
      </c>
      <c r="Q801" s="18">
        <v>1048</v>
      </c>
      <c r="R801" s="18">
        <f t="shared" si="202"/>
        <v>-234</v>
      </c>
      <c r="S801" s="11">
        <f t="shared" si="203"/>
        <v>-0.22328244274809161</v>
      </c>
      <c r="T801" s="37">
        <f t="shared" si="204"/>
        <v>32.56</v>
      </c>
      <c r="U801" s="37">
        <f t="shared" si="205"/>
        <v>23.818181818181817</v>
      </c>
      <c r="V801" s="37">
        <f t="shared" si="206"/>
        <v>8.7418181818181857</v>
      </c>
      <c r="W801" s="39">
        <f t="shared" si="207"/>
        <v>0.36702290076335897</v>
      </c>
    </row>
    <row r="802" spans="1:23" x14ac:dyDescent="0.3">
      <c r="A802" s="18">
        <f t="shared" si="208"/>
        <v>2022</v>
      </c>
      <c r="B802" s="18" t="str">
        <f t="shared" si="194"/>
        <v>May_2022</v>
      </c>
      <c r="C802" s="18" t="str">
        <f t="shared" si="195"/>
        <v>WK 21_May_2022</v>
      </c>
      <c r="D802" s="19">
        <v>44697</v>
      </c>
      <c r="E802" s="23" t="s">
        <v>16</v>
      </c>
      <c r="F802" s="33">
        <v>40</v>
      </c>
      <c r="G802" s="33">
        <v>40</v>
      </c>
      <c r="H802" s="21">
        <f t="shared" si="196"/>
        <v>0</v>
      </c>
      <c r="I802" s="11">
        <f t="shared" si="197"/>
        <v>0</v>
      </c>
      <c r="J802" s="18">
        <v>111</v>
      </c>
      <c r="K802" s="18">
        <f t="shared" si="198"/>
        <v>-71</v>
      </c>
      <c r="L802" s="11">
        <f t="shared" si="199"/>
        <v>-0.63963963963963966</v>
      </c>
      <c r="M802" s="30">
        <v>568</v>
      </c>
      <c r="N802" s="30">
        <v>560</v>
      </c>
      <c r="O802" s="21">
        <f t="shared" si="200"/>
        <v>8</v>
      </c>
      <c r="P802" s="11">
        <f t="shared" si="201"/>
        <v>1.4285714285714285E-2</v>
      </c>
      <c r="Q802" s="18">
        <v>3522</v>
      </c>
      <c r="R802" s="18">
        <f t="shared" si="202"/>
        <v>-2954</v>
      </c>
      <c r="S802" s="11">
        <f t="shared" si="203"/>
        <v>-0.83872799545712662</v>
      </c>
      <c r="T802" s="37">
        <f t="shared" si="204"/>
        <v>14.2</v>
      </c>
      <c r="U802" s="37">
        <f t="shared" si="205"/>
        <v>31.72972972972973</v>
      </c>
      <c r="V802" s="37">
        <f t="shared" si="206"/>
        <v>-17.529729729729731</v>
      </c>
      <c r="W802" s="39">
        <f t="shared" si="207"/>
        <v>-0.55247018739352638</v>
      </c>
    </row>
    <row r="803" spans="1:23" x14ac:dyDescent="0.3">
      <c r="A803" s="18">
        <f t="shared" si="208"/>
        <v>2022</v>
      </c>
      <c r="B803" s="18" t="str">
        <f t="shared" si="194"/>
        <v>May_2022</v>
      </c>
      <c r="C803" s="18" t="str">
        <f t="shared" si="195"/>
        <v>WK 21_May_2022</v>
      </c>
      <c r="D803" s="19">
        <v>44697</v>
      </c>
      <c r="E803" s="23" t="s">
        <v>12</v>
      </c>
      <c r="F803" s="30">
        <v>86</v>
      </c>
      <c r="G803" s="30">
        <v>87</v>
      </c>
      <c r="H803" s="21">
        <f t="shared" si="196"/>
        <v>-1</v>
      </c>
      <c r="I803" s="11">
        <f t="shared" si="197"/>
        <v>-1.1494252873563218E-2</v>
      </c>
      <c r="J803" s="18">
        <v>295</v>
      </c>
      <c r="K803" s="18">
        <f t="shared" si="198"/>
        <v>-209</v>
      </c>
      <c r="L803" s="11">
        <f t="shared" si="199"/>
        <v>-0.70847457627118648</v>
      </c>
      <c r="M803" s="30">
        <v>1541</v>
      </c>
      <c r="N803" s="30">
        <v>1399</v>
      </c>
      <c r="O803" s="21">
        <f t="shared" si="200"/>
        <v>142</v>
      </c>
      <c r="P803" s="11">
        <f t="shared" si="201"/>
        <v>0.10150107219442459</v>
      </c>
      <c r="Q803" s="18">
        <v>5504</v>
      </c>
      <c r="R803" s="18">
        <f t="shared" si="202"/>
        <v>-3963</v>
      </c>
      <c r="S803" s="11">
        <f t="shared" si="203"/>
        <v>-0.72002180232558144</v>
      </c>
      <c r="T803" s="37">
        <f t="shared" si="204"/>
        <v>17.918604651162791</v>
      </c>
      <c r="U803" s="37">
        <f t="shared" si="205"/>
        <v>18.657627118644069</v>
      </c>
      <c r="V803" s="37">
        <f t="shared" si="206"/>
        <v>-0.73902246748127709</v>
      </c>
      <c r="W803" s="39">
        <f t="shared" si="207"/>
        <v>-3.9609670767982691E-2</v>
      </c>
    </row>
    <row r="804" spans="1:23" x14ac:dyDescent="0.3">
      <c r="A804" s="18">
        <f t="shared" si="208"/>
        <v>2022</v>
      </c>
      <c r="B804" s="18" t="str">
        <f t="shared" si="194"/>
        <v>May_2022</v>
      </c>
      <c r="C804" s="18" t="str">
        <f t="shared" si="195"/>
        <v>WK 22_May_2022</v>
      </c>
      <c r="D804" s="19">
        <v>44704</v>
      </c>
      <c r="E804" s="29" t="s">
        <v>18</v>
      </c>
      <c r="F804" s="30">
        <v>35</v>
      </c>
      <c r="G804" s="30">
        <v>35</v>
      </c>
      <c r="H804" s="21">
        <f t="shared" si="196"/>
        <v>0</v>
      </c>
      <c r="I804" s="11">
        <f t="shared" si="197"/>
        <v>0</v>
      </c>
      <c r="J804" s="18">
        <v>113</v>
      </c>
      <c r="K804" s="18">
        <f t="shared" si="198"/>
        <v>-78</v>
      </c>
      <c r="L804" s="11">
        <f t="shared" si="199"/>
        <v>-0.69026548672566368</v>
      </c>
      <c r="M804" s="31">
        <v>1112</v>
      </c>
      <c r="N804" s="31">
        <v>1140</v>
      </c>
      <c r="O804" s="21">
        <f t="shared" si="200"/>
        <v>-28</v>
      </c>
      <c r="P804" s="11">
        <f t="shared" si="201"/>
        <v>-2.456140350877193E-2</v>
      </c>
      <c r="Q804" s="18">
        <v>4152</v>
      </c>
      <c r="R804" s="18">
        <f t="shared" si="202"/>
        <v>-3040</v>
      </c>
      <c r="S804" s="11">
        <f t="shared" si="203"/>
        <v>-0.73217726396917149</v>
      </c>
      <c r="T804" s="37">
        <f t="shared" si="204"/>
        <v>31.771428571428572</v>
      </c>
      <c r="U804" s="37">
        <f t="shared" si="205"/>
        <v>36.743362831858406</v>
      </c>
      <c r="V804" s="37">
        <f t="shared" si="206"/>
        <v>-4.9719342604298333</v>
      </c>
      <c r="W804" s="39">
        <f t="shared" si="207"/>
        <v>-0.1353151665290393</v>
      </c>
    </row>
    <row r="805" spans="1:23" x14ac:dyDescent="0.3">
      <c r="A805" s="18">
        <f t="shared" si="208"/>
        <v>2022</v>
      </c>
      <c r="B805" s="18" t="str">
        <f t="shared" si="194"/>
        <v>May_2022</v>
      </c>
      <c r="C805" s="18" t="str">
        <f t="shared" si="195"/>
        <v>WK 22_May_2022</v>
      </c>
      <c r="D805" s="19">
        <v>44704</v>
      </c>
      <c r="E805" s="29" t="s">
        <v>19</v>
      </c>
      <c r="F805" s="30">
        <v>47</v>
      </c>
      <c r="G805" s="30">
        <v>46</v>
      </c>
      <c r="H805" s="21">
        <f t="shared" si="196"/>
        <v>1</v>
      </c>
      <c r="I805" s="11">
        <f t="shared" si="197"/>
        <v>2.1739130434782608E-2</v>
      </c>
      <c r="J805" s="18">
        <v>118</v>
      </c>
      <c r="K805" s="18">
        <f t="shared" si="198"/>
        <v>-71</v>
      </c>
      <c r="L805" s="11">
        <f t="shared" si="199"/>
        <v>-0.60169491525423724</v>
      </c>
      <c r="M805" s="30">
        <v>1526</v>
      </c>
      <c r="N805" s="30">
        <v>1466</v>
      </c>
      <c r="O805" s="21">
        <f t="shared" si="200"/>
        <v>60</v>
      </c>
      <c r="P805" s="11">
        <f t="shared" si="201"/>
        <v>4.0927694406548434E-2</v>
      </c>
      <c r="Q805" s="18">
        <v>3262</v>
      </c>
      <c r="R805" s="18">
        <f t="shared" si="202"/>
        <v>-1736</v>
      </c>
      <c r="S805" s="11">
        <f t="shared" si="203"/>
        <v>-0.53218884120171672</v>
      </c>
      <c r="T805" s="37">
        <f t="shared" si="204"/>
        <v>32.468085106382979</v>
      </c>
      <c r="U805" s="37">
        <f t="shared" si="205"/>
        <v>27.64406779661017</v>
      </c>
      <c r="V805" s="37">
        <f t="shared" si="206"/>
        <v>4.8240173097728096</v>
      </c>
      <c r="W805" s="39">
        <f t="shared" si="207"/>
        <v>0.17450461145100907</v>
      </c>
    </row>
    <row r="806" spans="1:23" x14ac:dyDescent="0.3">
      <c r="A806" s="18">
        <f t="shared" si="208"/>
        <v>2022</v>
      </c>
      <c r="B806" s="18" t="str">
        <f t="shared" si="194"/>
        <v>May_2022</v>
      </c>
      <c r="C806" s="18" t="str">
        <f t="shared" si="195"/>
        <v>WK 22_May_2022</v>
      </c>
      <c r="D806" s="19">
        <v>44704</v>
      </c>
      <c r="E806" s="23" t="s">
        <v>6</v>
      </c>
      <c r="F806" s="30">
        <v>18</v>
      </c>
      <c r="G806" s="30">
        <v>18</v>
      </c>
      <c r="H806" s="21">
        <f t="shared" si="196"/>
        <v>0</v>
      </c>
      <c r="I806" s="11">
        <f t="shared" si="197"/>
        <v>0</v>
      </c>
      <c r="J806" s="18">
        <v>47</v>
      </c>
      <c r="K806" s="18">
        <f t="shared" si="198"/>
        <v>-29</v>
      </c>
      <c r="L806" s="11">
        <f t="shared" si="199"/>
        <v>-0.61702127659574468</v>
      </c>
      <c r="M806" s="30">
        <v>776</v>
      </c>
      <c r="N806" s="30">
        <v>772</v>
      </c>
      <c r="O806" s="21">
        <f t="shared" si="200"/>
        <v>4</v>
      </c>
      <c r="P806" s="11">
        <f t="shared" si="201"/>
        <v>5.1813471502590676E-3</v>
      </c>
      <c r="Q806" s="18">
        <v>1771</v>
      </c>
      <c r="R806" s="18">
        <f t="shared" si="202"/>
        <v>-995</v>
      </c>
      <c r="S806" s="11">
        <f t="shared" si="203"/>
        <v>-0.56182947487295309</v>
      </c>
      <c r="T806" s="37">
        <f t="shared" si="204"/>
        <v>43.111111111111114</v>
      </c>
      <c r="U806" s="37">
        <f t="shared" si="205"/>
        <v>37.680851063829785</v>
      </c>
      <c r="V806" s="37">
        <f t="shared" si="206"/>
        <v>5.4302600472813296</v>
      </c>
      <c r="W806" s="39">
        <f t="shared" si="207"/>
        <v>0.14411192672062254</v>
      </c>
    </row>
    <row r="807" spans="1:23" x14ac:dyDescent="0.3">
      <c r="A807" s="18">
        <f t="shared" si="208"/>
        <v>2022</v>
      </c>
      <c r="B807" s="18" t="str">
        <f t="shared" si="194"/>
        <v>May_2022</v>
      </c>
      <c r="C807" s="18" t="str">
        <f t="shared" si="195"/>
        <v>WK 22_May_2022</v>
      </c>
      <c r="D807" s="19">
        <v>44704</v>
      </c>
      <c r="E807" s="23" t="s">
        <v>7</v>
      </c>
      <c r="F807" s="30">
        <v>2156</v>
      </c>
      <c r="G807" s="30">
        <v>2136</v>
      </c>
      <c r="H807" s="21">
        <f t="shared" si="196"/>
        <v>20</v>
      </c>
      <c r="I807" s="11">
        <f t="shared" si="197"/>
        <v>9.3632958801498131E-3</v>
      </c>
      <c r="J807" s="18">
        <v>2500</v>
      </c>
      <c r="K807" s="18">
        <f t="shared" si="198"/>
        <v>-344</v>
      </c>
      <c r="L807" s="11">
        <f t="shared" si="199"/>
        <v>-0.1376</v>
      </c>
      <c r="M807" s="30">
        <v>56937</v>
      </c>
      <c r="N807" s="30">
        <v>58236</v>
      </c>
      <c r="O807" s="21">
        <f t="shared" si="200"/>
        <v>-1299</v>
      </c>
      <c r="P807" s="11">
        <f t="shared" si="201"/>
        <v>-2.2305790232845662E-2</v>
      </c>
      <c r="Q807" s="18">
        <v>86541</v>
      </c>
      <c r="R807" s="18">
        <f t="shared" si="202"/>
        <v>-29604</v>
      </c>
      <c r="S807" s="11">
        <f t="shared" si="203"/>
        <v>-0.34208063230145247</v>
      </c>
      <c r="T807" s="37">
        <f t="shared" si="204"/>
        <v>26.408627087198514</v>
      </c>
      <c r="U807" s="37">
        <f t="shared" si="205"/>
        <v>34.616399999999999</v>
      </c>
      <c r="V807" s="37">
        <f t="shared" si="206"/>
        <v>-8.2077729128014845</v>
      </c>
      <c r="W807" s="39">
        <f t="shared" si="207"/>
        <v>-0.23710648457960634</v>
      </c>
    </row>
    <row r="808" spans="1:23" x14ac:dyDescent="0.3">
      <c r="A808" s="18">
        <f t="shared" si="208"/>
        <v>2022</v>
      </c>
      <c r="B808" s="18" t="str">
        <f t="shared" si="194"/>
        <v>May_2022</v>
      </c>
      <c r="C808" s="18" t="str">
        <f t="shared" si="195"/>
        <v>WK 22_May_2022</v>
      </c>
      <c r="D808" s="19">
        <v>44704</v>
      </c>
      <c r="E808" s="34" t="s">
        <v>20</v>
      </c>
      <c r="F808" s="32">
        <v>29</v>
      </c>
      <c r="G808" s="32">
        <v>30</v>
      </c>
      <c r="H808" s="21">
        <f t="shared" si="196"/>
        <v>-1</v>
      </c>
      <c r="I808" s="11">
        <f t="shared" si="197"/>
        <v>-3.3333333333333333E-2</v>
      </c>
      <c r="J808" s="18">
        <v>75</v>
      </c>
      <c r="K808" s="18">
        <f t="shared" si="198"/>
        <v>-46</v>
      </c>
      <c r="L808" s="11">
        <f t="shared" si="199"/>
        <v>-0.61333333333333329</v>
      </c>
      <c r="M808" s="30">
        <v>1036</v>
      </c>
      <c r="N808" s="30">
        <v>1019</v>
      </c>
      <c r="O808" s="21">
        <f t="shared" si="200"/>
        <v>17</v>
      </c>
      <c r="P808" s="11">
        <f t="shared" si="201"/>
        <v>1.6683022571148183E-2</v>
      </c>
      <c r="Q808" s="18">
        <v>2819</v>
      </c>
      <c r="R808" s="18">
        <f t="shared" si="202"/>
        <v>-1783</v>
      </c>
      <c r="S808" s="11">
        <f t="shared" si="203"/>
        <v>-0.632493792124867</v>
      </c>
      <c r="T808" s="37">
        <f t="shared" si="204"/>
        <v>35.724137931034484</v>
      </c>
      <c r="U808" s="37">
        <f t="shared" si="205"/>
        <v>37.586666666666666</v>
      </c>
      <c r="V808" s="37">
        <f t="shared" si="206"/>
        <v>-1.862528735632182</v>
      </c>
      <c r="W808" s="39">
        <f t="shared" si="207"/>
        <v>-4.9552910667759367E-2</v>
      </c>
    </row>
    <row r="809" spans="1:23" x14ac:dyDescent="0.3">
      <c r="A809" s="18">
        <f t="shared" si="208"/>
        <v>2022</v>
      </c>
      <c r="B809" s="18" t="str">
        <f t="shared" si="194"/>
        <v>May_2022</v>
      </c>
      <c r="C809" s="18" t="str">
        <f t="shared" si="195"/>
        <v>WK 22_May_2022</v>
      </c>
      <c r="D809" s="19">
        <v>44704</v>
      </c>
      <c r="E809" s="23" t="s">
        <v>8</v>
      </c>
      <c r="F809" s="30">
        <v>22</v>
      </c>
      <c r="G809" s="30">
        <v>20</v>
      </c>
      <c r="H809" s="21">
        <f t="shared" si="196"/>
        <v>2</v>
      </c>
      <c r="I809" s="11">
        <f t="shared" si="197"/>
        <v>0.1</v>
      </c>
      <c r="J809" s="18">
        <v>35</v>
      </c>
      <c r="K809" s="18">
        <f t="shared" si="198"/>
        <v>-13</v>
      </c>
      <c r="L809" s="11">
        <f t="shared" si="199"/>
        <v>-0.37142857142857144</v>
      </c>
      <c r="M809" s="30">
        <v>667</v>
      </c>
      <c r="N809" s="30">
        <v>594</v>
      </c>
      <c r="O809" s="21">
        <f t="shared" si="200"/>
        <v>73</v>
      </c>
      <c r="P809" s="11">
        <f t="shared" si="201"/>
        <v>0.12289562289562289</v>
      </c>
      <c r="Q809" s="18">
        <v>752</v>
      </c>
      <c r="R809" s="18">
        <f t="shared" si="202"/>
        <v>-85</v>
      </c>
      <c r="S809" s="11">
        <f t="shared" si="203"/>
        <v>-0.11303191489361702</v>
      </c>
      <c r="T809" s="37">
        <f t="shared" si="204"/>
        <v>30.318181818181817</v>
      </c>
      <c r="U809" s="37">
        <f t="shared" si="205"/>
        <v>21.485714285714284</v>
      </c>
      <c r="V809" s="37">
        <f t="shared" si="206"/>
        <v>8.8324675324675326</v>
      </c>
      <c r="W809" s="39">
        <f t="shared" si="207"/>
        <v>0.41108558994197297</v>
      </c>
    </row>
    <row r="810" spans="1:23" x14ac:dyDescent="0.3">
      <c r="A810" s="18">
        <f t="shared" si="208"/>
        <v>2022</v>
      </c>
      <c r="B810" s="18" t="str">
        <f t="shared" si="194"/>
        <v>May_2022</v>
      </c>
      <c r="C810" s="18" t="str">
        <f t="shared" si="195"/>
        <v>WK 22_May_2022</v>
      </c>
      <c r="D810" s="19">
        <v>44704</v>
      </c>
      <c r="E810" s="23" t="s">
        <v>9</v>
      </c>
      <c r="F810" s="30">
        <v>132</v>
      </c>
      <c r="G810" s="30">
        <v>131</v>
      </c>
      <c r="H810" s="21">
        <f t="shared" si="196"/>
        <v>1</v>
      </c>
      <c r="I810" s="11">
        <f t="shared" si="197"/>
        <v>7.6335877862595417E-3</v>
      </c>
      <c r="J810" s="18">
        <v>460</v>
      </c>
      <c r="K810" s="18">
        <f t="shared" si="198"/>
        <v>-328</v>
      </c>
      <c r="L810" s="11">
        <f t="shared" si="199"/>
        <v>-0.71304347826086956</v>
      </c>
      <c r="M810" s="30">
        <v>4444</v>
      </c>
      <c r="N810" s="30">
        <v>4441</v>
      </c>
      <c r="O810" s="21">
        <f t="shared" si="200"/>
        <v>3</v>
      </c>
      <c r="P810" s="11">
        <f t="shared" si="201"/>
        <v>6.755235307363207E-4</v>
      </c>
      <c r="Q810" s="18">
        <v>14129</v>
      </c>
      <c r="R810" s="18">
        <f t="shared" si="202"/>
        <v>-9685</v>
      </c>
      <c r="S810" s="11">
        <f t="shared" si="203"/>
        <v>-0.68546960152877057</v>
      </c>
      <c r="T810" s="37">
        <f t="shared" si="204"/>
        <v>33.666666666666664</v>
      </c>
      <c r="U810" s="37">
        <f t="shared" si="205"/>
        <v>30.715217391304346</v>
      </c>
      <c r="V810" s="37">
        <f t="shared" si="206"/>
        <v>2.951449275362318</v>
      </c>
      <c r="W810" s="39">
        <f t="shared" si="207"/>
        <v>9.6090782551253903E-2</v>
      </c>
    </row>
    <row r="811" spans="1:23" x14ac:dyDescent="0.3">
      <c r="A811" s="18">
        <f t="shared" si="208"/>
        <v>2022</v>
      </c>
      <c r="B811" s="18" t="str">
        <f t="shared" si="194"/>
        <v>May_2022</v>
      </c>
      <c r="C811" s="18" t="str">
        <f t="shared" si="195"/>
        <v>WK 22_May_2022</v>
      </c>
      <c r="D811" s="19">
        <v>44704</v>
      </c>
      <c r="E811" s="23" t="s">
        <v>21</v>
      </c>
      <c r="F811" s="30">
        <v>19</v>
      </c>
      <c r="G811" s="30">
        <v>19</v>
      </c>
      <c r="H811" s="21">
        <f t="shared" si="196"/>
        <v>0</v>
      </c>
      <c r="I811" s="11">
        <f t="shared" si="197"/>
        <v>0</v>
      </c>
      <c r="J811" s="18">
        <v>61</v>
      </c>
      <c r="K811" s="18">
        <f t="shared" si="198"/>
        <v>-42</v>
      </c>
      <c r="L811" s="11">
        <f t="shared" si="199"/>
        <v>-0.68852459016393441</v>
      </c>
      <c r="M811" s="30">
        <v>634</v>
      </c>
      <c r="N811" s="30">
        <v>633</v>
      </c>
      <c r="O811" s="21">
        <f t="shared" si="200"/>
        <v>1</v>
      </c>
      <c r="P811" s="11">
        <f t="shared" si="201"/>
        <v>1.5797788309636651E-3</v>
      </c>
      <c r="Q811" s="18">
        <v>1843</v>
      </c>
      <c r="R811" s="18">
        <f t="shared" si="202"/>
        <v>-1209</v>
      </c>
      <c r="S811" s="11">
        <f t="shared" si="203"/>
        <v>-0.65599565925122083</v>
      </c>
      <c r="T811" s="37">
        <f t="shared" si="204"/>
        <v>33.368421052631582</v>
      </c>
      <c r="U811" s="37">
        <f t="shared" si="205"/>
        <v>30.21311475409836</v>
      </c>
      <c r="V811" s="37">
        <f t="shared" si="206"/>
        <v>3.1553062985332225</v>
      </c>
      <c r="W811" s="39">
        <f t="shared" si="207"/>
        <v>0.10443498871976482</v>
      </c>
    </row>
    <row r="812" spans="1:23" x14ac:dyDescent="0.3">
      <c r="A812" s="18">
        <f t="shared" si="208"/>
        <v>2022</v>
      </c>
      <c r="B812" s="18" t="str">
        <f t="shared" si="194"/>
        <v>May_2022</v>
      </c>
      <c r="C812" s="18" t="str">
        <f t="shared" si="195"/>
        <v>WK 22_May_2022</v>
      </c>
      <c r="D812" s="19">
        <v>44704</v>
      </c>
      <c r="E812" s="23" t="s">
        <v>10</v>
      </c>
      <c r="F812" s="33">
        <v>25</v>
      </c>
      <c r="G812" s="33">
        <v>25</v>
      </c>
      <c r="H812" s="21">
        <f t="shared" si="196"/>
        <v>0</v>
      </c>
      <c r="I812" s="11">
        <f t="shared" si="197"/>
        <v>0</v>
      </c>
      <c r="J812" s="18">
        <v>44</v>
      </c>
      <c r="K812" s="18">
        <f t="shared" si="198"/>
        <v>-19</v>
      </c>
      <c r="L812" s="11">
        <f t="shared" si="199"/>
        <v>-0.43181818181818182</v>
      </c>
      <c r="M812" s="30">
        <v>895</v>
      </c>
      <c r="N812" s="30">
        <v>814</v>
      </c>
      <c r="O812" s="21">
        <f t="shared" si="200"/>
        <v>81</v>
      </c>
      <c r="P812" s="11">
        <f t="shared" si="201"/>
        <v>9.9508599508599513E-2</v>
      </c>
      <c r="Q812" s="18">
        <v>1048</v>
      </c>
      <c r="R812" s="18">
        <f t="shared" si="202"/>
        <v>-153</v>
      </c>
      <c r="S812" s="11">
        <f t="shared" si="203"/>
        <v>-0.14599236641221375</v>
      </c>
      <c r="T812" s="37">
        <f t="shared" si="204"/>
        <v>35.799999999999997</v>
      </c>
      <c r="U812" s="37">
        <f t="shared" si="205"/>
        <v>23.818181818181817</v>
      </c>
      <c r="V812" s="37">
        <f t="shared" si="206"/>
        <v>11.981818181818181</v>
      </c>
      <c r="W812" s="39">
        <f t="shared" si="207"/>
        <v>0.50305343511450384</v>
      </c>
    </row>
    <row r="813" spans="1:23" x14ac:dyDescent="0.3">
      <c r="A813" s="18">
        <f t="shared" si="208"/>
        <v>2022</v>
      </c>
      <c r="B813" s="18" t="str">
        <f t="shared" si="194"/>
        <v>May_2022</v>
      </c>
      <c r="C813" s="18" t="str">
        <f t="shared" si="195"/>
        <v>WK 22_May_2022</v>
      </c>
      <c r="D813" s="19">
        <v>44704</v>
      </c>
      <c r="E813" s="23" t="s">
        <v>16</v>
      </c>
      <c r="F813" s="33">
        <v>40</v>
      </c>
      <c r="G813" s="33">
        <v>40</v>
      </c>
      <c r="H813" s="21">
        <f t="shared" si="196"/>
        <v>0</v>
      </c>
      <c r="I813" s="11">
        <f t="shared" si="197"/>
        <v>0</v>
      </c>
      <c r="J813" s="18">
        <v>111</v>
      </c>
      <c r="K813" s="18">
        <f t="shared" si="198"/>
        <v>-71</v>
      </c>
      <c r="L813" s="11">
        <f t="shared" si="199"/>
        <v>-0.63963963963963966</v>
      </c>
      <c r="M813" s="30">
        <v>554</v>
      </c>
      <c r="N813" s="30">
        <v>568</v>
      </c>
      <c r="O813" s="21">
        <f t="shared" si="200"/>
        <v>-14</v>
      </c>
      <c r="P813" s="11">
        <f t="shared" si="201"/>
        <v>-2.464788732394366E-2</v>
      </c>
      <c r="Q813" s="18">
        <v>3522</v>
      </c>
      <c r="R813" s="18">
        <f t="shared" si="202"/>
        <v>-2968</v>
      </c>
      <c r="S813" s="11">
        <f t="shared" si="203"/>
        <v>-0.84270300965360589</v>
      </c>
      <c r="T813" s="37">
        <f t="shared" si="204"/>
        <v>13.85</v>
      </c>
      <c r="U813" s="37">
        <f t="shared" si="205"/>
        <v>31.72972972972973</v>
      </c>
      <c r="V813" s="37">
        <f t="shared" si="206"/>
        <v>-17.879729729729732</v>
      </c>
      <c r="W813" s="39">
        <f t="shared" si="207"/>
        <v>-0.56350085178875642</v>
      </c>
    </row>
    <row r="814" spans="1:23" x14ac:dyDescent="0.3">
      <c r="A814" s="18">
        <f t="shared" si="208"/>
        <v>2022</v>
      </c>
      <c r="B814" s="18" t="str">
        <f t="shared" si="194"/>
        <v>May_2022</v>
      </c>
      <c r="C814" s="18" t="str">
        <f t="shared" si="195"/>
        <v>WK 22_May_2022</v>
      </c>
      <c r="D814" s="19">
        <v>44704</v>
      </c>
      <c r="E814" s="23" t="s">
        <v>12</v>
      </c>
      <c r="F814" s="30">
        <v>78</v>
      </c>
      <c r="G814" s="30">
        <v>86</v>
      </c>
      <c r="H814" s="21">
        <f t="shared" si="196"/>
        <v>-8</v>
      </c>
      <c r="I814" s="11">
        <f t="shared" si="197"/>
        <v>-9.3023255813953487E-2</v>
      </c>
      <c r="J814" s="18">
        <v>295</v>
      </c>
      <c r="K814" s="18">
        <f t="shared" si="198"/>
        <v>-217</v>
      </c>
      <c r="L814" s="11">
        <f t="shared" si="199"/>
        <v>-0.735593220338983</v>
      </c>
      <c r="M814" s="30">
        <v>1421</v>
      </c>
      <c r="N814" s="30">
        <v>1541</v>
      </c>
      <c r="O814" s="21">
        <f t="shared" si="200"/>
        <v>-120</v>
      </c>
      <c r="P814" s="11">
        <f t="shared" si="201"/>
        <v>-7.7871512005191434E-2</v>
      </c>
      <c r="Q814" s="18">
        <v>5504</v>
      </c>
      <c r="R814" s="18">
        <f t="shared" si="202"/>
        <v>-4083</v>
      </c>
      <c r="S814" s="11">
        <f t="shared" si="203"/>
        <v>-0.74182412790697672</v>
      </c>
      <c r="T814" s="37">
        <f t="shared" si="204"/>
        <v>18.217948717948719</v>
      </c>
      <c r="U814" s="37">
        <f t="shared" si="205"/>
        <v>18.657627118644069</v>
      </c>
      <c r="V814" s="37">
        <f t="shared" si="206"/>
        <v>-0.43967840069534958</v>
      </c>
      <c r="W814" s="39">
        <f t="shared" si="207"/>
        <v>-2.3565611955873568E-2</v>
      </c>
    </row>
    <row r="815" spans="1:23" x14ac:dyDescent="0.3">
      <c r="A815" s="18">
        <f t="shared" si="208"/>
        <v>2022</v>
      </c>
      <c r="B815" s="18" t="str">
        <f t="shared" si="194"/>
        <v>May_2022</v>
      </c>
      <c r="C815" s="18" t="str">
        <f t="shared" si="195"/>
        <v>WK 23_May_2022</v>
      </c>
      <c r="D815" s="19">
        <v>44711</v>
      </c>
      <c r="E815" s="29" t="s">
        <v>18</v>
      </c>
      <c r="F815" s="30">
        <v>34</v>
      </c>
      <c r="G815" s="30">
        <v>35</v>
      </c>
      <c r="H815" s="21">
        <f t="shared" si="196"/>
        <v>-1</v>
      </c>
      <c r="I815" s="11">
        <f t="shared" si="197"/>
        <v>-2.8571428571428571E-2</v>
      </c>
      <c r="J815" s="18">
        <v>113</v>
      </c>
      <c r="K815" s="18">
        <f t="shared" si="198"/>
        <v>-79</v>
      </c>
      <c r="L815" s="11">
        <f t="shared" si="199"/>
        <v>-0.69911504424778759</v>
      </c>
      <c r="M815" s="31">
        <v>1094</v>
      </c>
      <c r="N815" s="31">
        <v>1112</v>
      </c>
      <c r="O815" s="21">
        <f t="shared" si="200"/>
        <v>-18</v>
      </c>
      <c r="P815" s="11">
        <f t="shared" si="201"/>
        <v>-1.618705035971223E-2</v>
      </c>
      <c r="Q815" s="18">
        <v>4152</v>
      </c>
      <c r="R815" s="18">
        <f t="shared" si="202"/>
        <v>-3058</v>
      </c>
      <c r="S815" s="11">
        <f t="shared" si="203"/>
        <v>-0.73651252408477841</v>
      </c>
      <c r="T815" s="37">
        <f t="shared" si="204"/>
        <v>32.176470588235297</v>
      </c>
      <c r="U815" s="37">
        <f t="shared" si="205"/>
        <v>36.743362831858406</v>
      </c>
      <c r="V815" s="37">
        <f t="shared" si="206"/>
        <v>-4.5668922436231085</v>
      </c>
      <c r="W815" s="39">
        <f t="shared" si="207"/>
        <v>-0.1242916241641164</v>
      </c>
    </row>
    <row r="816" spans="1:23" x14ac:dyDescent="0.3">
      <c r="A816" s="18">
        <f t="shared" si="208"/>
        <v>2022</v>
      </c>
      <c r="B816" s="18" t="str">
        <f t="shared" si="194"/>
        <v>May_2022</v>
      </c>
      <c r="C816" s="18" t="str">
        <f t="shared" si="195"/>
        <v>WK 23_May_2022</v>
      </c>
      <c r="D816" s="19">
        <v>44711</v>
      </c>
      <c r="E816" s="29" t="s">
        <v>19</v>
      </c>
      <c r="F816" s="30">
        <v>49</v>
      </c>
      <c r="G816" s="30">
        <v>47</v>
      </c>
      <c r="H816" s="21">
        <f t="shared" si="196"/>
        <v>2</v>
      </c>
      <c r="I816" s="11">
        <f t="shared" si="197"/>
        <v>4.2553191489361701E-2</v>
      </c>
      <c r="J816" s="18">
        <v>118</v>
      </c>
      <c r="K816" s="18">
        <f t="shared" si="198"/>
        <v>-69</v>
      </c>
      <c r="L816" s="11">
        <f t="shared" si="199"/>
        <v>-0.5847457627118644</v>
      </c>
      <c r="M816" s="30">
        <v>1521</v>
      </c>
      <c r="N816" s="30">
        <v>1526</v>
      </c>
      <c r="O816" s="21">
        <f t="shared" si="200"/>
        <v>-5</v>
      </c>
      <c r="P816" s="11">
        <f t="shared" si="201"/>
        <v>-3.27653997378768E-3</v>
      </c>
      <c r="Q816" s="18">
        <v>3262</v>
      </c>
      <c r="R816" s="18">
        <f t="shared" si="202"/>
        <v>-1741</v>
      </c>
      <c r="S816" s="11">
        <f t="shared" si="203"/>
        <v>-0.5337216431637033</v>
      </c>
      <c r="T816" s="37">
        <f t="shared" si="204"/>
        <v>31.040816326530614</v>
      </c>
      <c r="U816" s="37">
        <f t="shared" si="205"/>
        <v>27.64406779661017</v>
      </c>
      <c r="V816" s="37">
        <f t="shared" si="206"/>
        <v>3.3967485299204441</v>
      </c>
      <c r="W816" s="39">
        <f t="shared" si="207"/>
        <v>0.12287441034046977</v>
      </c>
    </row>
    <row r="817" spans="1:23" x14ac:dyDescent="0.3">
      <c r="A817" s="18">
        <f t="shared" si="208"/>
        <v>2022</v>
      </c>
      <c r="B817" s="18" t="str">
        <f t="shared" si="194"/>
        <v>May_2022</v>
      </c>
      <c r="C817" s="18" t="str">
        <f t="shared" si="195"/>
        <v>WK 23_May_2022</v>
      </c>
      <c r="D817" s="19">
        <v>44711</v>
      </c>
      <c r="E817" s="23" t="s">
        <v>6</v>
      </c>
      <c r="F817" s="30">
        <v>20</v>
      </c>
      <c r="G817" s="30">
        <v>18</v>
      </c>
      <c r="H817" s="21">
        <f t="shared" si="196"/>
        <v>2</v>
      </c>
      <c r="I817" s="11">
        <f t="shared" si="197"/>
        <v>0.1111111111111111</v>
      </c>
      <c r="J817" s="18">
        <v>47</v>
      </c>
      <c r="K817" s="18">
        <f t="shared" si="198"/>
        <v>-27</v>
      </c>
      <c r="L817" s="11">
        <f t="shared" si="199"/>
        <v>-0.57446808510638303</v>
      </c>
      <c r="M817" s="30">
        <v>798</v>
      </c>
      <c r="N817" s="30">
        <v>776</v>
      </c>
      <c r="O817" s="21">
        <f t="shared" si="200"/>
        <v>22</v>
      </c>
      <c r="P817" s="11">
        <f t="shared" si="201"/>
        <v>2.8350515463917526E-2</v>
      </c>
      <c r="Q817" s="18">
        <v>1771</v>
      </c>
      <c r="R817" s="18">
        <f t="shared" si="202"/>
        <v>-973</v>
      </c>
      <c r="S817" s="11">
        <f t="shared" si="203"/>
        <v>-0.54940711462450598</v>
      </c>
      <c r="T817" s="37">
        <f t="shared" si="204"/>
        <v>39.9</v>
      </c>
      <c r="U817" s="37">
        <f t="shared" si="205"/>
        <v>37.680851063829785</v>
      </c>
      <c r="V817" s="37">
        <f t="shared" si="206"/>
        <v>2.2191489361702139</v>
      </c>
      <c r="W817" s="39">
        <f t="shared" si="207"/>
        <v>5.8893280632411102E-2</v>
      </c>
    </row>
    <row r="818" spans="1:23" x14ac:dyDescent="0.3">
      <c r="A818" s="18">
        <f t="shared" si="208"/>
        <v>2022</v>
      </c>
      <c r="B818" s="18" t="str">
        <f t="shared" si="194"/>
        <v>May_2022</v>
      </c>
      <c r="C818" s="18" t="str">
        <f t="shared" si="195"/>
        <v>WK 23_May_2022</v>
      </c>
      <c r="D818" s="19">
        <v>44711</v>
      </c>
      <c r="E818" s="23" t="s">
        <v>7</v>
      </c>
      <c r="F818" s="30">
        <v>2155</v>
      </c>
      <c r="G818" s="30">
        <v>2156</v>
      </c>
      <c r="H818" s="21">
        <f t="shared" si="196"/>
        <v>-1</v>
      </c>
      <c r="I818" s="11">
        <f t="shared" si="197"/>
        <v>-4.6382189239332097E-4</v>
      </c>
      <c r="J818" s="18">
        <v>2500</v>
      </c>
      <c r="K818" s="18">
        <f t="shared" si="198"/>
        <v>-345</v>
      </c>
      <c r="L818" s="11">
        <f t="shared" si="199"/>
        <v>-0.13800000000000001</v>
      </c>
      <c r="M818" s="30">
        <v>58023</v>
      </c>
      <c r="N818" s="30">
        <v>56937</v>
      </c>
      <c r="O818" s="21">
        <f t="shared" si="200"/>
        <v>1086</v>
      </c>
      <c r="P818" s="11">
        <f t="shared" si="201"/>
        <v>1.9073713051267191E-2</v>
      </c>
      <c r="Q818" s="18">
        <v>86541</v>
      </c>
      <c r="R818" s="18">
        <f t="shared" si="202"/>
        <v>-28518</v>
      </c>
      <c r="S818" s="11">
        <f t="shared" si="203"/>
        <v>-0.32953166707109927</v>
      </c>
      <c r="T818" s="37">
        <f t="shared" si="204"/>
        <v>26.924825986078886</v>
      </c>
      <c r="U818" s="37">
        <f t="shared" si="205"/>
        <v>34.616399999999999</v>
      </c>
      <c r="V818" s="37">
        <f t="shared" si="206"/>
        <v>-7.6915740139211124</v>
      </c>
      <c r="W818" s="39">
        <f t="shared" si="207"/>
        <v>-0.22219450936322416</v>
      </c>
    </row>
    <row r="819" spans="1:23" x14ac:dyDescent="0.3">
      <c r="A819" s="18">
        <f t="shared" si="208"/>
        <v>2022</v>
      </c>
      <c r="B819" s="18" t="str">
        <f t="shared" si="194"/>
        <v>May_2022</v>
      </c>
      <c r="C819" s="18" t="str">
        <f t="shared" si="195"/>
        <v>WK 23_May_2022</v>
      </c>
      <c r="D819" s="19">
        <v>44711</v>
      </c>
      <c r="E819" s="34" t="s">
        <v>20</v>
      </c>
      <c r="F819" s="32">
        <v>29</v>
      </c>
      <c r="G819" s="32">
        <v>29</v>
      </c>
      <c r="H819" s="21">
        <f t="shared" si="196"/>
        <v>0</v>
      </c>
      <c r="I819" s="11">
        <f t="shared" si="197"/>
        <v>0</v>
      </c>
      <c r="J819" s="18">
        <v>75</v>
      </c>
      <c r="K819" s="18">
        <f t="shared" si="198"/>
        <v>-46</v>
      </c>
      <c r="L819" s="11">
        <f t="shared" si="199"/>
        <v>-0.61333333333333329</v>
      </c>
      <c r="M819" s="30">
        <v>979</v>
      </c>
      <c r="N819" s="30">
        <v>1036</v>
      </c>
      <c r="O819" s="21">
        <f t="shared" si="200"/>
        <v>-57</v>
      </c>
      <c r="P819" s="11">
        <f t="shared" si="201"/>
        <v>-5.501930501930502E-2</v>
      </c>
      <c r="Q819" s="18">
        <v>2819</v>
      </c>
      <c r="R819" s="18">
        <f t="shared" si="202"/>
        <v>-1840</v>
      </c>
      <c r="S819" s="11">
        <f t="shared" si="203"/>
        <v>-0.65271372827243701</v>
      </c>
      <c r="T819" s="37">
        <f t="shared" si="204"/>
        <v>33.758620689655174</v>
      </c>
      <c r="U819" s="37">
        <f t="shared" si="205"/>
        <v>37.586666666666666</v>
      </c>
      <c r="V819" s="37">
        <f t="shared" si="206"/>
        <v>-3.8280459770114916</v>
      </c>
      <c r="W819" s="39">
        <f t="shared" si="207"/>
        <v>-0.10184584898044054</v>
      </c>
    </row>
    <row r="820" spans="1:23" x14ac:dyDescent="0.3">
      <c r="A820" s="18">
        <f t="shared" si="208"/>
        <v>2022</v>
      </c>
      <c r="B820" s="18" t="str">
        <f t="shared" si="194"/>
        <v>May_2022</v>
      </c>
      <c r="C820" s="18" t="str">
        <f t="shared" si="195"/>
        <v>WK 23_May_2022</v>
      </c>
      <c r="D820" s="19">
        <v>44711</v>
      </c>
      <c r="E820" s="23" t="s">
        <v>8</v>
      </c>
      <c r="F820" s="30">
        <v>26</v>
      </c>
      <c r="G820" s="30">
        <v>22</v>
      </c>
      <c r="H820" s="21">
        <f t="shared" si="196"/>
        <v>4</v>
      </c>
      <c r="I820" s="11">
        <f t="shared" si="197"/>
        <v>0.18181818181818182</v>
      </c>
      <c r="J820" s="18">
        <v>35</v>
      </c>
      <c r="K820" s="18">
        <f t="shared" si="198"/>
        <v>-9</v>
      </c>
      <c r="L820" s="11">
        <f t="shared" si="199"/>
        <v>-0.25714285714285712</v>
      </c>
      <c r="M820" s="30">
        <v>645</v>
      </c>
      <c r="N820" s="30">
        <v>667</v>
      </c>
      <c r="O820" s="21">
        <f t="shared" si="200"/>
        <v>-22</v>
      </c>
      <c r="P820" s="11">
        <f t="shared" si="201"/>
        <v>-3.2983508245877063E-2</v>
      </c>
      <c r="Q820" s="18">
        <v>752</v>
      </c>
      <c r="R820" s="18">
        <f t="shared" si="202"/>
        <v>-107</v>
      </c>
      <c r="S820" s="11">
        <f t="shared" si="203"/>
        <v>-0.1422872340425532</v>
      </c>
      <c r="T820" s="37">
        <f t="shared" si="204"/>
        <v>24.807692307692307</v>
      </c>
      <c r="U820" s="37">
        <f t="shared" si="205"/>
        <v>21.485714285714284</v>
      </c>
      <c r="V820" s="37">
        <f t="shared" si="206"/>
        <v>3.3219780219780226</v>
      </c>
      <c r="W820" s="39">
        <f t="shared" si="207"/>
        <v>0.15461333878887074</v>
      </c>
    </row>
    <row r="821" spans="1:23" x14ac:dyDescent="0.3">
      <c r="A821" s="18">
        <f t="shared" si="208"/>
        <v>2022</v>
      </c>
      <c r="B821" s="18" t="str">
        <f t="shared" si="194"/>
        <v>May_2022</v>
      </c>
      <c r="C821" s="18" t="str">
        <f t="shared" si="195"/>
        <v>WK 23_May_2022</v>
      </c>
      <c r="D821" s="19">
        <v>44711</v>
      </c>
      <c r="E821" s="23" t="s">
        <v>9</v>
      </c>
      <c r="F821" s="30">
        <v>134</v>
      </c>
      <c r="G821" s="30">
        <v>132</v>
      </c>
      <c r="H821" s="21">
        <f t="shared" si="196"/>
        <v>2</v>
      </c>
      <c r="I821" s="11">
        <f t="shared" si="197"/>
        <v>1.5151515151515152E-2</v>
      </c>
      <c r="J821" s="18">
        <v>460</v>
      </c>
      <c r="K821" s="18">
        <f t="shared" si="198"/>
        <v>-326</v>
      </c>
      <c r="L821" s="11">
        <f t="shared" si="199"/>
        <v>-0.70869565217391306</v>
      </c>
      <c r="M821" s="30">
        <v>4397</v>
      </c>
      <c r="N821" s="30">
        <v>4444</v>
      </c>
      <c r="O821" s="21">
        <f t="shared" si="200"/>
        <v>-47</v>
      </c>
      <c r="P821" s="11">
        <f t="shared" si="201"/>
        <v>-1.0576057605760575E-2</v>
      </c>
      <c r="Q821" s="18">
        <v>14129</v>
      </c>
      <c r="R821" s="18">
        <f t="shared" si="202"/>
        <v>-9732</v>
      </c>
      <c r="S821" s="11">
        <f t="shared" si="203"/>
        <v>-0.68879609314176515</v>
      </c>
      <c r="T821" s="37">
        <f t="shared" si="204"/>
        <v>32.813432835820898</v>
      </c>
      <c r="U821" s="37">
        <f t="shared" si="205"/>
        <v>30.715217391304346</v>
      </c>
      <c r="V821" s="37">
        <f t="shared" si="206"/>
        <v>2.0982154445165513</v>
      </c>
      <c r="W821" s="39">
        <f t="shared" si="207"/>
        <v>6.8311919065582399E-2</v>
      </c>
    </row>
    <row r="822" spans="1:23" x14ac:dyDescent="0.3">
      <c r="A822" s="18">
        <f t="shared" si="208"/>
        <v>2022</v>
      </c>
      <c r="B822" s="18" t="str">
        <f t="shared" si="194"/>
        <v>May_2022</v>
      </c>
      <c r="C822" s="18" t="str">
        <f t="shared" si="195"/>
        <v>WK 23_May_2022</v>
      </c>
      <c r="D822" s="19">
        <v>44711</v>
      </c>
      <c r="E822" s="23" t="s">
        <v>21</v>
      </c>
      <c r="F822" s="30">
        <v>19</v>
      </c>
      <c r="G822" s="30">
        <v>19</v>
      </c>
      <c r="H822" s="21">
        <f t="shared" si="196"/>
        <v>0</v>
      </c>
      <c r="I822" s="11">
        <f t="shared" si="197"/>
        <v>0</v>
      </c>
      <c r="J822" s="18">
        <v>61</v>
      </c>
      <c r="K822" s="18">
        <f t="shared" si="198"/>
        <v>-42</v>
      </c>
      <c r="L822" s="11">
        <f t="shared" si="199"/>
        <v>-0.68852459016393441</v>
      </c>
      <c r="M822" s="30">
        <v>626</v>
      </c>
      <c r="N822" s="30">
        <v>634</v>
      </c>
      <c r="O822" s="21">
        <f t="shared" si="200"/>
        <v>-8</v>
      </c>
      <c r="P822" s="11">
        <f t="shared" si="201"/>
        <v>-1.2618296529968454E-2</v>
      </c>
      <c r="Q822" s="18">
        <v>1843</v>
      </c>
      <c r="R822" s="18">
        <f t="shared" si="202"/>
        <v>-1217</v>
      </c>
      <c r="S822" s="11">
        <f t="shared" si="203"/>
        <v>-0.66033640803038529</v>
      </c>
      <c r="T822" s="37">
        <f t="shared" si="204"/>
        <v>32.94736842105263</v>
      </c>
      <c r="U822" s="37">
        <f t="shared" si="205"/>
        <v>30.21311475409836</v>
      </c>
      <c r="V822" s="37">
        <f t="shared" si="206"/>
        <v>2.7342536669542703</v>
      </c>
      <c r="W822" s="39">
        <f t="shared" si="207"/>
        <v>9.0498900534026316E-2</v>
      </c>
    </row>
    <row r="823" spans="1:23" x14ac:dyDescent="0.3">
      <c r="A823" s="18">
        <f t="shared" si="208"/>
        <v>2022</v>
      </c>
      <c r="B823" s="18" t="str">
        <f t="shared" si="194"/>
        <v>May_2022</v>
      </c>
      <c r="C823" s="18" t="str">
        <f t="shared" si="195"/>
        <v>WK 23_May_2022</v>
      </c>
      <c r="D823" s="19">
        <v>44711</v>
      </c>
      <c r="E823" s="23" t="s">
        <v>10</v>
      </c>
      <c r="F823" s="33">
        <v>29</v>
      </c>
      <c r="G823" s="33">
        <v>25</v>
      </c>
      <c r="H823" s="21">
        <f t="shared" si="196"/>
        <v>4</v>
      </c>
      <c r="I823" s="11">
        <f t="shared" si="197"/>
        <v>0.16</v>
      </c>
      <c r="J823" s="18">
        <v>44</v>
      </c>
      <c r="K823" s="18">
        <f t="shared" si="198"/>
        <v>-15</v>
      </c>
      <c r="L823" s="11">
        <f t="shared" si="199"/>
        <v>-0.34090909090909088</v>
      </c>
      <c r="M823" s="30">
        <v>1076</v>
      </c>
      <c r="N823" s="30">
        <v>895</v>
      </c>
      <c r="O823" s="21">
        <f t="shared" si="200"/>
        <v>181</v>
      </c>
      <c r="P823" s="11">
        <f t="shared" si="201"/>
        <v>0.20223463687150839</v>
      </c>
      <c r="Q823" s="18">
        <v>1048</v>
      </c>
      <c r="R823" s="18">
        <f t="shared" si="202"/>
        <v>28</v>
      </c>
      <c r="S823" s="11">
        <f t="shared" si="203"/>
        <v>2.6717557251908396E-2</v>
      </c>
      <c r="T823" s="37">
        <f t="shared" si="204"/>
        <v>37.103448275862071</v>
      </c>
      <c r="U823" s="37">
        <f t="shared" si="205"/>
        <v>23.818181818181817</v>
      </c>
      <c r="V823" s="37">
        <f t="shared" si="206"/>
        <v>13.285266457680255</v>
      </c>
      <c r="W823" s="39">
        <f t="shared" si="207"/>
        <v>0.55777836272703363</v>
      </c>
    </row>
    <row r="824" spans="1:23" x14ac:dyDescent="0.3">
      <c r="A824" s="18">
        <f t="shared" si="208"/>
        <v>2022</v>
      </c>
      <c r="B824" s="18" t="str">
        <f t="shared" si="194"/>
        <v>May_2022</v>
      </c>
      <c r="C824" s="18" t="str">
        <f t="shared" si="195"/>
        <v>WK 23_May_2022</v>
      </c>
      <c r="D824" s="19">
        <v>44711</v>
      </c>
      <c r="E824" s="23" t="s">
        <v>16</v>
      </c>
      <c r="F824" s="33">
        <v>40</v>
      </c>
      <c r="G824" s="33">
        <v>40</v>
      </c>
      <c r="H824" s="21">
        <f t="shared" si="196"/>
        <v>0</v>
      </c>
      <c r="I824" s="11">
        <f t="shared" si="197"/>
        <v>0</v>
      </c>
      <c r="J824" s="18">
        <v>111</v>
      </c>
      <c r="K824" s="18">
        <f t="shared" si="198"/>
        <v>-71</v>
      </c>
      <c r="L824" s="11">
        <f t="shared" si="199"/>
        <v>-0.63963963963963966</v>
      </c>
      <c r="M824" s="30">
        <v>552</v>
      </c>
      <c r="N824" s="30">
        <v>554</v>
      </c>
      <c r="O824" s="21">
        <f t="shared" si="200"/>
        <v>-2</v>
      </c>
      <c r="P824" s="11">
        <f t="shared" si="201"/>
        <v>-3.6101083032490976E-3</v>
      </c>
      <c r="Q824" s="18">
        <v>3522</v>
      </c>
      <c r="R824" s="18">
        <f t="shared" si="202"/>
        <v>-2970</v>
      </c>
      <c r="S824" s="11">
        <f t="shared" si="203"/>
        <v>-0.84327086882453151</v>
      </c>
      <c r="T824" s="37">
        <f t="shared" si="204"/>
        <v>13.8</v>
      </c>
      <c r="U824" s="37">
        <f t="shared" si="205"/>
        <v>31.72972972972973</v>
      </c>
      <c r="V824" s="37">
        <f t="shared" si="206"/>
        <v>-17.929729729729729</v>
      </c>
      <c r="W824" s="39">
        <f t="shared" si="207"/>
        <v>-0.56507666098807496</v>
      </c>
    </row>
    <row r="825" spans="1:23" x14ac:dyDescent="0.3">
      <c r="A825" s="18">
        <f t="shared" si="208"/>
        <v>2022</v>
      </c>
      <c r="B825" s="18" t="str">
        <f t="shared" si="194"/>
        <v>May_2022</v>
      </c>
      <c r="C825" s="18" t="str">
        <f t="shared" si="195"/>
        <v>WK 23_May_2022</v>
      </c>
      <c r="D825" s="19">
        <v>44711</v>
      </c>
      <c r="E825" s="23" t="s">
        <v>12</v>
      </c>
      <c r="F825" s="30">
        <v>87</v>
      </c>
      <c r="G825" s="30">
        <v>78</v>
      </c>
      <c r="H825" s="21">
        <f t="shared" si="196"/>
        <v>9</v>
      </c>
      <c r="I825" s="11">
        <f t="shared" si="197"/>
        <v>0.11538461538461539</v>
      </c>
      <c r="J825" s="18">
        <v>295</v>
      </c>
      <c r="K825" s="18">
        <f t="shared" si="198"/>
        <v>-208</v>
      </c>
      <c r="L825" s="11">
        <f t="shared" si="199"/>
        <v>-0.70508474576271185</v>
      </c>
      <c r="M825" s="30">
        <v>1529</v>
      </c>
      <c r="N825" s="30">
        <v>1421</v>
      </c>
      <c r="O825" s="21">
        <f t="shared" si="200"/>
        <v>108</v>
      </c>
      <c r="P825" s="11">
        <f t="shared" si="201"/>
        <v>7.6002814919071071E-2</v>
      </c>
      <c r="Q825" s="18">
        <v>5504</v>
      </c>
      <c r="R825" s="18">
        <f t="shared" si="202"/>
        <v>-3975</v>
      </c>
      <c r="S825" s="11">
        <f t="shared" si="203"/>
        <v>-0.72220203488372092</v>
      </c>
      <c r="T825" s="37">
        <f t="shared" si="204"/>
        <v>17.574712643678161</v>
      </c>
      <c r="U825" s="37">
        <f t="shared" si="205"/>
        <v>18.657627118644069</v>
      </c>
      <c r="V825" s="37">
        <f t="shared" si="206"/>
        <v>-1.0829144749659072</v>
      </c>
      <c r="W825" s="39">
        <f t="shared" si="207"/>
        <v>-5.8041382651697421E-2</v>
      </c>
    </row>
    <row r="826" spans="1:23" x14ac:dyDescent="0.3">
      <c r="A826" s="18">
        <f t="shared" ref="A826:A858" si="209">IF(ISBLANK(D826),"",YEAR(D826))</f>
        <v>2022</v>
      </c>
      <c r="B826" s="18" t="str">
        <f t="shared" si="194"/>
        <v>Jun_2022</v>
      </c>
      <c r="C826" s="18" t="str">
        <f t="shared" si="195"/>
        <v>WK 24_Jun_2022</v>
      </c>
      <c r="D826" s="19">
        <v>44718</v>
      </c>
      <c r="E826" s="29" t="s">
        <v>18</v>
      </c>
      <c r="F826" s="30">
        <v>35</v>
      </c>
      <c r="G826" s="30">
        <v>34</v>
      </c>
      <c r="H826" s="21">
        <f t="shared" si="196"/>
        <v>1</v>
      </c>
      <c r="I826" s="11">
        <f t="shared" si="197"/>
        <v>2.9411764705882353E-2</v>
      </c>
      <c r="J826" s="18">
        <v>113</v>
      </c>
      <c r="K826" s="18">
        <f t="shared" si="198"/>
        <v>-78</v>
      </c>
      <c r="L826" s="11">
        <f t="shared" si="199"/>
        <v>-0.69026548672566368</v>
      </c>
      <c r="M826" s="31">
        <v>1189</v>
      </c>
      <c r="N826" s="31">
        <v>1094</v>
      </c>
      <c r="O826" s="21">
        <f t="shared" si="200"/>
        <v>95</v>
      </c>
      <c r="P826" s="11">
        <f t="shared" si="201"/>
        <v>8.6837294332723955E-2</v>
      </c>
      <c r="Q826" s="18">
        <v>4152</v>
      </c>
      <c r="R826" s="18">
        <f t="shared" si="202"/>
        <v>-2963</v>
      </c>
      <c r="S826" s="11">
        <f t="shared" si="203"/>
        <v>-0.71363198458574184</v>
      </c>
      <c r="T826" s="37">
        <f t="shared" si="204"/>
        <v>33.971428571428568</v>
      </c>
      <c r="U826" s="37">
        <f t="shared" si="205"/>
        <v>36.743362831858406</v>
      </c>
      <c r="V826" s="37">
        <f t="shared" si="206"/>
        <v>-2.7719342604298376</v>
      </c>
      <c r="W826" s="39">
        <f t="shared" si="207"/>
        <v>-7.5440407376823615E-2</v>
      </c>
    </row>
    <row r="827" spans="1:23" x14ac:dyDescent="0.3">
      <c r="A827" s="18">
        <f t="shared" si="209"/>
        <v>2022</v>
      </c>
      <c r="B827" s="18" t="str">
        <f t="shared" si="194"/>
        <v>Jun_2022</v>
      </c>
      <c r="C827" s="18" t="str">
        <f t="shared" si="195"/>
        <v>WK 24_Jun_2022</v>
      </c>
      <c r="D827" s="19">
        <v>44718</v>
      </c>
      <c r="E827" s="29" t="s">
        <v>19</v>
      </c>
      <c r="F827" s="30">
        <v>50</v>
      </c>
      <c r="G827" s="30">
        <v>49</v>
      </c>
      <c r="H827" s="21">
        <f t="shared" si="196"/>
        <v>1</v>
      </c>
      <c r="I827" s="11">
        <f t="shared" si="197"/>
        <v>2.0408163265306121E-2</v>
      </c>
      <c r="J827" s="18">
        <v>118</v>
      </c>
      <c r="K827" s="18">
        <f t="shared" si="198"/>
        <v>-68</v>
      </c>
      <c r="L827" s="11">
        <f t="shared" si="199"/>
        <v>-0.57627118644067798</v>
      </c>
      <c r="M827" s="30">
        <v>1485</v>
      </c>
      <c r="N827" s="30">
        <v>1521</v>
      </c>
      <c r="O827" s="21">
        <f t="shared" si="200"/>
        <v>-36</v>
      </c>
      <c r="P827" s="11">
        <f t="shared" si="201"/>
        <v>-2.3668639053254437E-2</v>
      </c>
      <c r="Q827" s="18">
        <v>3262</v>
      </c>
      <c r="R827" s="18">
        <f t="shared" si="202"/>
        <v>-1777</v>
      </c>
      <c r="S827" s="11">
        <f t="shared" si="203"/>
        <v>-0.54475781729000616</v>
      </c>
      <c r="T827" s="37">
        <f t="shared" si="204"/>
        <v>29.7</v>
      </c>
      <c r="U827" s="37">
        <f t="shared" si="205"/>
        <v>27.64406779661017</v>
      </c>
      <c r="V827" s="37">
        <f t="shared" si="206"/>
        <v>2.0559322033898297</v>
      </c>
      <c r="W827" s="39">
        <f t="shared" si="207"/>
        <v>7.43715511955855E-2</v>
      </c>
    </row>
    <row r="828" spans="1:23" x14ac:dyDescent="0.3">
      <c r="A828" s="18">
        <f t="shared" si="209"/>
        <v>2022</v>
      </c>
      <c r="B828" s="18" t="str">
        <f t="shared" si="194"/>
        <v>Jun_2022</v>
      </c>
      <c r="C828" s="18" t="str">
        <f t="shared" si="195"/>
        <v>WK 24_Jun_2022</v>
      </c>
      <c r="D828" s="19">
        <v>44718</v>
      </c>
      <c r="E828" s="23" t="s">
        <v>6</v>
      </c>
      <c r="F828" s="30">
        <v>19</v>
      </c>
      <c r="G828" s="30">
        <v>20</v>
      </c>
      <c r="H828" s="21">
        <f t="shared" si="196"/>
        <v>-1</v>
      </c>
      <c r="I828" s="11">
        <f t="shared" si="197"/>
        <v>-0.05</v>
      </c>
      <c r="J828" s="18">
        <v>47</v>
      </c>
      <c r="K828" s="18">
        <f t="shared" si="198"/>
        <v>-28</v>
      </c>
      <c r="L828" s="11">
        <f t="shared" si="199"/>
        <v>-0.5957446808510638</v>
      </c>
      <c r="M828" s="30">
        <v>761</v>
      </c>
      <c r="N828" s="30">
        <v>798</v>
      </c>
      <c r="O828" s="21">
        <f t="shared" si="200"/>
        <v>-37</v>
      </c>
      <c r="P828" s="11">
        <f t="shared" si="201"/>
        <v>-4.6365914786967416E-2</v>
      </c>
      <c r="Q828" s="18">
        <v>1771</v>
      </c>
      <c r="R828" s="18">
        <f t="shared" si="202"/>
        <v>-1010</v>
      </c>
      <c r="S828" s="11">
        <f t="shared" si="203"/>
        <v>-0.57029926595143987</v>
      </c>
      <c r="T828" s="37">
        <f t="shared" si="204"/>
        <v>40.05263157894737</v>
      </c>
      <c r="U828" s="37">
        <f t="shared" si="205"/>
        <v>37.680851063829785</v>
      </c>
      <c r="V828" s="37">
        <f t="shared" si="206"/>
        <v>2.3717805151175853</v>
      </c>
      <c r="W828" s="39">
        <f t="shared" si="207"/>
        <v>6.2943921067490971E-2</v>
      </c>
    </row>
    <row r="829" spans="1:23" x14ac:dyDescent="0.3">
      <c r="A829" s="18">
        <f t="shared" si="209"/>
        <v>2022</v>
      </c>
      <c r="B829" s="18" t="str">
        <f t="shared" si="194"/>
        <v>Jun_2022</v>
      </c>
      <c r="C829" s="18" t="str">
        <f t="shared" si="195"/>
        <v>WK 24_Jun_2022</v>
      </c>
      <c r="D829" s="19">
        <v>44718</v>
      </c>
      <c r="E829" s="23" t="s">
        <v>7</v>
      </c>
      <c r="F829" s="30">
        <v>2150</v>
      </c>
      <c r="G829" s="30">
        <v>2155</v>
      </c>
      <c r="H829" s="21">
        <f t="shared" si="196"/>
        <v>-5</v>
      </c>
      <c r="I829" s="11">
        <f t="shared" si="197"/>
        <v>-2.3201856148491878E-3</v>
      </c>
      <c r="J829" s="18">
        <v>2500</v>
      </c>
      <c r="K829" s="18">
        <f t="shared" si="198"/>
        <v>-350</v>
      </c>
      <c r="L829" s="11">
        <f t="shared" si="199"/>
        <v>-0.14000000000000001</v>
      </c>
      <c r="M829" s="30">
        <v>59534</v>
      </c>
      <c r="N829" s="30">
        <v>58023</v>
      </c>
      <c r="O829" s="21">
        <f t="shared" si="200"/>
        <v>1511</v>
      </c>
      <c r="P829" s="11">
        <f t="shared" si="201"/>
        <v>2.6041397376902264E-2</v>
      </c>
      <c r="Q829" s="18">
        <v>86541</v>
      </c>
      <c r="R829" s="18">
        <f t="shared" si="202"/>
        <v>-27007</v>
      </c>
      <c r="S829" s="11">
        <f t="shared" si="203"/>
        <v>-0.31207173478466854</v>
      </c>
      <c r="T829" s="37">
        <f t="shared" si="204"/>
        <v>27.690232558139535</v>
      </c>
      <c r="U829" s="37">
        <f t="shared" si="205"/>
        <v>34.616399999999999</v>
      </c>
      <c r="V829" s="37">
        <f t="shared" si="206"/>
        <v>-6.9261674418604642</v>
      </c>
      <c r="W829" s="39">
        <f t="shared" si="207"/>
        <v>-0.20008341254031223</v>
      </c>
    </row>
    <row r="830" spans="1:23" x14ac:dyDescent="0.3">
      <c r="A830" s="18">
        <f t="shared" si="209"/>
        <v>2022</v>
      </c>
      <c r="B830" s="18" t="str">
        <f t="shared" si="194"/>
        <v>Jun_2022</v>
      </c>
      <c r="C830" s="18" t="str">
        <f t="shared" si="195"/>
        <v>WK 24_Jun_2022</v>
      </c>
      <c r="D830" s="19">
        <v>44718</v>
      </c>
      <c r="E830" s="34" t="s">
        <v>20</v>
      </c>
      <c r="F830" s="32">
        <v>29</v>
      </c>
      <c r="G830" s="32">
        <v>29</v>
      </c>
      <c r="H830" s="21">
        <f t="shared" si="196"/>
        <v>0</v>
      </c>
      <c r="I830" s="11">
        <f t="shared" si="197"/>
        <v>0</v>
      </c>
      <c r="J830" s="18">
        <v>75</v>
      </c>
      <c r="K830" s="18">
        <f t="shared" si="198"/>
        <v>-46</v>
      </c>
      <c r="L830" s="11">
        <f t="shared" si="199"/>
        <v>-0.61333333333333329</v>
      </c>
      <c r="M830" s="30">
        <v>1101</v>
      </c>
      <c r="N830" s="30">
        <v>979</v>
      </c>
      <c r="O830" s="21">
        <f t="shared" si="200"/>
        <v>122</v>
      </c>
      <c r="P830" s="11">
        <f t="shared" si="201"/>
        <v>0.12461695607763024</v>
      </c>
      <c r="Q830" s="18">
        <v>2819</v>
      </c>
      <c r="R830" s="18">
        <f t="shared" si="202"/>
        <v>-1718</v>
      </c>
      <c r="S830" s="11">
        <f t="shared" si="203"/>
        <v>-0.60943597020219931</v>
      </c>
      <c r="T830" s="37">
        <f t="shared" si="204"/>
        <v>37.96551724137931</v>
      </c>
      <c r="U830" s="37">
        <f t="shared" si="205"/>
        <v>37.586666666666666</v>
      </c>
      <c r="V830" s="37">
        <f t="shared" si="206"/>
        <v>0.37885057471264361</v>
      </c>
      <c r="W830" s="39">
        <f t="shared" si="207"/>
        <v>1.0079387408105099E-2</v>
      </c>
    </row>
    <row r="831" spans="1:23" x14ac:dyDescent="0.3">
      <c r="A831" s="18">
        <f t="shared" si="209"/>
        <v>2022</v>
      </c>
      <c r="B831" s="18" t="str">
        <f t="shared" si="194"/>
        <v>Jun_2022</v>
      </c>
      <c r="C831" s="18" t="str">
        <f t="shared" si="195"/>
        <v>WK 24_Jun_2022</v>
      </c>
      <c r="D831" s="19">
        <v>44718</v>
      </c>
      <c r="E831" s="23" t="s">
        <v>8</v>
      </c>
      <c r="F831" s="30">
        <v>27</v>
      </c>
      <c r="G831" s="30">
        <v>26</v>
      </c>
      <c r="H831" s="21">
        <f t="shared" si="196"/>
        <v>1</v>
      </c>
      <c r="I831" s="11">
        <f t="shared" si="197"/>
        <v>3.8461538461538464E-2</v>
      </c>
      <c r="J831" s="18">
        <v>35</v>
      </c>
      <c r="K831" s="18">
        <f t="shared" si="198"/>
        <v>-8</v>
      </c>
      <c r="L831" s="11">
        <f t="shared" si="199"/>
        <v>-0.22857142857142856</v>
      </c>
      <c r="M831" s="30">
        <v>434</v>
      </c>
      <c r="N831" s="30">
        <v>645</v>
      </c>
      <c r="O831" s="21">
        <f t="shared" si="200"/>
        <v>-211</v>
      </c>
      <c r="P831" s="11">
        <f t="shared" si="201"/>
        <v>-0.32713178294573642</v>
      </c>
      <c r="Q831" s="18">
        <v>752</v>
      </c>
      <c r="R831" s="18">
        <f t="shared" si="202"/>
        <v>-318</v>
      </c>
      <c r="S831" s="11">
        <f t="shared" si="203"/>
        <v>-0.4228723404255319</v>
      </c>
      <c r="T831" s="37">
        <f t="shared" si="204"/>
        <v>16.074074074074073</v>
      </c>
      <c r="U831" s="37">
        <f t="shared" si="205"/>
        <v>21.485714285714284</v>
      </c>
      <c r="V831" s="37">
        <f t="shared" si="206"/>
        <v>-5.4116402116402114</v>
      </c>
      <c r="W831" s="39">
        <f t="shared" si="207"/>
        <v>-0.25187155240346731</v>
      </c>
    </row>
    <row r="832" spans="1:23" x14ac:dyDescent="0.3">
      <c r="A832" s="18">
        <f t="shared" si="209"/>
        <v>2022</v>
      </c>
      <c r="B832" s="18" t="str">
        <f t="shared" si="194"/>
        <v>Jun_2022</v>
      </c>
      <c r="C832" s="18" t="str">
        <f t="shared" si="195"/>
        <v>WK 24_Jun_2022</v>
      </c>
      <c r="D832" s="19">
        <v>44718</v>
      </c>
      <c r="E832" s="23" t="s">
        <v>9</v>
      </c>
      <c r="F832" s="30">
        <v>132</v>
      </c>
      <c r="G832" s="30">
        <v>134</v>
      </c>
      <c r="H832" s="21">
        <f t="shared" si="196"/>
        <v>-2</v>
      </c>
      <c r="I832" s="11">
        <f t="shared" si="197"/>
        <v>-1.4925373134328358E-2</v>
      </c>
      <c r="J832" s="18">
        <v>460</v>
      </c>
      <c r="K832" s="18">
        <f t="shared" si="198"/>
        <v>-328</v>
      </c>
      <c r="L832" s="11">
        <f t="shared" si="199"/>
        <v>-0.71304347826086956</v>
      </c>
      <c r="M832" s="30">
        <v>4754</v>
      </c>
      <c r="N832" s="30">
        <v>4397</v>
      </c>
      <c r="O832" s="21">
        <f t="shared" si="200"/>
        <v>357</v>
      </c>
      <c r="P832" s="11">
        <f t="shared" si="201"/>
        <v>8.1191721628382993E-2</v>
      </c>
      <c r="Q832" s="18">
        <v>14129</v>
      </c>
      <c r="R832" s="18">
        <f t="shared" si="202"/>
        <v>-9375</v>
      </c>
      <c r="S832" s="11">
        <f t="shared" si="203"/>
        <v>-0.66352891216646614</v>
      </c>
      <c r="T832" s="37">
        <f t="shared" si="204"/>
        <v>36.015151515151516</v>
      </c>
      <c r="U832" s="37">
        <f t="shared" si="205"/>
        <v>30.715217391304346</v>
      </c>
      <c r="V832" s="37">
        <f t="shared" si="206"/>
        <v>5.2999341238471693</v>
      </c>
      <c r="W832" s="39">
        <f t="shared" si="207"/>
        <v>0.17255076063201202</v>
      </c>
    </row>
    <row r="833" spans="1:23" x14ac:dyDescent="0.3">
      <c r="A833" s="18">
        <f t="shared" si="209"/>
        <v>2022</v>
      </c>
      <c r="B833" s="18" t="str">
        <f t="shared" si="194"/>
        <v>Jun_2022</v>
      </c>
      <c r="C833" s="18" t="str">
        <f t="shared" si="195"/>
        <v>WK 24_Jun_2022</v>
      </c>
      <c r="D833" s="19">
        <v>44718</v>
      </c>
      <c r="E833" s="23" t="s">
        <v>21</v>
      </c>
      <c r="F833" s="30">
        <v>18</v>
      </c>
      <c r="G833" s="30">
        <v>19</v>
      </c>
      <c r="H833" s="21">
        <f t="shared" si="196"/>
        <v>-1</v>
      </c>
      <c r="I833" s="11">
        <f t="shared" si="197"/>
        <v>-5.2631578947368418E-2</v>
      </c>
      <c r="J833" s="18">
        <v>61</v>
      </c>
      <c r="K833" s="18">
        <f t="shared" si="198"/>
        <v>-43</v>
      </c>
      <c r="L833" s="11">
        <f t="shared" si="199"/>
        <v>-0.70491803278688525</v>
      </c>
      <c r="M833" s="30">
        <v>635</v>
      </c>
      <c r="N833" s="30">
        <v>626</v>
      </c>
      <c r="O833" s="21">
        <f t="shared" si="200"/>
        <v>9</v>
      </c>
      <c r="P833" s="11">
        <f t="shared" si="201"/>
        <v>1.437699680511182E-2</v>
      </c>
      <c r="Q833" s="18">
        <v>1843</v>
      </c>
      <c r="R833" s="18">
        <f t="shared" si="202"/>
        <v>-1208</v>
      </c>
      <c r="S833" s="11">
        <f t="shared" si="203"/>
        <v>-0.65545306565382533</v>
      </c>
      <c r="T833" s="37">
        <f t="shared" si="204"/>
        <v>35.277777777777779</v>
      </c>
      <c r="U833" s="37">
        <f t="shared" si="205"/>
        <v>30.21311475409836</v>
      </c>
      <c r="V833" s="37">
        <f t="shared" si="206"/>
        <v>5.0646630236794188</v>
      </c>
      <c r="W833" s="39">
        <f t="shared" si="207"/>
        <v>0.16763127750648105</v>
      </c>
    </row>
    <row r="834" spans="1:23" x14ac:dyDescent="0.3">
      <c r="A834" s="18">
        <f t="shared" si="209"/>
        <v>2022</v>
      </c>
      <c r="B834" s="18" t="str">
        <f t="shared" si="194"/>
        <v>Jun_2022</v>
      </c>
      <c r="C834" s="18" t="str">
        <f t="shared" si="195"/>
        <v>WK 24_Jun_2022</v>
      </c>
      <c r="D834" s="19">
        <v>44718</v>
      </c>
      <c r="E834" s="23" t="s">
        <v>10</v>
      </c>
      <c r="F834" s="33">
        <v>25</v>
      </c>
      <c r="G834" s="33">
        <v>29</v>
      </c>
      <c r="H834" s="21">
        <f t="shared" si="196"/>
        <v>-4</v>
      </c>
      <c r="I834" s="11">
        <f t="shared" si="197"/>
        <v>-0.13793103448275862</v>
      </c>
      <c r="J834" s="18">
        <v>44</v>
      </c>
      <c r="K834" s="18">
        <f t="shared" si="198"/>
        <v>-19</v>
      </c>
      <c r="L834" s="11">
        <f t="shared" si="199"/>
        <v>-0.43181818181818182</v>
      </c>
      <c r="M834" s="30">
        <v>803</v>
      </c>
      <c r="N834" s="30">
        <v>1076</v>
      </c>
      <c r="O834" s="21">
        <f t="shared" si="200"/>
        <v>-273</v>
      </c>
      <c r="P834" s="11">
        <f t="shared" si="201"/>
        <v>-0.25371747211895912</v>
      </c>
      <c r="Q834" s="18">
        <v>1048</v>
      </c>
      <c r="R834" s="18">
        <f t="shared" si="202"/>
        <v>-245</v>
      </c>
      <c r="S834" s="11">
        <f t="shared" si="203"/>
        <v>-0.23377862595419846</v>
      </c>
      <c r="T834" s="37">
        <f t="shared" si="204"/>
        <v>32.119999999999997</v>
      </c>
      <c r="U834" s="37">
        <f t="shared" si="205"/>
        <v>23.818181818181817</v>
      </c>
      <c r="V834" s="37">
        <f t="shared" si="206"/>
        <v>8.3018181818181809</v>
      </c>
      <c r="W834" s="39">
        <f t="shared" si="207"/>
        <v>0.34854961832061065</v>
      </c>
    </row>
    <row r="835" spans="1:23" x14ac:dyDescent="0.3">
      <c r="A835" s="18">
        <f t="shared" si="209"/>
        <v>2022</v>
      </c>
      <c r="B835" s="18" t="str">
        <f t="shared" ref="B835:B898" si="210">IF(ISBLANK(D835),"",TEXT(D835,"mmm"))&amp;"_"&amp;A835</f>
        <v>Jun_2022</v>
      </c>
      <c r="C835" s="18" t="str">
        <f t="shared" ref="C835:C898" si="211">IF(ISBLANK(D835),"","WK "&amp;WEEKNUM(D835))&amp;"_"&amp;B835</f>
        <v>WK 24_Jun_2022</v>
      </c>
      <c r="D835" s="19">
        <v>44718</v>
      </c>
      <c r="E835" s="23" t="s">
        <v>16</v>
      </c>
      <c r="F835" s="33">
        <v>39</v>
      </c>
      <c r="G835" s="33">
        <v>40</v>
      </c>
      <c r="H835" s="21">
        <f t="shared" ref="H835:H898" si="212">IFERROR(SUM(F835-G835),"NA")</f>
        <v>-1</v>
      </c>
      <c r="I835" s="11">
        <f t="shared" ref="I835:I898" si="213">IFERROR(SUM(H835/G835),"NA")</f>
        <v>-2.5000000000000001E-2</v>
      </c>
      <c r="J835" s="18">
        <v>111</v>
      </c>
      <c r="K835" s="18">
        <f t="shared" ref="K835:K898" si="214">IFERROR(F835-J835,"NA")</f>
        <v>-72</v>
      </c>
      <c r="L835" s="11">
        <f t="shared" ref="L835:L898" si="215">IFERROR(SUM(K835/J835),"NA")</f>
        <v>-0.64864864864864868</v>
      </c>
      <c r="M835" s="30">
        <v>582</v>
      </c>
      <c r="N835" s="30">
        <v>552</v>
      </c>
      <c r="O835" s="21">
        <f t="shared" ref="O835:O898" si="216">IFERROR(SUM(M835-N835),"NA")</f>
        <v>30</v>
      </c>
      <c r="P835" s="11">
        <f t="shared" ref="P835:P898" si="217">IFERROR(SUM(O835/N835),"NA")</f>
        <v>5.434782608695652E-2</v>
      </c>
      <c r="Q835" s="18">
        <v>3522</v>
      </c>
      <c r="R835" s="18">
        <f t="shared" ref="R835:R898" si="218">IFERROR(M835-Q835,"NA")</f>
        <v>-2940</v>
      </c>
      <c r="S835" s="11">
        <f t="shared" ref="S835:S898" si="219">IFERROR(SUM(R835/Q835),"NA")</f>
        <v>-0.83475298126064734</v>
      </c>
      <c r="T835" s="37">
        <f t="shared" ref="T835:T898" si="220">IFERROR(SUM(M835/F835),"NA")</f>
        <v>14.923076923076923</v>
      </c>
      <c r="U835" s="37">
        <f t="shared" ref="U835:U898" si="221">IFERROR(SUM(Q835/J835),"NA")</f>
        <v>31.72972972972973</v>
      </c>
      <c r="V835" s="37">
        <f t="shared" ref="V835:V898" si="222">IFERROR(T835-U835,"NA")</f>
        <v>-16.806652806652806</v>
      </c>
      <c r="W835" s="39">
        <f t="shared" ref="W835:W898" si="223">IFERROR(V835/U835,"NA")</f>
        <v>-0.52968156204953476</v>
      </c>
    </row>
    <row r="836" spans="1:23" x14ac:dyDescent="0.3">
      <c r="A836" s="18">
        <f t="shared" si="209"/>
        <v>2022</v>
      </c>
      <c r="B836" s="18" t="str">
        <f t="shared" si="210"/>
        <v>Jun_2022</v>
      </c>
      <c r="C836" s="18" t="str">
        <f t="shared" si="211"/>
        <v>WK 24_Jun_2022</v>
      </c>
      <c r="D836" s="19">
        <v>44718</v>
      </c>
      <c r="E836" s="23" t="s">
        <v>12</v>
      </c>
      <c r="F836" s="30">
        <v>86</v>
      </c>
      <c r="G836" s="30">
        <v>87</v>
      </c>
      <c r="H836" s="21">
        <f t="shared" si="212"/>
        <v>-1</v>
      </c>
      <c r="I836" s="11">
        <f t="shared" si="213"/>
        <v>-1.1494252873563218E-2</v>
      </c>
      <c r="J836" s="18">
        <v>295</v>
      </c>
      <c r="K836" s="18">
        <f t="shared" si="214"/>
        <v>-209</v>
      </c>
      <c r="L836" s="11">
        <f t="shared" si="215"/>
        <v>-0.70847457627118648</v>
      </c>
      <c r="M836" s="30">
        <v>1428</v>
      </c>
      <c r="N836" s="30">
        <v>1529</v>
      </c>
      <c r="O836" s="21">
        <f t="shared" si="216"/>
        <v>-101</v>
      </c>
      <c r="P836" s="11">
        <f t="shared" si="217"/>
        <v>-6.605624591236102E-2</v>
      </c>
      <c r="Q836" s="18">
        <v>5504</v>
      </c>
      <c r="R836" s="18">
        <f t="shared" si="218"/>
        <v>-4076</v>
      </c>
      <c r="S836" s="11">
        <f t="shared" si="219"/>
        <v>-0.74055232558139539</v>
      </c>
      <c r="T836" s="37">
        <f t="shared" si="220"/>
        <v>16.604651162790699</v>
      </c>
      <c r="U836" s="37">
        <f t="shared" si="221"/>
        <v>18.657627118644069</v>
      </c>
      <c r="V836" s="37">
        <f t="shared" si="222"/>
        <v>-2.0529759558533698</v>
      </c>
      <c r="W836" s="39">
        <f t="shared" si="223"/>
        <v>-0.11003414007571657</v>
      </c>
    </row>
    <row r="837" spans="1:23" x14ac:dyDescent="0.3">
      <c r="A837" s="18">
        <f t="shared" si="209"/>
        <v>2022</v>
      </c>
      <c r="B837" s="18" t="str">
        <f t="shared" si="210"/>
        <v>Jun_2022</v>
      </c>
      <c r="C837" s="18" t="str">
        <f t="shared" si="211"/>
        <v>WK 25_Jun_2022</v>
      </c>
      <c r="D837" s="19">
        <v>44725</v>
      </c>
      <c r="E837" s="29" t="s">
        <v>18</v>
      </c>
      <c r="F837" s="30">
        <v>35</v>
      </c>
      <c r="G837" s="30">
        <v>35</v>
      </c>
      <c r="H837" s="21">
        <f t="shared" si="212"/>
        <v>0</v>
      </c>
      <c r="I837" s="11">
        <f t="shared" si="213"/>
        <v>0</v>
      </c>
      <c r="J837" s="18">
        <v>113</v>
      </c>
      <c r="K837" s="18">
        <f t="shared" si="214"/>
        <v>-78</v>
      </c>
      <c r="L837" s="11">
        <f t="shared" si="215"/>
        <v>-0.69026548672566368</v>
      </c>
      <c r="M837" s="31">
        <v>1179</v>
      </c>
      <c r="N837" s="31">
        <v>1189</v>
      </c>
      <c r="O837" s="21">
        <f t="shared" si="216"/>
        <v>-10</v>
      </c>
      <c r="P837" s="11">
        <f t="shared" si="217"/>
        <v>-8.4104289318755257E-3</v>
      </c>
      <c r="Q837" s="18">
        <v>4152</v>
      </c>
      <c r="R837" s="18">
        <f t="shared" si="218"/>
        <v>-2973</v>
      </c>
      <c r="S837" s="11">
        <f t="shared" si="219"/>
        <v>-0.71604046242774566</v>
      </c>
      <c r="T837" s="37">
        <f t="shared" si="220"/>
        <v>33.685714285714283</v>
      </c>
      <c r="U837" s="37">
        <f t="shared" si="221"/>
        <v>36.743362831858406</v>
      </c>
      <c r="V837" s="37">
        <f t="shared" si="222"/>
        <v>-3.0576485461441223</v>
      </c>
      <c r="W837" s="39">
        <f t="shared" si="223"/>
        <v>-8.3216350123864608E-2</v>
      </c>
    </row>
    <row r="838" spans="1:23" x14ac:dyDescent="0.3">
      <c r="A838" s="18">
        <f t="shared" si="209"/>
        <v>2022</v>
      </c>
      <c r="B838" s="18" t="str">
        <f t="shared" si="210"/>
        <v>Jun_2022</v>
      </c>
      <c r="C838" s="18" t="str">
        <f t="shared" si="211"/>
        <v>WK 25_Jun_2022</v>
      </c>
      <c r="D838" s="19">
        <v>44725</v>
      </c>
      <c r="E838" s="29" t="s">
        <v>19</v>
      </c>
      <c r="F838" s="30">
        <v>49</v>
      </c>
      <c r="G838" s="30">
        <v>50</v>
      </c>
      <c r="H838" s="21">
        <f t="shared" si="212"/>
        <v>-1</v>
      </c>
      <c r="I838" s="11">
        <f t="shared" si="213"/>
        <v>-0.02</v>
      </c>
      <c r="J838" s="18">
        <v>118</v>
      </c>
      <c r="K838" s="18">
        <f t="shared" si="214"/>
        <v>-69</v>
      </c>
      <c r="L838" s="11">
        <f t="shared" si="215"/>
        <v>-0.5847457627118644</v>
      </c>
      <c r="M838" s="30">
        <v>1519</v>
      </c>
      <c r="N838" s="30">
        <v>1485</v>
      </c>
      <c r="O838" s="21">
        <f t="shared" si="216"/>
        <v>34</v>
      </c>
      <c r="P838" s="11">
        <f t="shared" si="217"/>
        <v>2.2895622895622896E-2</v>
      </c>
      <c r="Q838" s="18">
        <v>3262</v>
      </c>
      <c r="R838" s="18">
        <f t="shared" si="218"/>
        <v>-1743</v>
      </c>
      <c r="S838" s="11">
        <f t="shared" si="219"/>
        <v>-0.53433476394849788</v>
      </c>
      <c r="T838" s="37">
        <f t="shared" si="220"/>
        <v>31</v>
      </c>
      <c r="U838" s="37">
        <f t="shared" si="221"/>
        <v>27.64406779661017</v>
      </c>
      <c r="V838" s="37">
        <f t="shared" si="222"/>
        <v>3.3559322033898304</v>
      </c>
      <c r="W838" s="39">
        <f t="shared" si="223"/>
        <v>0.1213979153893317</v>
      </c>
    </row>
    <row r="839" spans="1:23" x14ac:dyDescent="0.3">
      <c r="A839" s="18">
        <f t="shared" si="209"/>
        <v>2022</v>
      </c>
      <c r="B839" s="18" t="str">
        <f t="shared" si="210"/>
        <v>Jun_2022</v>
      </c>
      <c r="C839" s="18" t="str">
        <f t="shared" si="211"/>
        <v>WK 25_Jun_2022</v>
      </c>
      <c r="D839" s="19">
        <v>44725</v>
      </c>
      <c r="E839" s="23" t="s">
        <v>6</v>
      </c>
      <c r="F839" s="30">
        <v>19</v>
      </c>
      <c r="G839" s="30">
        <v>19</v>
      </c>
      <c r="H839" s="21">
        <f t="shared" si="212"/>
        <v>0</v>
      </c>
      <c r="I839" s="11">
        <f t="shared" si="213"/>
        <v>0</v>
      </c>
      <c r="J839" s="18">
        <v>47</v>
      </c>
      <c r="K839" s="18">
        <f t="shared" si="214"/>
        <v>-28</v>
      </c>
      <c r="L839" s="11">
        <f t="shared" si="215"/>
        <v>-0.5957446808510638</v>
      </c>
      <c r="M839" s="30">
        <v>799</v>
      </c>
      <c r="N839" s="30">
        <v>761</v>
      </c>
      <c r="O839" s="21">
        <f t="shared" si="216"/>
        <v>38</v>
      </c>
      <c r="P839" s="11">
        <f t="shared" si="217"/>
        <v>4.9934296977660969E-2</v>
      </c>
      <c r="Q839" s="18">
        <v>1771</v>
      </c>
      <c r="R839" s="18">
        <f t="shared" si="218"/>
        <v>-972</v>
      </c>
      <c r="S839" s="11">
        <f t="shared" si="219"/>
        <v>-0.5488424618859401</v>
      </c>
      <c r="T839" s="37">
        <f t="shared" si="220"/>
        <v>42.05263157894737</v>
      </c>
      <c r="U839" s="37">
        <f t="shared" si="221"/>
        <v>37.680851063829785</v>
      </c>
      <c r="V839" s="37">
        <f t="shared" si="222"/>
        <v>4.3717805151175853</v>
      </c>
      <c r="W839" s="39">
        <f t="shared" si="223"/>
        <v>0.11602127849267449</v>
      </c>
    </row>
    <row r="840" spans="1:23" x14ac:dyDescent="0.3">
      <c r="A840" s="18">
        <f t="shared" si="209"/>
        <v>2022</v>
      </c>
      <c r="B840" s="18" t="str">
        <f t="shared" si="210"/>
        <v>Jun_2022</v>
      </c>
      <c r="C840" s="18" t="str">
        <f t="shared" si="211"/>
        <v>WK 25_Jun_2022</v>
      </c>
      <c r="D840" s="19">
        <v>44725</v>
      </c>
      <c r="E840" s="23" t="s">
        <v>7</v>
      </c>
      <c r="F840" s="30">
        <v>2144</v>
      </c>
      <c r="G840" s="30">
        <v>2150</v>
      </c>
      <c r="H840" s="21">
        <f t="shared" si="212"/>
        <v>-6</v>
      </c>
      <c r="I840" s="11">
        <f t="shared" si="213"/>
        <v>-2.7906976744186047E-3</v>
      </c>
      <c r="J840" s="18">
        <v>2500</v>
      </c>
      <c r="K840" s="18">
        <f t="shared" si="214"/>
        <v>-356</v>
      </c>
      <c r="L840" s="11">
        <f t="shared" si="215"/>
        <v>-0.1424</v>
      </c>
      <c r="M840" s="30">
        <v>60188</v>
      </c>
      <c r="N840" s="30">
        <v>59534</v>
      </c>
      <c r="O840" s="21">
        <f t="shared" si="216"/>
        <v>654</v>
      </c>
      <c r="P840" s="11">
        <f t="shared" si="217"/>
        <v>1.0985319313333557E-2</v>
      </c>
      <c r="Q840" s="18">
        <v>86541</v>
      </c>
      <c r="R840" s="18">
        <f t="shared" si="218"/>
        <v>-26353</v>
      </c>
      <c r="S840" s="11">
        <f t="shared" si="219"/>
        <v>-0.30451462312661048</v>
      </c>
      <c r="T840" s="37">
        <f t="shared" si="220"/>
        <v>28.072761194029852</v>
      </c>
      <c r="U840" s="37">
        <f t="shared" si="221"/>
        <v>34.616399999999999</v>
      </c>
      <c r="V840" s="37">
        <f t="shared" si="222"/>
        <v>-6.5436388059701471</v>
      </c>
      <c r="W840" s="39">
        <f t="shared" si="223"/>
        <v>-0.18903290942934989</v>
      </c>
    </row>
    <row r="841" spans="1:23" x14ac:dyDescent="0.3">
      <c r="A841" s="18">
        <f t="shared" si="209"/>
        <v>2022</v>
      </c>
      <c r="B841" s="18" t="str">
        <f t="shared" si="210"/>
        <v>Jun_2022</v>
      </c>
      <c r="C841" s="18" t="str">
        <f t="shared" si="211"/>
        <v>WK 25_Jun_2022</v>
      </c>
      <c r="D841" s="19">
        <v>44725</v>
      </c>
      <c r="E841" s="34" t="s">
        <v>20</v>
      </c>
      <c r="F841" s="32">
        <v>29</v>
      </c>
      <c r="G841" s="32">
        <v>29</v>
      </c>
      <c r="H841" s="21">
        <f t="shared" si="212"/>
        <v>0</v>
      </c>
      <c r="I841" s="11">
        <f t="shared" si="213"/>
        <v>0</v>
      </c>
      <c r="J841" s="18">
        <v>75</v>
      </c>
      <c r="K841" s="18">
        <f t="shared" si="214"/>
        <v>-46</v>
      </c>
      <c r="L841" s="11">
        <f t="shared" si="215"/>
        <v>-0.61333333333333329</v>
      </c>
      <c r="M841" s="30">
        <v>1132</v>
      </c>
      <c r="N841" s="30">
        <v>1101</v>
      </c>
      <c r="O841" s="21">
        <f t="shared" si="216"/>
        <v>31</v>
      </c>
      <c r="P841" s="11">
        <f t="shared" si="217"/>
        <v>2.8156221616712079E-2</v>
      </c>
      <c r="Q841" s="18">
        <v>2819</v>
      </c>
      <c r="R841" s="18">
        <f t="shared" si="218"/>
        <v>-1687</v>
      </c>
      <c r="S841" s="11">
        <f t="shared" si="219"/>
        <v>-0.59843916282369636</v>
      </c>
      <c r="T841" s="37">
        <f t="shared" si="220"/>
        <v>39.03448275862069</v>
      </c>
      <c r="U841" s="37">
        <f t="shared" si="221"/>
        <v>37.586666666666666</v>
      </c>
      <c r="V841" s="37">
        <f t="shared" si="222"/>
        <v>1.4478160919540244</v>
      </c>
      <c r="W841" s="39">
        <f t="shared" si="223"/>
        <v>3.8519406490440521E-2</v>
      </c>
    </row>
    <row r="842" spans="1:23" x14ac:dyDescent="0.3">
      <c r="A842" s="18">
        <f t="shared" si="209"/>
        <v>2022</v>
      </c>
      <c r="B842" s="18" t="str">
        <f t="shared" si="210"/>
        <v>Jun_2022</v>
      </c>
      <c r="C842" s="18" t="str">
        <f t="shared" si="211"/>
        <v>WK 25_Jun_2022</v>
      </c>
      <c r="D842" s="19">
        <v>44725</v>
      </c>
      <c r="E842" s="23" t="s">
        <v>8</v>
      </c>
      <c r="F842" s="30">
        <v>27</v>
      </c>
      <c r="G842" s="30">
        <v>27</v>
      </c>
      <c r="H842" s="21">
        <f t="shared" si="212"/>
        <v>0</v>
      </c>
      <c r="I842" s="11">
        <f t="shared" si="213"/>
        <v>0</v>
      </c>
      <c r="J842" s="18">
        <v>35</v>
      </c>
      <c r="K842" s="18">
        <f t="shared" si="214"/>
        <v>-8</v>
      </c>
      <c r="L842" s="11">
        <f t="shared" si="215"/>
        <v>-0.22857142857142856</v>
      </c>
      <c r="M842" s="30">
        <v>477</v>
      </c>
      <c r="N842" s="30">
        <v>434</v>
      </c>
      <c r="O842" s="21">
        <f t="shared" si="216"/>
        <v>43</v>
      </c>
      <c r="P842" s="11">
        <f t="shared" si="217"/>
        <v>9.9078341013824886E-2</v>
      </c>
      <c r="Q842" s="18">
        <v>752</v>
      </c>
      <c r="R842" s="18">
        <f t="shared" si="218"/>
        <v>-275</v>
      </c>
      <c r="S842" s="11">
        <f t="shared" si="219"/>
        <v>-0.36569148936170215</v>
      </c>
      <c r="T842" s="37">
        <f t="shared" si="220"/>
        <v>17.666666666666668</v>
      </c>
      <c r="U842" s="37">
        <f t="shared" si="221"/>
        <v>21.485714285714284</v>
      </c>
      <c r="V842" s="37">
        <f t="shared" si="222"/>
        <v>-3.8190476190476161</v>
      </c>
      <c r="W842" s="39">
        <f t="shared" si="223"/>
        <v>-0.1777482269503545</v>
      </c>
    </row>
    <row r="843" spans="1:23" x14ac:dyDescent="0.3">
      <c r="A843" s="18">
        <f t="shared" si="209"/>
        <v>2022</v>
      </c>
      <c r="B843" s="18" t="str">
        <f t="shared" si="210"/>
        <v>Jun_2022</v>
      </c>
      <c r="C843" s="18" t="str">
        <f t="shared" si="211"/>
        <v>WK 25_Jun_2022</v>
      </c>
      <c r="D843" s="19">
        <v>44725</v>
      </c>
      <c r="E843" s="23" t="s">
        <v>9</v>
      </c>
      <c r="F843" s="30">
        <v>135</v>
      </c>
      <c r="G843" s="30">
        <v>132</v>
      </c>
      <c r="H843" s="21">
        <f t="shared" si="212"/>
        <v>3</v>
      </c>
      <c r="I843" s="11">
        <f t="shared" si="213"/>
        <v>2.2727272727272728E-2</v>
      </c>
      <c r="J843" s="18">
        <v>460</v>
      </c>
      <c r="K843" s="18">
        <f t="shared" si="214"/>
        <v>-325</v>
      </c>
      <c r="L843" s="11">
        <f t="shared" si="215"/>
        <v>-0.70652173913043481</v>
      </c>
      <c r="M843" s="30">
        <v>4854</v>
      </c>
      <c r="N843" s="30">
        <v>4754</v>
      </c>
      <c r="O843" s="21">
        <f t="shared" si="216"/>
        <v>100</v>
      </c>
      <c r="P843" s="11">
        <f t="shared" si="217"/>
        <v>2.1034917963819941E-2</v>
      </c>
      <c r="Q843" s="18">
        <v>14129</v>
      </c>
      <c r="R843" s="18">
        <f t="shared" si="218"/>
        <v>-9275</v>
      </c>
      <c r="S843" s="11">
        <f t="shared" si="219"/>
        <v>-0.65645127043669049</v>
      </c>
      <c r="T843" s="37">
        <f t="shared" si="220"/>
        <v>35.955555555555556</v>
      </c>
      <c r="U843" s="37">
        <f t="shared" si="221"/>
        <v>30.715217391304346</v>
      </c>
      <c r="V843" s="37">
        <f t="shared" si="222"/>
        <v>5.2403381642512095</v>
      </c>
      <c r="W843" s="39">
        <f t="shared" si="223"/>
        <v>0.17061048591942504</v>
      </c>
    </row>
    <row r="844" spans="1:23" x14ac:dyDescent="0.3">
      <c r="A844" s="18">
        <f t="shared" si="209"/>
        <v>2022</v>
      </c>
      <c r="B844" s="18" t="str">
        <f t="shared" si="210"/>
        <v>Jun_2022</v>
      </c>
      <c r="C844" s="18" t="str">
        <f t="shared" si="211"/>
        <v>WK 25_Jun_2022</v>
      </c>
      <c r="D844" s="19">
        <v>44725</v>
      </c>
      <c r="E844" s="23" t="s">
        <v>21</v>
      </c>
      <c r="F844" s="30">
        <v>19</v>
      </c>
      <c r="G844" s="30">
        <v>18</v>
      </c>
      <c r="H844" s="21">
        <f t="shared" si="212"/>
        <v>1</v>
      </c>
      <c r="I844" s="11">
        <f t="shared" si="213"/>
        <v>5.5555555555555552E-2</v>
      </c>
      <c r="J844" s="18">
        <v>61</v>
      </c>
      <c r="K844" s="18">
        <f t="shared" si="214"/>
        <v>-42</v>
      </c>
      <c r="L844" s="11">
        <f t="shared" si="215"/>
        <v>-0.68852459016393441</v>
      </c>
      <c r="M844" s="30">
        <v>651</v>
      </c>
      <c r="N844" s="30">
        <v>635</v>
      </c>
      <c r="O844" s="21">
        <f t="shared" si="216"/>
        <v>16</v>
      </c>
      <c r="P844" s="11">
        <f t="shared" si="217"/>
        <v>2.5196850393700787E-2</v>
      </c>
      <c r="Q844" s="18">
        <v>1843</v>
      </c>
      <c r="R844" s="18">
        <f t="shared" si="218"/>
        <v>-1192</v>
      </c>
      <c r="S844" s="11">
        <f t="shared" si="219"/>
        <v>-0.64677156809549652</v>
      </c>
      <c r="T844" s="37">
        <f t="shared" si="220"/>
        <v>34.263157894736842</v>
      </c>
      <c r="U844" s="37">
        <f t="shared" si="221"/>
        <v>30.21311475409836</v>
      </c>
      <c r="V844" s="37">
        <f t="shared" si="222"/>
        <v>4.0500431406384827</v>
      </c>
      <c r="W844" s="39">
        <f t="shared" si="223"/>
        <v>0.13404917611445874</v>
      </c>
    </row>
    <row r="845" spans="1:23" x14ac:dyDescent="0.3">
      <c r="A845" s="18">
        <f t="shared" si="209"/>
        <v>2022</v>
      </c>
      <c r="B845" s="18" t="str">
        <f t="shared" si="210"/>
        <v>Jun_2022</v>
      </c>
      <c r="C845" s="18" t="str">
        <f t="shared" si="211"/>
        <v>WK 25_Jun_2022</v>
      </c>
      <c r="D845" s="19">
        <v>44725</v>
      </c>
      <c r="E845" s="23" t="s">
        <v>10</v>
      </c>
      <c r="F845" s="33">
        <v>27</v>
      </c>
      <c r="G845" s="33">
        <v>25</v>
      </c>
      <c r="H845" s="21">
        <f t="shared" si="212"/>
        <v>2</v>
      </c>
      <c r="I845" s="11">
        <f t="shared" si="213"/>
        <v>0.08</v>
      </c>
      <c r="J845" s="18">
        <v>44</v>
      </c>
      <c r="K845" s="18">
        <f t="shared" si="214"/>
        <v>-17</v>
      </c>
      <c r="L845" s="11">
        <f t="shared" si="215"/>
        <v>-0.38636363636363635</v>
      </c>
      <c r="M845" s="30">
        <v>891</v>
      </c>
      <c r="N845" s="30">
        <v>803</v>
      </c>
      <c r="O845" s="21">
        <f t="shared" si="216"/>
        <v>88</v>
      </c>
      <c r="P845" s="11">
        <f t="shared" si="217"/>
        <v>0.1095890410958904</v>
      </c>
      <c r="Q845" s="18">
        <v>1048</v>
      </c>
      <c r="R845" s="18">
        <f t="shared" si="218"/>
        <v>-157</v>
      </c>
      <c r="S845" s="11">
        <f t="shared" si="219"/>
        <v>-0.14980916030534353</v>
      </c>
      <c r="T845" s="37">
        <f t="shared" si="220"/>
        <v>33</v>
      </c>
      <c r="U845" s="37">
        <f t="shared" si="221"/>
        <v>23.818181818181817</v>
      </c>
      <c r="V845" s="37">
        <f t="shared" si="222"/>
        <v>9.1818181818181834</v>
      </c>
      <c r="W845" s="39">
        <f t="shared" si="223"/>
        <v>0.38549618320610696</v>
      </c>
    </row>
    <row r="846" spans="1:23" x14ac:dyDescent="0.3">
      <c r="A846" s="18">
        <f t="shared" si="209"/>
        <v>2022</v>
      </c>
      <c r="B846" s="18" t="str">
        <f t="shared" si="210"/>
        <v>Jun_2022</v>
      </c>
      <c r="C846" s="18" t="str">
        <f t="shared" si="211"/>
        <v>WK 25_Jun_2022</v>
      </c>
      <c r="D846" s="19">
        <v>44725</v>
      </c>
      <c r="E846" s="23" t="s">
        <v>16</v>
      </c>
      <c r="F846" s="33">
        <v>40</v>
      </c>
      <c r="G846" s="33">
        <v>39</v>
      </c>
      <c r="H846" s="21">
        <f t="shared" si="212"/>
        <v>1</v>
      </c>
      <c r="I846" s="11">
        <f t="shared" si="213"/>
        <v>2.564102564102564E-2</v>
      </c>
      <c r="J846" s="18">
        <v>111</v>
      </c>
      <c r="K846" s="18">
        <f t="shared" si="214"/>
        <v>-71</v>
      </c>
      <c r="L846" s="11">
        <f t="shared" si="215"/>
        <v>-0.63963963963963966</v>
      </c>
      <c r="M846" s="30">
        <v>581</v>
      </c>
      <c r="N846" s="30">
        <v>582</v>
      </c>
      <c r="O846" s="21">
        <f t="shared" si="216"/>
        <v>-1</v>
      </c>
      <c r="P846" s="11">
        <f t="shared" si="217"/>
        <v>-1.718213058419244E-3</v>
      </c>
      <c r="Q846" s="18">
        <v>3522</v>
      </c>
      <c r="R846" s="18">
        <f t="shared" si="218"/>
        <v>-2941</v>
      </c>
      <c r="S846" s="11">
        <f t="shared" si="219"/>
        <v>-0.8350369108461102</v>
      </c>
      <c r="T846" s="37">
        <f t="shared" si="220"/>
        <v>14.525</v>
      </c>
      <c r="U846" s="37">
        <f t="shared" si="221"/>
        <v>31.72972972972973</v>
      </c>
      <c r="V846" s="37">
        <f t="shared" si="222"/>
        <v>-17.204729729729728</v>
      </c>
      <c r="W846" s="39">
        <f t="shared" si="223"/>
        <v>-0.54222742759795561</v>
      </c>
    </row>
    <row r="847" spans="1:23" x14ac:dyDescent="0.3">
      <c r="A847" s="18">
        <f t="shared" si="209"/>
        <v>2022</v>
      </c>
      <c r="B847" s="18" t="str">
        <f t="shared" si="210"/>
        <v>Jun_2022</v>
      </c>
      <c r="C847" s="18" t="str">
        <f t="shared" si="211"/>
        <v>WK 25_Jun_2022</v>
      </c>
      <c r="D847" s="19">
        <v>44725</v>
      </c>
      <c r="E847" s="23" t="s">
        <v>12</v>
      </c>
      <c r="F847" s="30">
        <v>81</v>
      </c>
      <c r="G847" s="30">
        <v>86</v>
      </c>
      <c r="H847" s="21">
        <f t="shared" si="212"/>
        <v>-5</v>
      </c>
      <c r="I847" s="11">
        <f t="shared" si="213"/>
        <v>-5.8139534883720929E-2</v>
      </c>
      <c r="J847" s="18">
        <v>295</v>
      </c>
      <c r="K847" s="18">
        <f t="shared" si="214"/>
        <v>-214</v>
      </c>
      <c r="L847" s="11">
        <f t="shared" si="215"/>
        <v>-0.72542372881355932</v>
      </c>
      <c r="M847" s="30">
        <v>1436</v>
      </c>
      <c r="N847" s="30">
        <v>1428</v>
      </c>
      <c r="O847" s="21">
        <f t="shared" si="216"/>
        <v>8</v>
      </c>
      <c r="P847" s="11">
        <f t="shared" si="217"/>
        <v>5.6022408963585435E-3</v>
      </c>
      <c r="Q847" s="18">
        <v>5504</v>
      </c>
      <c r="R847" s="18">
        <f t="shared" si="218"/>
        <v>-4068</v>
      </c>
      <c r="S847" s="11">
        <f t="shared" si="219"/>
        <v>-0.73909883720930236</v>
      </c>
      <c r="T847" s="37">
        <f t="shared" si="220"/>
        <v>17.728395061728396</v>
      </c>
      <c r="U847" s="37">
        <f t="shared" si="221"/>
        <v>18.657627118644069</v>
      </c>
      <c r="V847" s="37">
        <f t="shared" si="222"/>
        <v>-0.9292320569156729</v>
      </c>
      <c r="W847" s="39">
        <f t="shared" si="223"/>
        <v>-4.9804407120298599E-2</v>
      </c>
    </row>
    <row r="848" spans="1:23" x14ac:dyDescent="0.3">
      <c r="A848" s="18">
        <f t="shared" si="209"/>
        <v>2022</v>
      </c>
      <c r="B848" s="18" t="str">
        <f t="shared" si="210"/>
        <v>Jun_2022</v>
      </c>
      <c r="C848" s="18" t="str">
        <f t="shared" si="211"/>
        <v>WK 26_Jun_2022</v>
      </c>
      <c r="D848" s="19">
        <v>44732</v>
      </c>
      <c r="E848" s="29" t="s">
        <v>18</v>
      </c>
      <c r="F848" s="30">
        <v>34</v>
      </c>
      <c r="G848" s="30">
        <v>35</v>
      </c>
      <c r="H848" s="21">
        <f t="shared" si="212"/>
        <v>-1</v>
      </c>
      <c r="I848" s="11">
        <f t="shared" si="213"/>
        <v>-2.8571428571428571E-2</v>
      </c>
      <c r="J848" s="18">
        <v>113</v>
      </c>
      <c r="K848" s="18">
        <f t="shared" si="214"/>
        <v>-79</v>
      </c>
      <c r="L848" s="11">
        <f t="shared" si="215"/>
        <v>-0.69911504424778759</v>
      </c>
      <c r="M848" s="31">
        <v>1179</v>
      </c>
      <c r="N848" s="18">
        <v>4152</v>
      </c>
      <c r="O848" s="21">
        <f t="shared" si="216"/>
        <v>-2973</v>
      </c>
      <c r="P848" s="11">
        <f t="shared" si="217"/>
        <v>-0.71604046242774566</v>
      </c>
      <c r="Q848" s="18">
        <v>4152</v>
      </c>
      <c r="R848" s="18">
        <f t="shared" si="218"/>
        <v>-2973</v>
      </c>
      <c r="S848" s="11">
        <f t="shared" si="219"/>
        <v>-0.71604046242774566</v>
      </c>
      <c r="T848" s="37">
        <f t="shared" si="220"/>
        <v>34.676470588235297</v>
      </c>
      <c r="U848" s="37">
        <f t="shared" si="221"/>
        <v>36.743362831858406</v>
      </c>
      <c r="V848" s="37">
        <f t="shared" si="222"/>
        <v>-2.0668922436231085</v>
      </c>
      <c r="W848" s="39">
        <f t="shared" si="223"/>
        <v>-5.6252125127507532E-2</v>
      </c>
    </row>
    <row r="849" spans="1:23" x14ac:dyDescent="0.3">
      <c r="A849" s="18">
        <f t="shared" si="209"/>
        <v>2022</v>
      </c>
      <c r="B849" s="18" t="str">
        <f t="shared" si="210"/>
        <v>Jun_2022</v>
      </c>
      <c r="C849" s="18" t="str">
        <f t="shared" si="211"/>
        <v>WK 26_Jun_2022</v>
      </c>
      <c r="D849" s="19">
        <v>44732</v>
      </c>
      <c r="E849" s="29" t="s">
        <v>19</v>
      </c>
      <c r="F849" s="30">
        <v>51</v>
      </c>
      <c r="G849" s="30">
        <v>49</v>
      </c>
      <c r="H849" s="21">
        <f t="shared" si="212"/>
        <v>2</v>
      </c>
      <c r="I849" s="11">
        <f t="shared" si="213"/>
        <v>4.0816326530612242E-2</v>
      </c>
      <c r="J849" s="18">
        <v>118</v>
      </c>
      <c r="K849" s="18">
        <f t="shared" si="214"/>
        <v>-67</v>
      </c>
      <c r="L849" s="11">
        <f t="shared" si="215"/>
        <v>-0.56779661016949157</v>
      </c>
      <c r="M849" s="31">
        <v>1519</v>
      </c>
      <c r="N849" s="18">
        <v>3262</v>
      </c>
      <c r="O849" s="21">
        <f t="shared" si="216"/>
        <v>-1743</v>
      </c>
      <c r="P849" s="11">
        <f t="shared" si="217"/>
        <v>-0.53433476394849788</v>
      </c>
      <c r="Q849" s="18">
        <v>3262</v>
      </c>
      <c r="R849" s="18">
        <f t="shared" si="218"/>
        <v>-1743</v>
      </c>
      <c r="S849" s="11">
        <f t="shared" si="219"/>
        <v>-0.53433476394849788</v>
      </c>
      <c r="T849" s="37">
        <f t="shared" si="220"/>
        <v>29.784313725490197</v>
      </c>
      <c r="U849" s="37">
        <f t="shared" si="221"/>
        <v>27.64406779661017</v>
      </c>
      <c r="V849" s="37">
        <f t="shared" si="222"/>
        <v>2.1402459288800273</v>
      </c>
      <c r="W849" s="39">
        <f t="shared" si="223"/>
        <v>7.74215265505344E-2</v>
      </c>
    </row>
    <row r="850" spans="1:23" x14ac:dyDescent="0.3">
      <c r="A850" s="18">
        <f t="shared" si="209"/>
        <v>2022</v>
      </c>
      <c r="B850" s="18" t="str">
        <f t="shared" si="210"/>
        <v>Jun_2022</v>
      </c>
      <c r="C850" s="18" t="str">
        <f t="shared" si="211"/>
        <v>WK 26_Jun_2022</v>
      </c>
      <c r="D850" s="19">
        <v>44732</v>
      </c>
      <c r="E850" s="23" t="s">
        <v>6</v>
      </c>
      <c r="F850" s="30">
        <v>19</v>
      </c>
      <c r="G850" s="30">
        <v>19</v>
      </c>
      <c r="H850" s="21">
        <f t="shared" si="212"/>
        <v>0</v>
      </c>
      <c r="I850" s="11">
        <f t="shared" si="213"/>
        <v>0</v>
      </c>
      <c r="J850" s="18">
        <v>47</v>
      </c>
      <c r="K850" s="18">
        <f t="shared" si="214"/>
        <v>-28</v>
      </c>
      <c r="L850" s="11">
        <f t="shared" si="215"/>
        <v>-0.5957446808510638</v>
      </c>
      <c r="M850" s="31">
        <v>799</v>
      </c>
      <c r="N850" s="18">
        <v>1771</v>
      </c>
      <c r="O850" s="21">
        <f t="shared" si="216"/>
        <v>-972</v>
      </c>
      <c r="P850" s="11">
        <f t="shared" si="217"/>
        <v>-0.5488424618859401</v>
      </c>
      <c r="Q850" s="18">
        <v>1771</v>
      </c>
      <c r="R850" s="18">
        <f t="shared" si="218"/>
        <v>-972</v>
      </c>
      <c r="S850" s="11">
        <f t="shared" si="219"/>
        <v>-0.5488424618859401</v>
      </c>
      <c r="T850" s="37">
        <f t="shared" si="220"/>
        <v>42.05263157894737</v>
      </c>
      <c r="U850" s="37">
        <f t="shared" si="221"/>
        <v>37.680851063829785</v>
      </c>
      <c r="V850" s="37">
        <f t="shared" si="222"/>
        <v>4.3717805151175853</v>
      </c>
      <c r="W850" s="39">
        <f t="shared" si="223"/>
        <v>0.11602127849267449</v>
      </c>
    </row>
    <row r="851" spans="1:23" x14ac:dyDescent="0.3">
      <c r="A851" s="18">
        <f t="shared" si="209"/>
        <v>2022</v>
      </c>
      <c r="B851" s="18" t="str">
        <f t="shared" si="210"/>
        <v>Jun_2022</v>
      </c>
      <c r="C851" s="18" t="str">
        <f t="shared" si="211"/>
        <v>WK 26_Jun_2022</v>
      </c>
      <c r="D851" s="19">
        <v>44732</v>
      </c>
      <c r="E851" s="23" t="s">
        <v>7</v>
      </c>
      <c r="F851" s="30">
        <v>2150</v>
      </c>
      <c r="G851" s="30">
        <v>2144</v>
      </c>
      <c r="H851" s="21">
        <f t="shared" si="212"/>
        <v>6</v>
      </c>
      <c r="I851" s="11">
        <f t="shared" si="213"/>
        <v>2.798507462686567E-3</v>
      </c>
      <c r="J851" s="18">
        <v>2500</v>
      </c>
      <c r="K851" s="18">
        <f t="shared" si="214"/>
        <v>-350</v>
      </c>
      <c r="L851" s="11">
        <f t="shared" si="215"/>
        <v>-0.14000000000000001</v>
      </c>
      <c r="M851" s="31">
        <v>60188</v>
      </c>
      <c r="N851" s="18">
        <v>86541</v>
      </c>
      <c r="O851" s="21">
        <f t="shared" si="216"/>
        <v>-26353</v>
      </c>
      <c r="P851" s="11">
        <f t="shared" si="217"/>
        <v>-0.30451462312661048</v>
      </c>
      <c r="Q851" s="18">
        <v>86541</v>
      </c>
      <c r="R851" s="18">
        <f t="shared" si="218"/>
        <v>-26353</v>
      </c>
      <c r="S851" s="11">
        <f t="shared" si="219"/>
        <v>-0.30451462312661048</v>
      </c>
      <c r="T851" s="37">
        <f t="shared" si="220"/>
        <v>27.994418604651162</v>
      </c>
      <c r="U851" s="37">
        <f t="shared" si="221"/>
        <v>34.616399999999999</v>
      </c>
      <c r="V851" s="37">
        <f t="shared" si="222"/>
        <v>-6.6219813953488362</v>
      </c>
      <c r="W851" s="39">
        <f t="shared" si="223"/>
        <v>-0.19129607340303545</v>
      </c>
    </row>
    <row r="852" spans="1:23" x14ac:dyDescent="0.3">
      <c r="A852" s="18">
        <f t="shared" si="209"/>
        <v>2022</v>
      </c>
      <c r="B852" s="18" t="str">
        <f t="shared" si="210"/>
        <v>Jun_2022</v>
      </c>
      <c r="C852" s="18" t="str">
        <f t="shared" si="211"/>
        <v>WK 26_Jun_2022</v>
      </c>
      <c r="D852" s="19">
        <v>44732</v>
      </c>
      <c r="E852" s="34" t="s">
        <v>20</v>
      </c>
      <c r="F852" s="32">
        <v>29</v>
      </c>
      <c r="G852" s="32">
        <v>29</v>
      </c>
      <c r="H852" s="21">
        <f t="shared" si="212"/>
        <v>0</v>
      </c>
      <c r="I852" s="11">
        <f t="shared" si="213"/>
        <v>0</v>
      </c>
      <c r="J852" s="18">
        <v>75</v>
      </c>
      <c r="K852" s="18">
        <f t="shared" si="214"/>
        <v>-46</v>
      </c>
      <c r="L852" s="11">
        <f t="shared" si="215"/>
        <v>-0.61333333333333329</v>
      </c>
      <c r="M852" s="31">
        <v>1132</v>
      </c>
      <c r="N852" s="18">
        <v>2819</v>
      </c>
      <c r="O852" s="21">
        <f t="shared" si="216"/>
        <v>-1687</v>
      </c>
      <c r="P852" s="11">
        <f t="shared" si="217"/>
        <v>-0.59843916282369636</v>
      </c>
      <c r="Q852" s="18">
        <v>2819</v>
      </c>
      <c r="R852" s="18">
        <f t="shared" si="218"/>
        <v>-1687</v>
      </c>
      <c r="S852" s="11">
        <f t="shared" si="219"/>
        <v>-0.59843916282369636</v>
      </c>
      <c r="T852" s="37">
        <f t="shared" si="220"/>
        <v>39.03448275862069</v>
      </c>
      <c r="U852" s="37">
        <f t="shared" si="221"/>
        <v>37.586666666666666</v>
      </c>
      <c r="V852" s="37">
        <f t="shared" si="222"/>
        <v>1.4478160919540244</v>
      </c>
      <c r="W852" s="39">
        <f t="shared" si="223"/>
        <v>3.8519406490440521E-2</v>
      </c>
    </row>
    <row r="853" spans="1:23" x14ac:dyDescent="0.3">
      <c r="A853" s="18">
        <f t="shared" si="209"/>
        <v>2022</v>
      </c>
      <c r="B853" s="18" t="str">
        <f t="shared" si="210"/>
        <v>Jun_2022</v>
      </c>
      <c r="C853" s="18" t="str">
        <f t="shared" si="211"/>
        <v>WK 26_Jun_2022</v>
      </c>
      <c r="D853" s="19">
        <v>44732</v>
      </c>
      <c r="E853" s="23" t="s">
        <v>8</v>
      </c>
      <c r="F853" s="30">
        <v>27</v>
      </c>
      <c r="G853" s="30">
        <v>27</v>
      </c>
      <c r="H853" s="21">
        <f t="shared" si="212"/>
        <v>0</v>
      </c>
      <c r="I853" s="11">
        <f t="shared" si="213"/>
        <v>0</v>
      </c>
      <c r="J853" s="18">
        <v>35</v>
      </c>
      <c r="K853" s="18">
        <f t="shared" si="214"/>
        <v>-8</v>
      </c>
      <c r="L853" s="11">
        <f t="shared" si="215"/>
        <v>-0.22857142857142856</v>
      </c>
      <c r="M853" s="31">
        <v>477</v>
      </c>
      <c r="N853" s="18">
        <v>752</v>
      </c>
      <c r="O853" s="21">
        <f t="shared" si="216"/>
        <v>-275</v>
      </c>
      <c r="P853" s="11">
        <f t="shared" si="217"/>
        <v>-0.36569148936170215</v>
      </c>
      <c r="Q853" s="18">
        <v>752</v>
      </c>
      <c r="R853" s="18">
        <f t="shared" si="218"/>
        <v>-275</v>
      </c>
      <c r="S853" s="11">
        <f t="shared" si="219"/>
        <v>-0.36569148936170215</v>
      </c>
      <c r="T853" s="37">
        <f t="shared" si="220"/>
        <v>17.666666666666668</v>
      </c>
      <c r="U853" s="37">
        <f t="shared" si="221"/>
        <v>21.485714285714284</v>
      </c>
      <c r="V853" s="37">
        <f t="shared" si="222"/>
        <v>-3.8190476190476161</v>
      </c>
      <c r="W853" s="39">
        <f t="shared" si="223"/>
        <v>-0.1777482269503545</v>
      </c>
    </row>
    <row r="854" spans="1:23" x14ac:dyDescent="0.3">
      <c r="A854" s="18">
        <f t="shared" si="209"/>
        <v>2022</v>
      </c>
      <c r="B854" s="18" t="str">
        <f t="shared" si="210"/>
        <v>Jun_2022</v>
      </c>
      <c r="C854" s="18" t="str">
        <f t="shared" si="211"/>
        <v>WK 26_Jun_2022</v>
      </c>
      <c r="D854" s="19">
        <v>44732</v>
      </c>
      <c r="E854" s="23" t="s">
        <v>9</v>
      </c>
      <c r="F854" s="30">
        <v>133</v>
      </c>
      <c r="G854" s="30">
        <v>135</v>
      </c>
      <c r="H854" s="21">
        <f t="shared" si="212"/>
        <v>-2</v>
      </c>
      <c r="I854" s="11">
        <f t="shared" si="213"/>
        <v>-1.4814814814814815E-2</v>
      </c>
      <c r="J854" s="18">
        <v>460</v>
      </c>
      <c r="K854" s="18">
        <f t="shared" si="214"/>
        <v>-327</v>
      </c>
      <c r="L854" s="11">
        <f t="shared" si="215"/>
        <v>-0.71086956521739131</v>
      </c>
      <c r="M854" s="31">
        <v>4854</v>
      </c>
      <c r="N854" s="18">
        <v>14129</v>
      </c>
      <c r="O854" s="21">
        <f t="shared" si="216"/>
        <v>-9275</v>
      </c>
      <c r="P854" s="11">
        <f t="shared" si="217"/>
        <v>-0.65645127043669049</v>
      </c>
      <c r="Q854" s="18">
        <v>14129</v>
      </c>
      <c r="R854" s="18">
        <f t="shared" si="218"/>
        <v>-9275</v>
      </c>
      <c r="S854" s="11">
        <f t="shared" si="219"/>
        <v>-0.65645127043669049</v>
      </c>
      <c r="T854" s="37">
        <f t="shared" si="220"/>
        <v>36.496240601503757</v>
      </c>
      <c r="U854" s="37">
        <f t="shared" si="221"/>
        <v>30.715217391304346</v>
      </c>
      <c r="V854" s="37">
        <f t="shared" si="222"/>
        <v>5.781023210199411</v>
      </c>
      <c r="W854" s="39">
        <f t="shared" si="223"/>
        <v>0.18821365112122085</v>
      </c>
    </row>
    <row r="855" spans="1:23" x14ac:dyDescent="0.3">
      <c r="A855" s="18">
        <f t="shared" si="209"/>
        <v>2022</v>
      </c>
      <c r="B855" s="18" t="str">
        <f t="shared" si="210"/>
        <v>Jun_2022</v>
      </c>
      <c r="C855" s="18" t="str">
        <f t="shared" si="211"/>
        <v>WK 26_Jun_2022</v>
      </c>
      <c r="D855" s="19">
        <v>44732</v>
      </c>
      <c r="E855" s="23" t="s">
        <v>21</v>
      </c>
      <c r="F855" s="30">
        <v>19</v>
      </c>
      <c r="G855" s="30">
        <v>19</v>
      </c>
      <c r="H855" s="21">
        <f t="shared" si="212"/>
        <v>0</v>
      </c>
      <c r="I855" s="11">
        <f t="shared" si="213"/>
        <v>0</v>
      </c>
      <c r="J855" s="18">
        <v>61</v>
      </c>
      <c r="K855" s="18">
        <f t="shared" si="214"/>
        <v>-42</v>
      </c>
      <c r="L855" s="11">
        <f t="shared" si="215"/>
        <v>-0.68852459016393441</v>
      </c>
      <c r="M855" s="31">
        <v>651</v>
      </c>
      <c r="N855" s="18">
        <v>1843</v>
      </c>
      <c r="O855" s="21">
        <f t="shared" si="216"/>
        <v>-1192</v>
      </c>
      <c r="P855" s="11">
        <f t="shared" si="217"/>
        <v>-0.64677156809549652</v>
      </c>
      <c r="Q855" s="18">
        <v>1843</v>
      </c>
      <c r="R855" s="18">
        <f t="shared" si="218"/>
        <v>-1192</v>
      </c>
      <c r="S855" s="11">
        <f t="shared" si="219"/>
        <v>-0.64677156809549652</v>
      </c>
      <c r="T855" s="37">
        <f t="shared" si="220"/>
        <v>34.263157894736842</v>
      </c>
      <c r="U855" s="37">
        <f t="shared" si="221"/>
        <v>30.21311475409836</v>
      </c>
      <c r="V855" s="37">
        <f t="shared" si="222"/>
        <v>4.0500431406384827</v>
      </c>
      <c r="W855" s="39">
        <f t="shared" si="223"/>
        <v>0.13404917611445874</v>
      </c>
    </row>
    <row r="856" spans="1:23" x14ac:dyDescent="0.3">
      <c r="A856" s="18">
        <f t="shared" si="209"/>
        <v>2022</v>
      </c>
      <c r="B856" s="18" t="str">
        <f t="shared" si="210"/>
        <v>Jun_2022</v>
      </c>
      <c r="C856" s="18" t="str">
        <f t="shared" si="211"/>
        <v>WK 26_Jun_2022</v>
      </c>
      <c r="D856" s="19">
        <v>44732</v>
      </c>
      <c r="E856" s="23" t="s">
        <v>10</v>
      </c>
      <c r="F856" s="33">
        <v>30</v>
      </c>
      <c r="G856" s="33">
        <v>27</v>
      </c>
      <c r="H856" s="21">
        <f t="shared" si="212"/>
        <v>3</v>
      </c>
      <c r="I856" s="11">
        <f t="shared" si="213"/>
        <v>0.1111111111111111</v>
      </c>
      <c r="J856" s="18">
        <v>44</v>
      </c>
      <c r="K856" s="18">
        <f t="shared" si="214"/>
        <v>-14</v>
      </c>
      <c r="L856" s="11">
        <f t="shared" si="215"/>
        <v>-0.31818181818181818</v>
      </c>
      <c r="M856" s="31">
        <v>891</v>
      </c>
      <c r="N856" s="18">
        <v>1048</v>
      </c>
      <c r="O856" s="21">
        <f t="shared" si="216"/>
        <v>-157</v>
      </c>
      <c r="P856" s="11">
        <f t="shared" si="217"/>
        <v>-0.14980916030534353</v>
      </c>
      <c r="Q856" s="18">
        <v>1048</v>
      </c>
      <c r="R856" s="18">
        <f t="shared" si="218"/>
        <v>-157</v>
      </c>
      <c r="S856" s="11">
        <f t="shared" si="219"/>
        <v>-0.14980916030534353</v>
      </c>
      <c r="T856" s="37">
        <f t="shared" si="220"/>
        <v>29.7</v>
      </c>
      <c r="U856" s="37">
        <f t="shared" si="221"/>
        <v>23.818181818181817</v>
      </c>
      <c r="V856" s="37">
        <f t="shared" si="222"/>
        <v>5.8818181818181827</v>
      </c>
      <c r="W856" s="39">
        <f t="shared" si="223"/>
        <v>0.24694656488549624</v>
      </c>
    </row>
    <row r="857" spans="1:23" x14ac:dyDescent="0.3">
      <c r="A857" s="18">
        <f t="shared" si="209"/>
        <v>2022</v>
      </c>
      <c r="B857" s="18" t="str">
        <f t="shared" si="210"/>
        <v>Jun_2022</v>
      </c>
      <c r="C857" s="18" t="str">
        <f t="shared" si="211"/>
        <v>WK 26_Jun_2022</v>
      </c>
      <c r="D857" s="19">
        <v>44732</v>
      </c>
      <c r="E857" s="23" t="s">
        <v>16</v>
      </c>
      <c r="F857" s="33">
        <v>40</v>
      </c>
      <c r="G857" s="33">
        <v>40</v>
      </c>
      <c r="H857" s="21">
        <f t="shared" si="212"/>
        <v>0</v>
      </c>
      <c r="I857" s="11">
        <f t="shared" si="213"/>
        <v>0</v>
      </c>
      <c r="J857" s="18">
        <v>111</v>
      </c>
      <c r="K857" s="18">
        <f t="shared" si="214"/>
        <v>-71</v>
      </c>
      <c r="L857" s="11">
        <f t="shared" si="215"/>
        <v>-0.63963963963963966</v>
      </c>
      <c r="M857" s="31">
        <v>581</v>
      </c>
      <c r="N857" s="18">
        <v>3522</v>
      </c>
      <c r="O857" s="21">
        <f t="shared" si="216"/>
        <v>-2941</v>
      </c>
      <c r="P857" s="11">
        <f t="shared" si="217"/>
        <v>-0.8350369108461102</v>
      </c>
      <c r="Q857" s="18">
        <v>3522</v>
      </c>
      <c r="R857" s="18">
        <f t="shared" si="218"/>
        <v>-2941</v>
      </c>
      <c r="S857" s="11">
        <f t="shared" si="219"/>
        <v>-0.8350369108461102</v>
      </c>
      <c r="T857" s="37">
        <f t="shared" si="220"/>
        <v>14.525</v>
      </c>
      <c r="U857" s="37">
        <f t="shared" si="221"/>
        <v>31.72972972972973</v>
      </c>
      <c r="V857" s="37">
        <f t="shared" si="222"/>
        <v>-17.204729729729728</v>
      </c>
      <c r="W857" s="39">
        <f t="shared" si="223"/>
        <v>-0.54222742759795561</v>
      </c>
    </row>
    <row r="858" spans="1:23" x14ac:dyDescent="0.3">
      <c r="A858" s="18">
        <f t="shared" si="209"/>
        <v>2022</v>
      </c>
      <c r="B858" s="18" t="str">
        <f t="shared" si="210"/>
        <v>Jun_2022</v>
      </c>
      <c r="C858" s="18" t="str">
        <f t="shared" si="211"/>
        <v>WK 26_Jun_2022</v>
      </c>
      <c r="D858" s="19">
        <v>44732</v>
      </c>
      <c r="E858" s="23" t="s">
        <v>12</v>
      </c>
      <c r="F858" s="30">
        <v>84</v>
      </c>
      <c r="G858" s="30">
        <v>81</v>
      </c>
      <c r="H858" s="21">
        <f t="shared" si="212"/>
        <v>3</v>
      </c>
      <c r="I858" s="11">
        <f t="shared" si="213"/>
        <v>3.7037037037037035E-2</v>
      </c>
      <c r="J858" s="18">
        <v>295</v>
      </c>
      <c r="K858" s="18">
        <f t="shared" si="214"/>
        <v>-211</v>
      </c>
      <c r="L858" s="11">
        <f t="shared" si="215"/>
        <v>-0.71525423728813564</v>
      </c>
      <c r="M858" s="31">
        <v>1436</v>
      </c>
      <c r="N858" s="18">
        <v>5504</v>
      </c>
      <c r="O858" s="21">
        <f t="shared" si="216"/>
        <v>-4068</v>
      </c>
      <c r="P858" s="11">
        <f t="shared" si="217"/>
        <v>-0.73909883720930236</v>
      </c>
      <c r="Q858" s="18">
        <v>5504</v>
      </c>
      <c r="R858" s="18">
        <f t="shared" si="218"/>
        <v>-4068</v>
      </c>
      <c r="S858" s="11">
        <f t="shared" si="219"/>
        <v>-0.73909883720930236</v>
      </c>
      <c r="T858" s="37">
        <f t="shared" si="220"/>
        <v>17.095238095238095</v>
      </c>
      <c r="U858" s="37">
        <f t="shared" si="221"/>
        <v>18.657627118644069</v>
      </c>
      <c r="V858" s="37">
        <f t="shared" si="222"/>
        <v>-1.5623890234059736</v>
      </c>
      <c r="W858" s="39">
        <f t="shared" si="223"/>
        <v>-8.3739964008859413E-2</v>
      </c>
    </row>
    <row r="859" spans="1:23" x14ac:dyDescent="0.3">
      <c r="A859" s="18">
        <f t="shared" ref="A859:A891" si="224">IF(ISBLANK(D859),"",YEAR(D859))</f>
        <v>2022</v>
      </c>
      <c r="B859" s="18" t="str">
        <f t="shared" si="210"/>
        <v>Jun_2022</v>
      </c>
      <c r="C859" s="18" t="str">
        <f t="shared" si="211"/>
        <v>WK 27_Jun_2022</v>
      </c>
      <c r="D859" s="19">
        <v>44739</v>
      </c>
      <c r="E859" s="29" t="s">
        <v>18</v>
      </c>
      <c r="F859" s="30">
        <v>34</v>
      </c>
      <c r="G859" s="30">
        <v>34</v>
      </c>
      <c r="H859" s="21">
        <f t="shared" si="212"/>
        <v>0</v>
      </c>
      <c r="I859" s="11">
        <f t="shared" si="213"/>
        <v>0</v>
      </c>
      <c r="J859" s="18">
        <v>113</v>
      </c>
      <c r="K859" s="18">
        <f t="shared" si="214"/>
        <v>-79</v>
      </c>
      <c r="L859" s="11">
        <f t="shared" si="215"/>
        <v>-0.69911504424778759</v>
      </c>
      <c r="M859" s="31">
        <v>1113</v>
      </c>
      <c r="N859" s="31">
        <v>1187</v>
      </c>
      <c r="O859" s="21">
        <f t="shared" si="216"/>
        <v>-74</v>
      </c>
      <c r="P859" s="11">
        <f t="shared" si="217"/>
        <v>-6.2342038753159225E-2</v>
      </c>
      <c r="Q859" s="18">
        <v>4152</v>
      </c>
      <c r="R859" s="18">
        <f t="shared" si="218"/>
        <v>-3039</v>
      </c>
      <c r="S859" s="11">
        <f t="shared" si="219"/>
        <v>-0.73193641618497107</v>
      </c>
      <c r="T859" s="37">
        <f t="shared" si="220"/>
        <v>32.735294117647058</v>
      </c>
      <c r="U859" s="37">
        <f t="shared" si="221"/>
        <v>36.743362831858406</v>
      </c>
      <c r="V859" s="37">
        <f t="shared" si="222"/>
        <v>-4.0080687142113476</v>
      </c>
      <c r="W859" s="39">
        <f t="shared" si="223"/>
        <v>-0.10908279496769804</v>
      </c>
    </row>
    <row r="860" spans="1:23" x14ac:dyDescent="0.3">
      <c r="A860" s="18">
        <f t="shared" si="224"/>
        <v>2022</v>
      </c>
      <c r="B860" s="18" t="str">
        <f t="shared" si="210"/>
        <v>Jun_2022</v>
      </c>
      <c r="C860" s="18" t="str">
        <f t="shared" si="211"/>
        <v>WK 27_Jun_2022</v>
      </c>
      <c r="D860" s="19">
        <v>44739</v>
      </c>
      <c r="E860" s="29" t="s">
        <v>19</v>
      </c>
      <c r="F860" s="30">
        <v>53</v>
      </c>
      <c r="G860" s="30">
        <v>51</v>
      </c>
      <c r="H860" s="21">
        <f t="shared" si="212"/>
        <v>2</v>
      </c>
      <c r="I860" s="11">
        <f t="shared" si="213"/>
        <v>3.9215686274509803E-2</v>
      </c>
      <c r="J860" s="18">
        <v>118</v>
      </c>
      <c r="K860" s="18">
        <f t="shared" si="214"/>
        <v>-65</v>
      </c>
      <c r="L860" s="11">
        <f t="shared" si="215"/>
        <v>-0.55084745762711862</v>
      </c>
      <c r="M860" s="30">
        <v>1744</v>
      </c>
      <c r="N860" s="30">
        <v>1576</v>
      </c>
      <c r="O860" s="21">
        <f t="shared" si="216"/>
        <v>168</v>
      </c>
      <c r="P860" s="11">
        <f t="shared" si="217"/>
        <v>0.1065989847715736</v>
      </c>
      <c r="Q860" s="18">
        <v>3262</v>
      </c>
      <c r="R860" s="18">
        <f t="shared" si="218"/>
        <v>-1518</v>
      </c>
      <c r="S860" s="11">
        <f t="shared" si="219"/>
        <v>-0.46535867565910483</v>
      </c>
      <c r="T860" s="37">
        <f t="shared" si="220"/>
        <v>32.905660377358494</v>
      </c>
      <c r="U860" s="37">
        <f t="shared" si="221"/>
        <v>27.64406779661017</v>
      </c>
      <c r="V860" s="37">
        <f t="shared" si="222"/>
        <v>5.2615925807483244</v>
      </c>
      <c r="W860" s="39">
        <f t="shared" si="223"/>
        <v>0.19033351457029499</v>
      </c>
    </row>
    <row r="861" spans="1:23" x14ac:dyDescent="0.3">
      <c r="A861" s="18">
        <f t="shared" si="224"/>
        <v>2022</v>
      </c>
      <c r="B861" s="18" t="str">
        <f t="shared" si="210"/>
        <v>Jun_2022</v>
      </c>
      <c r="C861" s="18" t="str">
        <f t="shared" si="211"/>
        <v>WK 27_Jun_2022</v>
      </c>
      <c r="D861" s="19">
        <v>44739</v>
      </c>
      <c r="E861" s="23" t="s">
        <v>6</v>
      </c>
      <c r="F861" s="30">
        <v>19</v>
      </c>
      <c r="G861" s="30">
        <v>19</v>
      </c>
      <c r="H861" s="21">
        <f t="shared" si="212"/>
        <v>0</v>
      </c>
      <c r="I861" s="11">
        <f t="shared" si="213"/>
        <v>0</v>
      </c>
      <c r="J861" s="18">
        <v>47</v>
      </c>
      <c r="K861" s="18">
        <f t="shared" si="214"/>
        <v>-28</v>
      </c>
      <c r="L861" s="11">
        <f t="shared" si="215"/>
        <v>-0.5957446808510638</v>
      </c>
      <c r="M861" s="30">
        <v>821</v>
      </c>
      <c r="N861" s="30">
        <v>804</v>
      </c>
      <c r="O861" s="21">
        <f t="shared" si="216"/>
        <v>17</v>
      </c>
      <c r="P861" s="11">
        <f t="shared" si="217"/>
        <v>2.1144278606965175E-2</v>
      </c>
      <c r="Q861" s="18">
        <v>1771</v>
      </c>
      <c r="R861" s="18">
        <f t="shared" si="218"/>
        <v>-950</v>
      </c>
      <c r="S861" s="11">
        <f t="shared" si="219"/>
        <v>-0.53642010163749299</v>
      </c>
      <c r="T861" s="37">
        <f t="shared" si="220"/>
        <v>43.210526315789473</v>
      </c>
      <c r="U861" s="37">
        <f t="shared" si="221"/>
        <v>37.680851063829785</v>
      </c>
      <c r="V861" s="37">
        <f t="shared" si="222"/>
        <v>5.5296752519596879</v>
      </c>
      <c r="W861" s="39">
        <f t="shared" si="223"/>
        <v>0.14675027489672804</v>
      </c>
    </row>
    <row r="862" spans="1:23" x14ac:dyDescent="0.3">
      <c r="A862" s="18">
        <f t="shared" si="224"/>
        <v>2022</v>
      </c>
      <c r="B862" s="18" t="str">
        <f t="shared" si="210"/>
        <v>Jun_2022</v>
      </c>
      <c r="C862" s="18" t="str">
        <f t="shared" si="211"/>
        <v>WK 27_Jun_2022</v>
      </c>
      <c r="D862" s="19">
        <v>44739</v>
      </c>
      <c r="E862" s="23" t="s">
        <v>7</v>
      </c>
      <c r="F862" s="30">
        <v>2154</v>
      </c>
      <c r="G862" s="30">
        <v>2150</v>
      </c>
      <c r="H862" s="21">
        <f t="shared" si="212"/>
        <v>4</v>
      </c>
      <c r="I862" s="11">
        <f t="shared" si="213"/>
        <v>1.8604651162790699E-3</v>
      </c>
      <c r="J862" s="18">
        <v>2500</v>
      </c>
      <c r="K862" s="18">
        <f t="shared" si="214"/>
        <v>-346</v>
      </c>
      <c r="L862" s="11">
        <f t="shared" si="215"/>
        <v>-0.1384</v>
      </c>
      <c r="M862" s="30">
        <v>59908</v>
      </c>
      <c r="N862" s="30">
        <v>59197</v>
      </c>
      <c r="O862" s="21">
        <f t="shared" si="216"/>
        <v>711</v>
      </c>
      <c r="P862" s="11">
        <f t="shared" si="217"/>
        <v>1.2010743787691944E-2</v>
      </c>
      <c r="Q862" s="18">
        <v>86541</v>
      </c>
      <c r="R862" s="18">
        <f t="shared" si="218"/>
        <v>-26633</v>
      </c>
      <c r="S862" s="11">
        <f t="shared" si="219"/>
        <v>-0.30775008377532037</v>
      </c>
      <c r="T862" s="37">
        <f t="shared" si="220"/>
        <v>27.812441968430825</v>
      </c>
      <c r="U862" s="37">
        <f t="shared" si="221"/>
        <v>34.616399999999999</v>
      </c>
      <c r="V862" s="37">
        <f t="shared" si="222"/>
        <v>-6.8039580315691737</v>
      </c>
      <c r="W862" s="39">
        <f t="shared" si="223"/>
        <v>-0.19655302202335234</v>
      </c>
    </row>
    <row r="863" spans="1:23" x14ac:dyDescent="0.3">
      <c r="A863" s="18">
        <f t="shared" si="224"/>
        <v>2022</v>
      </c>
      <c r="B863" s="18" t="str">
        <f t="shared" si="210"/>
        <v>Jun_2022</v>
      </c>
      <c r="C863" s="18" t="str">
        <f t="shared" si="211"/>
        <v>WK 27_Jun_2022</v>
      </c>
      <c r="D863" s="19">
        <v>44739</v>
      </c>
      <c r="E863" s="34" t="s">
        <v>20</v>
      </c>
      <c r="F863" s="32">
        <v>29</v>
      </c>
      <c r="G863" s="32">
        <v>29</v>
      </c>
      <c r="H863" s="21">
        <f t="shared" si="212"/>
        <v>0</v>
      </c>
      <c r="I863" s="11">
        <f t="shared" si="213"/>
        <v>0</v>
      </c>
      <c r="J863" s="18">
        <v>75</v>
      </c>
      <c r="K863" s="18">
        <f t="shared" si="214"/>
        <v>-46</v>
      </c>
      <c r="L863" s="11">
        <f t="shared" si="215"/>
        <v>-0.61333333333333329</v>
      </c>
      <c r="M863" s="30">
        <v>1078</v>
      </c>
      <c r="N863" s="30">
        <v>1128</v>
      </c>
      <c r="O863" s="21">
        <f t="shared" si="216"/>
        <v>-50</v>
      </c>
      <c r="P863" s="11">
        <f t="shared" si="217"/>
        <v>-4.4326241134751775E-2</v>
      </c>
      <c r="Q863" s="18">
        <v>2819</v>
      </c>
      <c r="R863" s="18">
        <f t="shared" si="218"/>
        <v>-1741</v>
      </c>
      <c r="S863" s="11">
        <f t="shared" si="219"/>
        <v>-0.61759489180560478</v>
      </c>
      <c r="T863" s="37">
        <f t="shared" si="220"/>
        <v>37.172413793103445</v>
      </c>
      <c r="U863" s="37">
        <f t="shared" si="221"/>
        <v>37.586666666666666</v>
      </c>
      <c r="V863" s="37">
        <f t="shared" si="222"/>
        <v>-0.41425287356322116</v>
      </c>
      <c r="W863" s="39">
        <f t="shared" si="223"/>
        <v>-1.1021271911047034E-2</v>
      </c>
    </row>
    <row r="864" spans="1:23" x14ac:dyDescent="0.3">
      <c r="A864" s="18">
        <f t="shared" si="224"/>
        <v>2022</v>
      </c>
      <c r="B864" s="18" t="str">
        <f t="shared" si="210"/>
        <v>Jun_2022</v>
      </c>
      <c r="C864" s="18" t="str">
        <f t="shared" si="211"/>
        <v>WK 27_Jun_2022</v>
      </c>
      <c r="D864" s="19">
        <v>44739</v>
      </c>
      <c r="E864" s="23" t="s">
        <v>8</v>
      </c>
      <c r="F864" s="30">
        <v>28</v>
      </c>
      <c r="G864" s="30">
        <v>27</v>
      </c>
      <c r="H864" s="21">
        <f t="shared" si="212"/>
        <v>1</v>
      </c>
      <c r="I864" s="11">
        <f t="shared" si="213"/>
        <v>3.7037037037037035E-2</v>
      </c>
      <c r="J864" s="18">
        <v>35</v>
      </c>
      <c r="K864" s="18">
        <f t="shared" si="214"/>
        <v>-7</v>
      </c>
      <c r="L864" s="11">
        <f t="shared" si="215"/>
        <v>-0.2</v>
      </c>
      <c r="M864" s="30">
        <v>624</v>
      </c>
      <c r="N864" s="30">
        <v>543</v>
      </c>
      <c r="O864" s="21">
        <f t="shared" si="216"/>
        <v>81</v>
      </c>
      <c r="P864" s="11">
        <f t="shared" si="217"/>
        <v>0.14917127071823205</v>
      </c>
      <c r="Q864" s="18">
        <v>752</v>
      </c>
      <c r="R864" s="18">
        <f t="shared" si="218"/>
        <v>-128</v>
      </c>
      <c r="S864" s="11">
        <f t="shared" si="219"/>
        <v>-0.1702127659574468</v>
      </c>
      <c r="T864" s="37">
        <f t="shared" si="220"/>
        <v>22.285714285714285</v>
      </c>
      <c r="U864" s="37">
        <f t="shared" si="221"/>
        <v>21.485714285714284</v>
      </c>
      <c r="V864" s="37">
        <f t="shared" si="222"/>
        <v>0.80000000000000071</v>
      </c>
      <c r="W864" s="39">
        <f t="shared" si="223"/>
        <v>3.7234042553191522E-2</v>
      </c>
    </row>
    <row r="865" spans="1:23" x14ac:dyDescent="0.3">
      <c r="A865" s="18">
        <f t="shared" si="224"/>
        <v>2022</v>
      </c>
      <c r="B865" s="18" t="str">
        <f t="shared" si="210"/>
        <v>Jun_2022</v>
      </c>
      <c r="C865" s="18" t="str">
        <f t="shared" si="211"/>
        <v>WK 27_Jun_2022</v>
      </c>
      <c r="D865" s="19">
        <v>44739</v>
      </c>
      <c r="E865" s="23" t="s">
        <v>9</v>
      </c>
      <c r="F865" s="30">
        <v>138</v>
      </c>
      <c r="G865" s="30">
        <v>133</v>
      </c>
      <c r="H865" s="21">
        <f t="shared" si="212"/>
        <v>5</v>
      </c>
      <c r="I865" s="11">
        <f t="shared" si="213"/>
        <v>3.7593984962406013E-2</v>
      </c>
      <c r="J865" s="18">
        <v>460</v>
      </c>
      <c r="K865" s="18">
        <f t="shared" si="214"/>
        <v>-322</v>
      </c>
      <c r="L865" s="11">
        <f t="shared" si="215"/>
        <v>-0.7</v>
      </c>
      <c r="M865" s="30">
        <v>4626</v>
      </c>
      <c r="N865" s="30">
        <v>4848</v>
      </c>
      <c r="O865" s="21">
        <f t="shared" si="216"/>
        <v>-222</v>
      </c>
      <c r="P865" s="11">
        <f t="shared" si="217"/>
        <v>-4.5792079207920791E-2</v>
      </c>
      <c r="Q865" s="18">
        <v>14129</v>
      </c>
      <c r="R865" s="18">
        <f t="shared" si="218"/>
        <v>-9503</v>
      </c>
      <c r="S865" s="11">
        <f t="shared" si="219"/>
        <v>-0.67258829358057892</v>
      </c>
      <c r="T865" s="37">
        <f t="shared" si="220"/>
        <v>33.521739130434781</v>
      </c>
      <c r="U865" s="37">
        <f t="shared" si="221"/>
        <v>30.715217391304346</v>
      </c>
      <c r="V865" s="37">
        <f t="shared" si="222"/>
        <v>2.8065217391304351</v>
      </c>
      <c r="W865" s="39">
        <f t="shared" si="223"/>
        <v>9.137235473140351E-2</v>
      </c>
    </row>
    <row r="866" spans="1:23" x14ac:dyDescent="0.3">
      <c r="A866" s="18">
        <f t="shared" si="224"/>
        <v>2022</v>
      </c>
      <c r="B866" s="18" t="str">
        <f t="shared" si="210"/>
        <v>Jun_2022</v>
      </c>
      <c r="C866" s="18" t="str">
        <f t="shared" si="211"/>
        <v>WK 27_Jun_2022</v>
      </c>
      <c r="D866" s="19">
        <v>44739</v>
      </c>
      <c r="E866" s="23" t="s">
        <v>21</v>
      </c>
      <c r="F866" s="30">
        <v>19</v>
      </c>
      <c r="G866" s="30">
        <v>19</v>
      </c>
      <c r="H866" s="21">
        <f t="shared" si="212"/>
        <v>0</v>
      </c>
      <c r="I866" s="11">
        <f t="shared" si="213"/>
        <v>0</v>
      </c>
      <c r="J866" s="18">
        <v>61</v>
      </c>
      <c r="K866" s="18">
        <f t="shared" si="214"/>
        <v>-42</v>
      </c>
      <c r="L866" s="11">
        <f t="shared" si="215"/>
        <v>-0.68852459016393441</v>
      </c>
      <c r="M866" s="30">
        <v>589</v>
      </c>
      <c r="N866" s="30">
        <v>654</v>
      </c>
      <c r="O866" s="21">
        <f t="shared" si="216"/>
        <v>-65</v>
      </c>
      <c r="P866" s="11">
        <f t="shared" si="217"/>
        <v>-9.9388379204892963E-2</v>
      </c>
      <c r="Q866" s="18">
        <v>1843</v>
      </c>
      <c r="R866" s="18">
        <f t="shared" si="218"/>
        <v>-1254</v>
      </c>
      <c r="S866" s="11">
        <f t="shared" si="219"/>
        <v>-0.68041237113402064</v>
      </c>
      <c r="T866" s="37">
        <f t="shared" si="220"/>
        <v>31</v>
      </c>
      <c r="U866" s="37">
        <f t="shared" si="221"/>
        <v>30.21311475409836</v>
      </c>
      <c r="V866" s="37">
        <f t="shared" si="222"/>
        <v>0.78688524590164022</v>
      </c>
      <c r="W866" s="39">
        <f t="shared" si="223"/>
        <v>2.6044492674986465E-2</v>
      </c>
    </row>
    <row r="867" spans="1:23" x14ac:dyDescent="0.3">
      <c r="A867" s="18">
        <f t="shared" si="224"/>
        <v>2022</v>
      </c>
      <c r="B867" s="18" t="str">
        <f t="shared" si="210"/>
        <v>Jun_2022</v>
      </c>
      <c r="C867" s="18" t="str">
        <f t="shared" si="211"/>
        <v>WK 27_Jun_2022</v>
      </c>
      <c r="D867" s="19">
        <v>44739</v>
      </c>
      <c r="E867" s="23" t="s">
        <v>10</v>
      </c>
      <c r="F867" s="33">
        <v>32</v>
      </c>
      <c r="G867" s="33">
        <v>30</v>
      </c>
      <c r="H867" s="21">
        <f t="shared" si="212"/>
        <v>2</v>
      </c>
      <c r="I867" s="11">
        <f t="shared" si="213"/>
        <v>6.6666666666666666E-2</v>
      </c>
      <c r="J867" s="18">
        <v>44</v>
      </c>
      <c r="K867" s="18">
        <f t="shared" si="214"/>
        <v>-12</v>
      </c>
      <c r="L867" s="11">
        <f t="shared" si="215"/>
        <v>-0.27272727272727271</v>
      </c>
      <c r="M867" s="30">
        <v>1184</v>
      </c>
      <c r="N867" s="30">
        <v>990</v>
      </c>
      <c r="O867" s="21">
        <f t="shared" si="216"/>
        <v>194</v>
      </c>
      <c r="P867" s="11">
        <f t="shared" si="217"/>
        <v>0.19595959595959597</v>
      </c>
      <c r="Q867" s="18">
        <v>1048</v>
      </c>
      <c r="R867" s="18">
        <f t="shared" si="218"/>
        <v>136</v>
      </c>
      <c r="S867" s="11">
        <f t="shared" si="219"/>
        <v>0.12977099236641221</v>
      </c>
      <c r="T867" s="37">
        <f t="shared" si="220"/>
        <v>37</v>
      </c>
      <c r="U867" s="37">
        <f t="shared" si="221"/>
        <v>23.818181818181817</v>
      </c>
      <c r="V867" s="37">
        <f t="shared" si="222"/>
        <v>13.181818181818183</v>
      </c>
      <c r="W867" s="39">
        <f t="shared" si="223"/>
        <v>0.55343511450381688</v>
      </c>
    </row>
    <row r="868" spans="1:23" x14ac:dyDescent="0.3">
      <c r="A868" s="18">
        <f t="shared" si="224"/>
        <v>2022</v>
      </c>
      <c r="B868" s="18" t="str">
        <f t="shared" si="210"/>
        <v>Jun_2022</v>
      </c>
      <c r="C868" s="18" t="str">
        <f t="shared" si="211"/>
        <v>WK 27_Jun_2022</v>
      </c>
      <c r="D868" s="19">
        <v>44739</v>
      </c>
      <c r="E868" s="23" t="s">
        <v>16</v>
      </c>
      <c r="F868" s="33">
        <v>39</v>
      </c>
      <c r="G868" s="33">
        <v>40</v>
      </c>
      <c r="H868" s="21">
        <f t="shared" si="212"/>
        <v>-1</v>
      </c>
      <c r="I868" s="11">
        <f t="shared" si="213"/>
        <v>-2.5000000000000001E-2</v>
      </c>
      <c r="J868" s="18">
        <v>111</v>
      </c>
      <c r="K868" s="18">
        <f t="shared" si="214"/>
        <v>-72</v>
      </c>
      <c r="L868" s="11">
        <f t="shared" si="215"/>
        <v>-0.64864864864864868</v>
      </c>
      <c r="M868" s="30">
        <v>578</v>
      </c>
      <c r="N868" s="30">
        <v>574</v>
      </c>
      <c r="O868" s="21">
        <f t="shared" si="216"/>
        <v>4</v>
      </c>
      <c r="P868" s="11">
        <f t="shared" si="217"/>
        <v>6.9686411149825784E-3</v>
      </c>
      <c r="Q868" s="18">
        <v>3522</v>
      </c>
      <c r="R868" s="18">
        <f t="shared" si="218"/>
        <v>-2944</v>
      </c>
      <c r="S868" s="11">
        <f t="shared" si="219"/>
        <v>-0.83588869960249856</v>
      </c>
      <c r="T868" s="37">
        <f t="shared" si="220"/>
        <v>14.820512820512821</v>
      </c>
      <c r="U868" s="37">
        <f t="shared" si="221"/>
        <v>31.72972972972973</v>
      </c>
      <c r="V868" s="37">
        <f t="shared" si="222"/>
        <v>-16.909216909216909</v>
      </c>
      <c r="W868" s="39">
        <f t="shared" si="223"/>
        <v>-0.53291399117634208</v>
      </c>
    </row>
    <row r="869" spans="1:23" x14ac:dyDescent="0.3">
      <c r="A869" s="18">
        <f t="shared" si="224"/>
        <v>2022</v>
      </c>
      <c r="B869" s="18" t="str">
        <f t="shared" si="210"/>
        <v>Jun_2022</v>
      </c>
      <c r="C869" s="18" t="str">
        <f t="shared" si="211"/>
        <v>WK 27_Jun_2022</v>
      </c>
      <c r="D869" s="19">
        <v>44739</v>
      </c>
      <c r="E869" s="23" t="s">
        <v>12</v>
      </c>
      <c r="F869" s="30">
        <v>85</v>
      </c>
      <c r="G869" s="30">
        <v>84</v>
      </c>
      <c r="H869" s="21">
        <f t="shared" si="212"/>
        <v>1</v>
      </c>
      <c r="I869" s="11">
        <f t="shared" si="213"/>
        <v>1.1904761904761904E-2</v>
      </c>
      <c r="J869" s="18">
        <v>295</v>
      </c>
      <c r="K869" s="18">
        <f t="shared" si="214"/>
        <v>-210</v>
      </c>
      <c r="L869" s="11">
        <f t="shared" si="215"/>
        <v>-0.71186440677966101</v>
      </c>
      <c r="M869" s="30">
        <v>1536</v>
      </c>
      <c r="N869" s="30">
        <v>1508</v>
      </c>
      <c r="O869" s="21">
        <f t="shared" si="216"/>
        <v>28</v>
      </c>
      <c r="P869" s="11">
        <f t="shared" si="217"/>
        <v>1.8567639257294429E-2</v>
      </c>
      <c r="Q869" s="18">
        <v>5504</v>
      </c>
      <c r="R869" s="18">
        <f t="shared" si="218"/>
        <v>-3968</v>
      </c>
      <c r="S869" s="11">
        <f t="shared" si="219"/>
        <v>-0.72093023255813948</v>
      </c>
      <c r="T869" s="37">
        <f t="shared" si="220"/>
        <v>18.070588235294117</v>
      </c>
      <c r="U869" s="37">
        <f t="shared" si="221"/>
        <v>18.657627118644069</v>
      </c>
      <c r="V869" s="37">
        <f t="shared" si="222"/>
        <v>-0.58703888334995113</v>
      </c>
      <c r="W869" s="39">
        <f t="shared" si="223"/>
        <v>-3.1463748290013728E-2</v>
      </c>
    </row>
    <row r="870" spans="1:23" x14ac:dyDescent="0.3">
      <c r="A870" s="18">
        <f t="shared" si="224"/>
        <v>2022</v>
      </c>
      <c r="B870" s="18" t="str">
        <f t="shared" si="210"/>
        <v>Jul_2022</v>
      </c>
      <c r="C870" s="18" t="str">
        <f t="shared" si="211"/>
        <v>WK 28_Jul_2022</v>
      </c>
      <c r="D870" s="19">
        <v>44746</v>
      </c>
      <c r="E870" s="29" t="s">
        <v>18</v>
      </c>
      <c r="F870" s="30">
        <v>33</v>
      </c>
      <c r="G870" s="30">
        <v>34</v>
      </c>
      <c r="H870" s="21">
        <f t="shared" si="212"/>
        <v>-1</v>
      </c>
      <c r="I870" s="11">
        <f t="shared" si="213"/>
        <v>-2.9411764705882353E-2</v>
      </c>
      <c r="J870" s="18">
        <v>113</v>
      </c>
      <c r="K870" s="18">
        <f t="shared" si="214"/>
        <v>-80</v>
      </c>
      <c r="L870" s="11">
        <f t="shared" si="215"/>
        <v>-0.70796460176991149</v>
      </c>
      <c r="M870" s="31">
        <v>1025</v>
      </c>
      <c r="N870" s="31">
        <v>1113</v>
      </c>
      <c r="O870" s="21">
        <f t="shared" si="216"/>
        <v>-88</v>
      </c>
      <c r="P870" s="11">
        <f t="shared" si="217"/>
        <v>-7.9065588499550768E-2</v>
      </c>
      <c r="Q870" s="18">
        <v>4152</v>
      </c>
      <c r="R870" s="18">
        <f t="shared" si="218"/>
        <v>-3127</v>
      </c>
      <c r="S870" s="11">
        <f t="shared" si="219"/>
        <v>-0.75313102119460495</v>
      </c>
      <c r="T870" s="37">
        <f t="shared" si="220"/>
        <v>31.060606060606062</v>
      </c>
      <c r="U870" s="37">
        <f t="shared" si="221"/>
        <v>36.743362831858406</v>
      </c>
      <c r="V870" s="37">
        <f t="shared" si="222"/>
        <v>-5.6827567712523432</v>
      </c>
      <c r="W870" s="39">
        <f t="shared" si="223"/>
        <v>-0.15466076954516253</v>
      </c>
    </row>
    <row r="871" spans="1:23" x14ac:dyDescent="0.3">
      <c r="A871" s="18">
        <f t="shared" si="224"/>
        <v>2022</v>
      </c>
      <c r="B871" s="18" t="str">
        <f t="shared" si="210"/>
        <v>Jul_2022</v>
      </c>
      <c r="C871" s="18" t="str">
        <f t="shared" si="211"/>
        <v>WK 28_Jul_2022</v>
      </c>
      <c r="D871" s="19">
        <v>44746</v>
      </c>
      <c r="E871" s="29" t="s">
        <v>19</v>
      </c>
      <c r="F871" s="30">
        <v>52</v>
      </c>
      <c r="G871" s="30">
        <v>53</v>
      </c>
      <c r="H871" s="21">
        <f t="shared" si="212"/>
        <v>-1</v>
      </c>
      <c r="I871" s="11">
        <f t="shared" si="213"/>
        <v>-1.8867924528301886E-2</v>
      </c>
      <c r="J871" s="18">
        <v>118</v>
      </c>
      <c r="K871" s="18">
        <f t="shared" si="214"/>
        <v>-66</v>
      </c>
      <c r="L871" s="11">
        <f t="shared" si="215"/>
        <v>-0.55932203389830504</v>
      </c>
      <c r="M871" s="30">
        <v>1722</v>
      </c>
      <c r="N871" s="30">
        <v>1744</v>
      </c>
      <c r="O871" s="21">
        <f t="shared" si="216"/>
        <v>-22</v>
      </c>
      <c r="P871" s="11">
        <f t="shared" si="217"/>
        <v>-1.261467889908257E-2</v>
      </c>
      <c r="Q871" s="18">
        <v>3262</v>
      </c>
      <c r="R871" s="18">
        <f t="shared" si="218"/>
        <v>-1540</v>
      </c>
      <c r="S871" s="11">
        <f t="shared" si="219"/>
        <v>-0.47210300429184548</v>
      </c>
      <c r="T871" s="37">
        <f t="shared" si="220"/>
        <v>33.115384615384613</v>
      </c>
      <c r="U871" s="37">
        <f t="shared" si="221"/>
        <v>27.64406779661017</v>
      </c>
      <c r="V871" s="37">
        <f t="shared" si="222"/>
        <v>5.4713168187744436</v>
      </c>
      <c r="W871" s="39">
        <f t="shared" si="223"/>
        <v>0.19792010564542745</v>
      </c>
    </row>
    <row r="872" spans="1:23" x14ac:dyDescent="0.3">
      <c r="A872" s="18">
        <f t="shared" si="224"/>
        <v>2022</v>
      </c>
      <c r="B872" s="18" t="str">
        <f t="shared" si="210"/>
        <v>Jul_2022</v>
      </c>
      <c r="C872" s="18" t="str">
        <f t="shared" si="211"/>
        <v>WK 28_Jul_2022</v>
      </c>
      <c r="D872" s="19">
        <v>44746</v>
      </c>
      <c r="E872" s="23" t="s">
        <v>6</v>
      </c>
      <c r="F872" s="30">
        <v>20</v>
      </c>
      <c r="G872" s="30">
        <v>19</v>
      </c>
      <c r="H872" s="21">
        <f t="shared" si="212"/>
        <v>1</v>
      </c>
      <c r="I872" s="11">
        <f t="shared" si="213"/>
        <v>5.2631578947368418E-2</v>
      </c>
      <c r="J872" s="18">
        <v>47</v>
      </c>
      <c r="K872" s="18">
        <f t="shared" si="214"/>
        <v>-27</v>
      </c>
      <c r="L872" s="11">
        <f t="shared" si="215"/>
        <v>-0.57446808510638303</v>
      </c>
      <c r="M872" s="30">
        <v>801</v>
      </c>
      <c r="N872" s="30">
        <v>821</v>
      </c>
      <c r="O872" s="21">
        <f t="shared" si="216"/>
        <v>-20</v>
      </c>
      <c r="P872" s="11">
        <f t="shared" si="217"/>
        <v>-2.4360535931790498E-2</v>
      </c>
      <c r="Q872" s="18">
        <v>1771</v>
      </c>
      <c r="R872" s="18">
        <f t="shared" si="218"/>
        <v>-970</v>
      </c>
      <c r="S872" s="11">
        <f t="shared" si="219"/>
        <v>-0.54771315640880858</v>
      </c>
      <c r="T872" s="37">
        <f t="shared" si="220"/>
        <v>40.049999999999997</v>
      </c>
      <c r="U872" s="37">
        <f t="shared" si="221"/>
        <v>37.680851063829785</v>
      </c>
      <c r="V872" s="37">
        <f t="shared" si="222"/>
        <v>2.3691489361702125</v>
      </c>
      <c r="W872" s="39">
        <f t="shared" si="223"/>
        <v>6.287408243929983E-2</v>
      </c>
    </row>
    <row r="873" spans="1:23" x14ac:dyDescent="0.3">
      <c r="A873" s="18">
        <f t="shared" si="224"/>
        <v>2022</v>
      </c>
      <c r="B873" s="18" t="str">
        <f t="shared" si="210"/>
        <v>Jul_2022</v>
      </c>
      <c r="C873" s="18" t="str">
        <f t="shared" si="211"/>
        <v>WK 28_Jul_2022</v>
      </c>
      <c r="D873" s="19">
        <v>44746</v>
      </c>
      <c r="E873" s="23" t="s">
        <v>7</v>
      </c>
      <c r="F873" s="30">
        <v>2162</v>
      </c>
      <c r="G873" s="30">
        <v>2154</v>
      </c>
      <c r="H873" s="21">
        <f t="shared" si="212"/>
        <v>8</v>
      </c>
      <c r="I873" s="11">
        <f t="shared" si="213"/>
        <v>3.7140204271123491E-3</v>
      </c>
      <c r="J873" s="18">
        <v>2500</v>
      </c>
      <c r="K873" s="18">
        <f t="shared" si="214"/>
        <v>-338</v>
      </c>
      <c r="L873" s="11">
        <f t="shared" si="215"/>
        <v>-0.13519999999999999</v>
      </c>
      <c r="M873" s="30">
        <v>57393</v>
      </c>
      <c r="N873" s="30">
        <v>59908</v>
      </c>
      <c r="O873" s="21">
        <f t="shared" si="216"/>
        <v>-2515</v>
      </c>
      <c r="P873" s="11">
        <f t="shared" si="217"/>
        <v>-4.1981037590972825E-2</v>
      </c>
      <c r="Q873" s="18">
        <v>86541</v>
      </c>
      <c r="R873" s="18">
        <f t="shared" si="218"/>
        <v>-29148</v>
      </c>
      <c r="S873" s="11">
        <f t="shared" si="219"/>
        <v>-0.33681145353069641</v>
      </c>
      <c r="T873" s="37">
        <f t="shared" si="220"/>
        <v>26.546253469010175</v>
      </c>
      <c r="U873" s="37">
        <f t="shared" si="221"/>
        <v>34.616399999999999</v>
      </c>
      <c r="V873" s="37">
        <f t="shared" si="222"/>
        <v>-8.0701465309898239</v>
      </c>
      <c r="W873" s="39">
        <f t="shared" si="223"/>
        <v>-0.23313072794946396</v>
      </c>
    </row>
    <row r="874" spans="1:23" x14ac:dyDescent="0.3">
      <c r="A874" s="18">
        <f t="shared" si="224"/>
        <v>2022</v>
      </c>
      <c r="B874" s="18" t="str">
        <f t="shared" si="210"/>
        <v>Jul_2022</v>
      </c>
      <c r="C874" s="18" t="str">
        <f t="shared" si="211"/>
        <v>WK 28_Jul_2022</v>
      </c>
      <c r="D874" s="19">
        <v>44746</v>
      </c>
      <c r="E874" s="34" t="s">
        <v>20</v>
      </c>
      <c r="F874" s="32">
        <v>29</v>
      </c>
      <c r="G874" s="32">
        <v>29</v>
      </c>
      <c r="H874" s="21">
        <f t="shared" si="212"/>
        <v>0</v>
      </c>
      <c r="I874" s="11">
        <f t="shared" si="213"/>
        <v>0</v>
      </c>
      <c r="J874" s="18">
        <v>75</v>
      </c>
      <c r="K874" s="18">
        <f t="shared" si="214"/>
        <v>-46</v>
      </c>
      <c r="L874" s="11">
        <f t="shared" si="215"/>
        <v>-0.61333333333333329</v>
      </c>
      <c r="M874" s="30">
        <v>1008</v>
      </c>
      <c r="N874" s="30">
        <v>1078</v>
      </c>
      <c r="O874" s="21">
        <f t="shared" si="216"/>
        <v>-70</v>
      </c>
      <c r="P874" s="11">
        <f t="shared" si="217"/>
        <v>-6.4935064935064929E-2</v>
      </c>
      <c r="Q874" s="18">
        <v>2819</v>
      </c>
      <c r="R874" s="18">
        <f t="shared" si="218"/>
        <v>-1811</v>
      </c>
      <c r="S874" s="11">
        <f t="shared" si="219"/>
        <v>-0.64242639233770837</v>
      </c>
      <c r="T874" s="37">
        <f t="shared" si="220"/>
        <v>34.758620689655174</v>
      </c>
      <c r="U874" s="37">
        <f t="shared" si="221"/>
        <v>37.586666666666666</v>
      </c>
      <c r="V874" s="37">
        <f t="shared" si="222"/>
        <v>-2.8280459770114916</v>
      </c>
      <c r="W874" s="39">
        <f t="shared" si="223"/>
        <v>-7.5240669838900986E-2</v>
      </c>
    </row>
    <row r="875" spans="1:23" x14ac:dyDescent="0.3">
      <c r="A875" s="18">
        <f t="shared" si="224"/>
        <v>2022</v>
      </c>
      <c r="B875" s="18" t="str">
        <f t="shared" si="210"/>
        <v>Jul_2022</v>
      </c>
      <c r="C875" s="18" t="str">
        <f t="shared" si="211"/>
        <v>WK 28_Jul_2022</v>
      </c>
      <c r="D875" s="19">
        <v>44746</v>
      </c>
      <c r="E875" s="23" t="s">
        <v>8</v>
      </c>
      <c r="F875" s="30">
        <v>28</v>
      </c>
      <c r="G875" s="30">
        <v>28</v>
      </c>
      <c r="H875" s="21">
        <f t="shared" si="212"/>
        <v>0</v>
      </c>
      <c r="I875" s="11">
        <f t="shared" si="213"/>
        <v>0</v>
      </c>
      <c r="J875" s="18">
        <v>35</v>
      </c>
      <c r="K875" s="18">
        <f t="shared" si="214"/>
        <v>-7</v>
      </c>
      <c r="L875" s="11">
        <f t="shared" si="215"/>
        <v>-0.2</v>
      </c>
      <c r="M875" s="30">
        <v>691</v>
      </c>
      <c r="N875" s="30">
        <v>624</v>
      </c>
      <c r="O875" s="21">
        <f t="shared" si="216"/>
        <v>67</v>
      </c>
      <c r="P875" s="11">
        <f t="shared" si="217"/>
        <v>0.10737179487179487</v>
      </c>
      <c r="Q875" s="18">
        <v>752</v>
      </c>
      <c r="R875" s="18">
        <f t="shared" si="218"/>
        <v>-61</v>
      </c>
      <c r="S875" s="11">
        <f t="shared" si="219"/>
        <v>-8.1117021276595744E-2</v>
      </c>
      <c r="T875" s="37">
        <f t="shared" si="220"/>
        <v>24.678571428571427</v>
      </c>
      <c r="U875" s="37">
        <f t="shared" si="221"/>
        <v>21.485714285714284</v>
      </c>
      <c r="V875" s="37">
        <f t="shared" si="222"/>
        <v>3.1928571428571431</v>
      </c>
      <c r="W875" s="39">
        <f t="shared" si="223"/>
        <v>0.14860372340425534</v>
      </c>
    </row>
    <row r="876" spans="1:23" x14ac:dyDescent="0.3">
      <c r="A876" s="18">
        <f t="shared" si="224"/>
        <v>2022</v>
      </c>
      <c r="B876" s="18" t="str">
        <f t="shared" si="210"/>
        <v>Jul_2022</v>
      </c>
      <c r="C876" s="18" t="str">
        <f t="shared" si="211"/>
        <v>WK 28_Jul_2022</v>
      </c>
      <c r="D876" s="19">
        <v>44746</v>
      </c>
      <c r="E876" s="23" t="s">
        <v>9</v>
      </c>
      <c r="F876" s="30">
        <v>140</v>
      </c>
      <c r="G876" s="30">
        <v>138</v>
      </c>
      <c r="H876" s="21">
        <f t="shared" si="212"/>
        <v>2</v>
      </c>
      <c r="I876" s="11">
        <f t="shared" si="213"/>
        <v>1.4492753623188406E-2</v>
      </c>
      <c r="J876" s="18">
        <v>460</v>
      </c>
      <c r="K876" s="18">
        <f t="shared" si="214"/>
        <v>-320</v>
      </c>
      <c r="L876" s="11">
        <f t="shared" si="215"/>
        <v>-0.69565217391304346</v>
      </c>
      <c r="M876" s="30">
        <v>4320</v>
      </c>
      <c r="N876" s="30">
        <v>4626</v>
      </c>
      <c r="O876" s="21">
        <f t="shared" si="216"/>
        <v>-306</v>
      </c>
      <c r="P876" s="11">
        <f t="shared" si="217"/>
        <v>-6.6147859922178989E-2</v>
      </c>
      <c r="Q876" s="18">
        <v>14129</v>
      </c>
      <c r="R876" s="18">
        <f t="shared" si="218"/>
        <v>-9809</v>
      </c>
      <c r="S876" s="11">
        <f t="shared" si="219"/>
        <v>-0.69424587727369236</v>
      </c>
      <c r="T876" s="37">
        <f t="shared" si="220"/>
        <v>30.857142857142858</v>
      </c>
      <c r="U876" s="37">
        <f t="shared" si="221"/>
        <v>30.715217391304346</v>
      </c>
      <c r="V876" s="37">
        <f t="shared" si="222"/>
        <v>0.1419254658385114</v>
      </c>
      <c r="W876" s="39">
        <f t="shared" si="223"/>
        <v>4.6206889578678783E-3</v>
      </c>
    </row>
    <row r="877" spans="1:23" x14ac:dyDescent="0.3">
      <c r="A877" s="18">
        <f t="shared" si="224"/>
        <v>2022</v>
      </c>
      <c r="B877" s="18" t="str">
        <f t="shared" si="210"/>
        <v>Jul_2022</v>
      </c>
      <c r="C877" s="18" t="str">
        <f t="shared" si="211"/>
        <v>WK 28_Jul_2022</v>
      </c>
      <c r="D877" s="19">
        <v>44746</v>
      </c>
      <c r="E877" s="23" t="s">
        <v>21</v>
      </c>
      <c r="F877" s="30">
        <v>19</v>
      </c>
      <c r="G877" s="30">
        <v>19</v>
      </c>
      <c r="H877" s="21">
        <f t="shared" si="212"/>
        <v>0</v>
      </c>
      <c r="I877" s="11">
        <f t="shared" si="213"/>
        <v>0</v>
      </c>
      <c r="J877" s="18">
        <v>61</v>
      </c>
      <c r="K877" s="18">
        <f t="shared" si="214"/>
        <v>-42</v>
      </c>
      <c r="L877" s="11">
        <f t="shared" si="215"/>
        <v>-0.68852459016393441</v>
      </c>
      <c r="M877" s="30">
        <v>595</v>
      </c>
      <c r="N877" s="30">
        <v>589</v>
      </c>
      <c r="O877" s="21">
        <f t="shared" si="216"/>
        <v>6</v>
      </c>
      <c r="P877" s="11">
        <f t="shared" si="217"/>
        <v>1.0186757215619695E-2</v>
      </c>
      <c r="Q877" s="18">
        <v>1843</v>
      </c>
      <c r="R877" s="18">
        <f t="shared" si="218"/>
        <v>-1248</v>
      </c>
      <c r="S877" s="11">
        <f t="shared" si="219"/>
        <v>-0.6771568095496473</v>
      </c>
      <c r="T877" s="37">
        <f t="shared" si="220"/>
        <v>31.315789473684209</v>
      </c>
      <c r="U877" s="37">
        <f t="shared" si="221"/>
        <v>30.21311475409836</v>
      </c>
      <c r="V877" s="37">
        <f t="shared" si="222"/>
        <v>1.1026747195858491</v>
      </c>
      <c r="W877" s="39">
        <f t="shared" si="223"/>
        <v>3.6496558814290175E-2</v>
      </c>
    </row>
    <row r="878" spans="1:23" x14ac:dyDescent="0.3">
      <c r="A878" s="18">
        <f t="shared" si="224"/>
        <v>2022</v>
      </c>
      <c r="B878" s="18" t="str">
        <f t="shared" si="210"/>
        <v>Jul_2022</v>
      </c>
      <c r="C878" s="18" t="str">
        <f t="shared" si="211"/>
        <v>WK 28_Jul_2022</v>
      </c>
      <c r="D878" s="19">
        <v>44746</v>
      </c>
      <c r="E878" s="23" t="s">
        <v>10</v>
      </c>
      <c r="F878" s="33">
        <v>36</v>
      </c>
      <c r="G878" s="33">
        <v>32</v>
      </c>
      <c r="H878" s="21">
        <f t="shared" si="212"/>
        <v>4</v>
      </c>
      <c r="I878" s="11">
        <f t="shared" si="213"/>
        <v>0.125</v>
      </c>
      <c r="J878" s="18">
        <v>44</v>
      </c>
      <c r="K878" s="18">
        <f t="shared" si="214"/>
        <v>-8</v>
      </c>
      <c r="L878" s="11">
        <f t="shared" si="215"/>
        <v>-0.18181818181818182</v>
      </c>
      <c r="M878" s="30">
        <v>1331</v>
      </c>
      <c r="N878" s="30">
        <v>1184</v>
      </c>
      <c r="O878" s="21">
        <f t="shared" si="216"/>
        <v>147</v>
      </c>
      <c r="P878" s="11">
        <f t="shared" si="217"/>
        <v>0.1241554054054054</v>
      </c>
      <c r="Q878" s="18">
        <v>1048</v>
      </c>
      <c r="R878" s="18">
        <f t="shared" si="218"/>
        <v>283</v>
      </c>
      <c r="S878" s="11">
        <f t="shared" si="219"/>
        <v>0.27003816793893132</v>
      </c>
      <c r="T878" s="37">
        <f t="shared" si="220"/>
        <v>36.972222222222221</v>
      </c>
      <c r="U878" s="37">
        <f t="shared" si="221"/>
        <v>23.818181818181817</v>
      </c>
      <c r="V878" s="37">
        <f t="shared" si="222"/>
        <v>13.154040404040405</v>
      </c>
      <c r="W878" s="39">
        <f t="shared" si="223"/>
        <v>0.55226887192536056</v>
      </c>
    </row>
    <row r="879" spans="1:23" x14ac:dyDescent="0.3">
      <c r="A879" s="18">
        <f t="shared" si="224"/>
        <v>2022</v>
      </c>
      <c r="B879" s="18" t="str">
        <f t="shared" si="210"/>
        <v>Jul_2022</v>
      </c>
      <c r="C879" s="18" t="str">
        <f t="shared" si="211"/>
        <v>WK 28_Jul_2022</v>
      </c>
      <c r="D879" s="19">
        <v>44746</v>
      </c>
      <c r="E879" s="23" t="s">
        <v>16</v>
      </c>
      <c r="F879" s="33">
        <v>37</v>
      </c>
      <c r="G879" s="33">
        <v>39</v>
      </c>
      <c r="H879" s="21">
        <f t="shared" si="212"/>
        <v>-2</v>
      </c>
      <c r="I879" s="11">
        <f t="shared" si="213"/>
        <v>-5.128205128205128E-2</v>
      </c>
      <c r="J879" s="18">
        <v>111</v>
      </c>
      <c r="K879" s="18">
        <f t="shared" si="214"/>
        <v>-74</v>
      </c>
      <c r="L879" s="11">
        <f t="shared" si="215"/>
        <v>-0.66666666666666663</v>
      </c>
      <c r="M879" s="30">
        <v>514</v>
      </c>
      <c r="N879" s="30">
        <v>578</v>
      </c>
      <c r="O879" s="21">
        <f t="shared" si="216"/>
        <v>-64</v>
      </c>
      <c r="P879" s="11">
        <f t="shared" si="217"/>
        <v>-0.11072664359861592</v>
      </c>
      <c r="Q879" s="18">
        <v>3522</v>
      </c>
      <c r="R879" s="18">
        <f t="shared" si="218"/>
        <v>-3008</v>
      </c>
      <c r="S879" s="11">
        <f t="shared" si="219"/>
        <v>-0.85406019307211811</v>
      </c>
      <c r="T879" s="37">
        <f t="shared" si="220"/>
        <v>13.891891891891891</v>
      </c>
      <c r="U879" s="37">
        <f t="shared" si="221"/>
        <v>31.72972972972973</v>
      </c>
      <c r="V879" s="37">
        <f t="shared" si="222"/>
        <v>-17.837837837837839</v>
      </c>
      <c r="W879" s="39">
        <f t="shared" si="223"/>
        <v>-0.56218057921635434</v>
      </c>
    </row>
    <row r="880" spans="1:23" x14ac:dyDescent="0.3">
      <c r="A880" s="18">
        <f t="shared" si="224"/>
        <v>2022</v>
      </c>
      <c r="B880" s="18" t="str">
        <f t="shared" si="210"/>
        <v>Jul_2022</v>
      </c>
      <c r="C880" s="18" t="str">
        <f t="shared" si="211"/>
        <v>WK 28_Jul_2022</v>
      </c>
      <c r="D880" s="19">
        <v>44746</v>
      </c>
      <c r="E880" s="23" t="s">
        <v>12</v>
      </c>
      <c r="F880" s="30">
        <v>85</v>
      </c>
      <c r="G880" s="30">
        <v>85</v>
      </c>
      <c r="H880" s="21">
        <f t="shared" si="212"/>
        <v>0</v>
      </c>
      <c r="I880" s="11">
        <f t="shared" si="213"/>
        <v>0</v>
      </c>
      <c r="J880" s="18">
        <v>295</v>
      </c>
      <c r="K880" s="18">
        <f t="shared" si="214"/>
        <v>-210</v>
      </c>
      <c r="L880" s="11">
        <f t="shared" si="215"/>
        <v>-0.71186440677966101</v>
      </c>
      <c r="M880" s="30">
        <v>1574</v>
      </c>
      <c r="N880" s="30">
        <v>1536</v>
      </c>
      <c r="O880" s="21">
        <f t="shared" si="216"/>
        <v>38</v>
      </c>
      <c r="P880" s="11">
        <f t="shared" si="217"/>
        <v>2.4739583333333332E-2</v>
      </c>
      <c r="Q880" s="18">
        <v>5504</v>
      </c>
      <c r="R880" s="18">
        <f t="shared" si="218"/>
        <v>-3930</v>
      </c>
      <c r="S880" s="11">
        <f t="shared" si="219"/>
        <v>-0.71402616279069764</v>
      </c>
      <c r="T880" s="37">
        <f t="shared" si="220"/>
        <v>18.517647058823531</v>
      </c>
      <c r="U880" s="37">
        <f t="shared" si="221"/>
        <v>18.657627118644069</v>
      </c>
      <c r="V880" s="37">
        <f t="shared" si="222"/>
        <v>-0.13998005982053741</v>
      </c>
      <c r="W880" s="39">
        <f t="shared" si="223"/>
        <v>-7.5025649794801114E-3</v>
      </c>
    </row>
    <row r="881" spans="1:23" x14ac:dyDescent="0.3">
      <c r="A881" s="18">
        <f t="shared" si="224"/>
        <v>2022</v>
      </c>
      <c r="B881" s="18" t="str">
        <f t="shared" si="210"/>
        <v>Jul_2022</v>
      </c>
      <c r="C881" s="18" t="str">
        <f t="shared" si="211"/>
        <v>WK 29_Jul_2022</v>
      </c>
      <c r="D881" s="19">
        <v>44753</v>
      </c>
      <c r="E881" s="29" t="s">
        <v>18</v>
      </c>
      <c r="F881" s="30">
        <v>34</v>
      </c>
      <c r="G881" s="30">
        <v>33</v>
      </c>
      <c r="H881" s="21">
        <f t="shared" si="212"/>
        <v>1</v>
      </c>
      <c r="I881" s="11">
        <f t="shared" si="213"/>
        <v>3.0303030303030304E-2</v>
      </c>
      <c r="J881" s="18">
        <v>113</v>
      </c>
      <c r="K881" s="18">
        <f t="shared" si="214"/>
        <v>-79</v>
      </c>
      <c r="L881" s="11">
        <f t="shared" si="215"/>
        <v>-0.69911504424778759</v>
      </c>
      <c r="M881" s="31">
        <v>1096</v>
      </c>
      <c r="N881" s="31">
        <v>1025</v>
      </c>
      <c r="O881" s="21">
        <f t="shared" si="216"/>
        <v>71</v>
      </c>
      <c r="P881" s="11">
        <f t="shared" si="217"/>
        <v>6.9268292682926835E-2</v>
      </c>
      <c r="Q881" s="18">
        <v>4152</v>
      </c>
      <c r="R881" s="18">
        <f t="shared" si="218"/>
        <v>-3056</v>
      </c>
      <c r="S881" s="11">
        <f t="shared" si="219"/>
        <v>-0.73603082851637769</v>
      </c>
      <c r="T881" s="37">
        <f t="shared" si="220"/>
        <v>32.235294117647058</v>
      </c>
      <c r="U881" s="37">
        <f t="shared" si="221"/>
        <v>36.743362831858406</v>
      </c>
      <c r="V881" s="37">
        <f t="shared" si="222"/>
        <v>-4.5080687142113476</v>
      </c>
      <c r="W881" s="39">
        <f t="shared" si="223"/>
        <v>-0.12269069477501982</v>
      </c>
    </row>
    <row r="882" spans="1:23" x14ac:dyDescent="0.3">
      <c r="A882" s="18">
        <f t="shared" si="224"/>
        <v>2022</v>
      </c>
      <c r="B882" s="18" t="str">
        <f t="shared" si="210"/>
        <v>Jul_2022</v>
      </c>
      <c r="C882" s="18" t="str">
        <f t="shared" si="211"/>
        <v>WK 29_Jul_2022</v>
      </c>
      <c r="D882" s="19">
        <v>44753</v>
      </c>
      <c r="E882" s="29" t="s">
        <v>19</v>
      </c>
      <c r="F882" s="30">
        <v>52</v>
      </c>
      <c r="G882" s="30">
        <v>52</v>
      </c>
      <c r="H882" s="21">
        <f t="shared" si="212"/>
        <v>0</v>
      </c>
      <c r="I882" s="11">
        <f t="shared" si="213"/>
        <v>0</v>
      </c>
      <c r="J882" s="18">
        <v>118</v>
      </c>
      <c r="K882" s="18">
        <f t="shared" si="214"/>
        <v>-66</v>
      </c>
      <c r="L882" s="11">
        <f t="shared" si="215"/>
        <v>-0.55932203389830504</v>
      </c>
      <c r="M882" s="30">
        <v>1739</v>
      </c>
      <c r="N882" s="30">
        <v>1722</v>
      </c>
      <c r="O882" s="21">
        <f t="shared" si="216"/>
        <v>17</v>
      </c>
      <c r="P882" s="11">
        <f t="shared" si="217"/>
        <v>9.8722415795586532E-3</v>
      </c>
      <c r="Q882" s="18">
        <v>3262</v>
      </c>
      <c r="R882" s="18">
        <f t="shared" si="218"/>
        <v>-1523</v>
      </c>
      <c r="S882" s="11">
        <f t="shared" si="219"/>
        <v>-0.46689147762109134</v>
      </c>
      <c r="T882" s="37">
        <f t="shared" si="220"/>
        <v>33.442307692307693</v>
      </c>
      <c r="U882" s="37">
        <f t="shared" si="221"/>
        <v>27.64406779661017</v>
      </c>
      <c r="V882" s="37">
        <f t="shared" si="222"/>
        <v>5.7982398956975238</v>
      </c>
      <c r="W882" s="39">
        <f t="shared" si="223"/>
        <v>0.20974626232136964</v>
      </c>
    </row>
    <row r="883" spans="1:23" x14ac:dyDescent="0.3">
      <c r="A883" s="18">
        <f t="shared" si="224"/>
        <v>2022</v>
      </c>
      <c r="B883" s="18" t="str">
        <f t="shared" si="210"/>
        <v>Jul_2022</v>
      </c>
      <c r="C883" s="18" t="str">
        <f t="shared" si="211"/>
        <v>WK 29_Jul_2022</v>
      </c>
      <c r="D883" s="19">
        <v>44753</v>
      </c>
      <c r="E883" s="23" t="s">
        <v>6</v>
      </c>
      <c r="F883" s="30">
        <v>19</v>
      </c>
      <c r="G883" s="30">
        <v>20</v>
      </c>
      <c r="H883" s="21">
        <f t="shared" si="212"/>
        <v>-1</v>
      </c>
      <c r="I883" s="11">
        <f t="shared" si="213"/>
        <v>-0.05</v>
      </c>
      <c r="J883" s="18">
        <v>47</v>
      </c>
      <c r="K883" s="18">
        <f t="shared" si="214"/>
        <v>-28</v>
      </c>
      <c r="L883" s="11">
        <f t="shared" si="215"/>
        <v>-0.5957446808510638</v>
      </c>
      <c r="M883" s="30">
        <v>789</v>
      </c>
      <c r="N883" s="30">
        <v>801</v>
      </c>
      <c r="O883" s="21">
        <f t="shared" si="216"/>
        <v>-12</v>
      </c>
      <c r="P883" s="11">
        <f t="shared" si="217"/>
        <v>-1.4981273408239701E-2</v>
      </c>
      <c r="Q883" s="18">
        <v>1771</v>
      </c>
      <c r="R883" s="18">
        <f t="shared" si="218"/>
        <v>-982</v>
      </c>
      <c r="S883" s="11">
        <f t="shared" si="219"/>
        <v>-0.55448898927159795</v>
      </c>
      <c r="T883" s="37">
        <f t="shared" si="220"/>
        <v>41.526315789473685</v>
      </c>
      <c r="U883" s="37">
        <f t="shared" si="221"/>
        <v>37.680851063829785</v>
      </c>
      <c r="V883" s="37">
        <f t="shared" si="222"/>
        <v>3.8454647256439003</v>
      </c>
      <c r="W883" s="39">
        <f t="shared" si="223"/>
        <v>0.10205355285446828</v>
      </c>
    </row>
    <row r="884" spans="1:23" x14ac:dyDescent="0.3">
      <c r="A884" s="18">
        <f t="shared" si="224"/>
        <v>2022</v>
      </c>
      <c r="B884" s="18" t="str">
        <f t="shared" si="210"/>
        <v>Jul_2022</v>
      </c>
      <c r="C884" s="18" t="str">
        <f t="shared" si="211"/>
        <v>WK 29_Jul_2022</v>
      </c>
      <c r="D884" s="19">
        <v>44753</v>
      </c>
      <c r="E884" s="23" t="s">
        <v>7</v>
      </c>
      <c r="F884" s="30">
        <v>2169</v>
      </c>
      <c r="G884" s="30">
        <v>2162</v>
      </c>
      <c r="H884" s="21">
        <f t="shared" si="212"/>
        <v>7</v>
      </c>
      <c r="I884" s="11">
        <f t="shared" si="213"/>
        <v>3.2377428307123032E-3</v>
      </c>
      <c r="J884" s="18">
        <v>2500</v>
      </c>
      <c r="K884" s="18">
        <f t="shared" si="214"/>
        <v>-331</v>
      </c>
      <c r="L884" s="11">
        <f t="shared" si="215"/>
        <v>-0.13239999999999999</v>
      </c>
      <c r="M884" s="30">
        <v>59080</v>
      </c>
      <c r="N884" s="30">
        <v>57393</v>
      </c>
      <c r="O884" s="21">
        <f t="shared" si="216"/>
        <v>1687</v>
      </c>
      <c r="P884" s="11">
        <f t="shared" si="217"/>
        <v>2.9393828515672644E-2</v>
      </c>
      <c r="Q884" s="18">
        <v>86541</v>
      </c>
      <c r="R884" s="18">
        <f t="shared" si="218"/>
        <v>-27461</v>
      </c>
      <c r="S884" s="11">
        <f t="shared" si="219"/>
        <v>-0.31731780312221952</v>
      </c>
      <c r="T884" s="37">
        <f t="shared" si="220"/>
        <v>27.238358690640847</v>
      </c>
      <c r="U884" s="37">
        <f t="shared" si="221"/>
        <v>34.616399999999999</v>
      </c>
      <c r="V884" s="37">
        <f t="shared" si="222"/>
        <v>-7.3780413093591513</v>
      </c>
      <c r="W884" s="39">
        <f t="shared" si="223"/>
        <v>-0.21313716358024379</v>
      </c>
    </row>
    <row r="885" spans="1:23" x14ac:dyDescent="0.3">
      <c r="A885" s="18">
        <f t="shared" si="224"/>
        <v>2022</v>
      </c>
      <c r="B885" s="18" t="str">
        <f t="shared" si="210"/>
        <v>Jul_2022</v>
      </c>
      <c r="C885" s="18" t="str">
        <f t="shared" si="211"/>
        <v>WK 29_Jul_2022</v>
      </c>
      <c r="D885" s="19">
        <v>44753</v>
      </c>
      <c r="E885" s="34" t="s">
        <v>20</v>
      </c>
      <c r="F885" s="32">
        <v>29</v>
      </c>
      <c r="G885" s="32">
        <v>29</v>
      </c>
      <c r="H885" s="21">
        <f t="shared" si="212"/>
        <v>0</v>
      </c>
      <c r="I885" s="11">
        <f t="shared" si="213"/>
        <v>0</v>
      </c>
      <c r="J885" s="18">
        <v>75</v>
      </c>
      <c r="K885" s="18">
        <f t="shared" si="214"/>
        <v>-46</v>
      </c>
      <c r="L885" s="11">
        <f t="shared" si="215"/>
        <v>-0.61333333333333329</v>
      </c>
      <c r="M885" s="30">
        <v>1110</v>
      </c>
      <c r="N885" s="30">
        <v>1008</v>
      </c>
      <c r="O885" s="21">
        <f t="shared" si="216"/>
        <v>102</v>
      </c>
      <c r="P885" s="11">
        <f t="shared" si="217"/>
        <v>0.10119047619047619</v>
      </c>
      <c r="Q885" s="18">
        <v>2819</v>
      </c>
      <c r="R885" s="18">
        <f t="shared" si="218"/>
        <v>-1709</v>
      </c>
      <c r="S885" s="11">
        <f t="shared" si="219"/>
        <v>-0.60624334870521457</v>
      </c>
      <c r="T885" s="37">
        <f t="shared" si="220"/>
        <v>38.275862068965516</v>
      </c>
      <c r="U885" s="37">
        <f t="shared" si="221"/>
        <v>37.586666666666666</v>
      </c>
      <c r="V885" s="37">
        <f t="shared" si="222"/>
        <v>0.68919540229885001</v>
      </c>
      <c r="W885" s="39">
        <f t="shared" si="223"/>
        <v>1.8336167141686326E-2</v>
      </c>
    </row>
    <row r="886" spans="1:23" x14ac:dyDescent="0.3">
      <c r="A886" s="18">
        <f t="shared" si="224"/>
        <v>2022</v>
      </c>
      <c r="B886" s="18" t="str">
        <f t="shared" si="210"/>
        <v>Jul_2022</v>
      </c>
      <c r="C886" s="18" t="str">
        <f t="shared" si="211"/>
        <v>WK 29_Jul_2022</v>
      </c>
      <c r="D886" s="19">
        <v>44753</v>
      </c>
      <c r="E886" s="23" t="s">
        <v>8</v>
      </c>
      <c r="F886" s="30">
        <v>27</v>
      </c>
      <c r="G886" s="30">
        <v>28</v>
      </c>
      <c r="H886" s="21">
        <f t="shared" si="212"/>
        <v>-1</v>
      </c>
      <c r="I886" s="11">
        <f t="shared" si="213"/>
        <v>-3.5714285714285712E-2</v>
      </c>
      <c r="J886" s="18">
        <v>35</v>
      </c>
      <c r="K886" s="18">
        <f t="shared" si="214"/>
        <v>-8</v>
      </c>
      <c r="L886" s="11">
        <f t="shared" si="215"/>
        <v>-0.22857142857142856</v>
      </c>
      <c r="M886" s="30">
        <v>592</v>
      </c>
      <c r="N886" s="30">
        <v>691</v>
      </c>
      <c r="O886" s="21">
        <f t="shared" si="216"/>
        <v>-99</v>
      </c>
      <c r="P886" s="11">
        <f t="shared" si="217"/>
        <v>-0.14327062228654125</v>
      </c>
      <c r="Q886" s="18">
        <v>752</v>
      </c>
      <c r="R886" s="18">
        <f t="shared" si="218"/>
        <v>-160</v>
      </c>
      <c r="S886" s="11">
        <f t="shared" si="219"/>
        <v>-0.21276595744680851</v>
      </c>
      <c r="T886" s="37">
        <f t="shared" si="220"/>
        <v>21.925925925925927</v>
      </c>
      <c r="U886" s="37">
        <f t="shared" si="221"/>
        <v>21.485714285714284</v>
      </c>
      <c r="V886" s="37">
        <f t="shared" si="222"/>
        <v>0.44021164021164338</v>
      </c>
      <c r="W886" s="39">
        <f t="shared" si="223"/>
        <v>2.0488573680063193E-2</v>
      </c>
    </row>
    <row r="887" spans="1:23" x14ac:dyDescent="0.3">
      <c r="A887" s="18">
        <f t="shared" si="224"/>
        <v>2022</v>
      </c>
      <c r="B887" s="18" t="str">
        <f t="shared" si="210"/>
        <v>Jul_2022</v>
      </c>
      <c r="C887" s="18" t="str">
        <f t="shared" si="211"/>
        <v>WK 29_Jul_2022</v>
      </c>
      <c r="D887" s="19">
        <v>44753</v>
      </c>
      <c r="E887" s="23" t="s">
        <v>9</v>
      </c>
      <c r="F887" s="30">
        <v>140</v>
      </c>
      <c r="G887" s="30">
        <v>140</v>
      </c>
      <c r="H887" s="21">
        <f t="shared" si="212"/>
        <v>0</v>
      </c>
      <c r="I887" s="11">
        <f t="shared" si="213"/>
        <v>0</v>
      </c>
      <c r="J887" s="18">
        <v>460</v>
      </c>
      <c r="K887" s="18">
        <f t="shared" si="214"/>
        <v>-320</v>
      </c>
      <c r="L887" s="11">
        <f t="shared" si="215"/>
        <v>-0.69565217391304346</v>
      </c>
      <c r="M887" s="30">
        <v>4643</v>
      </c>
      <c r="N887" s="30">
        <v>4320</v>
      </c>
      <c r="O887" s="21">
        <f t="shared" si="216"/>
        <v>323</v>
      </c>
      <c r="P887" s="11">
        <f t="shared" si="217"/>
        <v>7.4768518518518512E-2</v>
      </c>
      <c r="Q887" s="18">
        <v>14129</v>
      </c>
      <c r="R887" s="18">
        <f t="shared" si="218"/>
        <v>-9486</v>
      </c>
      <c r="S887" s="11">
        <f t="shared" si="219"/>
        <v>-0.67138509448651706</v>
      </c>
      <c r="T887" s="37">
        <f t="shared" si="220"/>
        <v>33.164285714285711</v>
      </c>
      <c r="U887" s="37">
        <f t="shared" si="221"/>
        <v>30.715217391304346</v>
      </c>
      <c r="V887" s="37">
        <f t="shared" si="222"/>
        <v>2.4490683229813648</v>
      </c>
      <c r="W887" s="39">
        <f t="shared" si="223"/>
        <v>7.9734689544300935E-2</v>
      </c>
    </row>
    <row r="888" spans="1:23" x14ac:dyDescent="0.3">
      <c r="A888" s="18">
        <f t="shared" si="224"/>
        <v>2022</v>
      </c>
      <c r="B888" s="18" t="str">
        <f t="shared" si="210"/>
        <v>Jul_2022</v>
      </c>
      <c r="C888" s="18" t="str">
        <f t="shared" si="211"/>
        <v>WK 29_Jul_2022</v>
      </c>
      <c r="D888" s="19">
        <v>44753</v>
      </c>
      <c r="E888" s="23" t="s">
        <v>21</v>
      </c>
      <c r="F888" s="30">
        <v>19</v>
      </c>
      <c r="G888" s="30">
        <v>19</v>
      </c>
      <c r="H888" s="21">
        <f t="shared" si="212"/>
        <v>0</v>
      </c>
      <c r="I888" s="11">
        <f t="shared" si="213"/>
        <v>0</v>
      </c>
      <c r="J888" s="18">
        <v>61</v>
      </c>
      <c r="K888" s="18">
        <f t="shared" si="214"/>
        <v>-42</v>
      </c>
      <c r="L888" s="11">
        <f t="shared" si="215"/>
        <v>-0.68852459016393441</v>
      </c>
      <c r="M888" s="30">
        <v>608</v>
      </c>
      <c r="N888" s="30">
        <v>595</v>
      </c>
      <c r="O888" s="21">
        <f t="shared" si="216"/>
        <v>13</v>
      </c>
      <c r="P888" s="11">
        <f t="shared" si="217"/>
        <v>2.1848739495798318E-2</v>
      </c>
      <c r="Q888" s="18">
        <v>1843</v>
      </c>
      <c r="R888" s="18">
        <f t="shared" si="218"/>
        <v>-1235</v>
      </c>
      <c r="S888" s="11">
        <f t="shared" si="219"/>
        <v>-0.67010309278350511</v>
      </c>
      <c r="T888" s="37">
        <f t="shared" si="220"/>
        <v>32</v>
      </c>
      <c r="U888" s="37">
        <f t="shared" si="221"/>
        <v>30.21311475409836</v>
      </c>
      <c r="V888" s="37">
        <f t="shared" si="222"/>
        <v>1.7868852459016402</v>
      </c>
      <c r="W888" s="39">
        <f t="shared" si="223"/>
        <v>5.914270211611506E-2</v>
      </c>
    </row>
    <row r="889" spans="1:23" x14ac:dyDescent="0.3">
      <c r="A889" s="18">
        <f t="shared" si="224"/>
        <v>2022</v>
      </c>
      <c r="B889" s="18" t="str">
        <f t="shared" si="210"/>
        <v>Jul_2022</v>
      </c>
      <c r="C889" s="18" t="str">
        <f t="shared" si="211"/>
        <v>WK 29_Jul_2022</v>
      </c>
      <c r="D889" s="19">
        <v>44753</v>
      </c>
      <c r="E889" s="23" t="s">
        <v>10</v>
      </c>
      <c r="F889" s="33">
        <v>31</v>
      </c>
      <c r="G889" s="33">
        <v>36</v>
      </c>
      <c r="H889" s="21">
        <f t="shared" si="212"/>
        <v>-5</v>
      </c>
      <c r="I889" s="11">
        <f t="shared" si="213"/>
        <v>-0.1388888888888889</v>
      </c>
      <c r="J889" s="18">
        <v>44</v>
      </c>
      <c r="K889" s="18">
        <f t="shared" si="214"/>
        <v>-13</v>
      </c>
      <c r="L889" s="11">
        <f t="shared" si="215"/>
        <v>-0.29545454545454547</v>
      </c>
      <c r="M889" s="30">
        <v>908</v>
      </c>
      <c r="N889" s="30">
        <v>1331</v>
      </c>
      <c r="O889" s="21">
        <f t="shared" si="216"/>
        <v>-423</v>
      </c>
      <c r="P889" s="11">
        <f t="shared" si="217"/>
        <v>-0.31780616078136742</v>
      </c>
      <c r="Q889" s="18">
        <v>1048</v>
      </c>
      <c r="R889" s="18">
        <f t="shared" si="218"/>
        <v>-140</v>
      </c>
      <c r="S889" s="11">
        <f t="shared" si="219"/>
        <v>-0.13358778625954199</v>
      </c>
      <c r="T889" s="37">
        <f t="shared" si="220"/>
        <v>29.29032258064516</v>
      </c>
      <c r="U889" s="37">
        <f t="shared" si="221"/>
        <v>23.818181818181817</v>
      </c>
      <c r="V889" s="37">
        <f t="shared" si="222"/>
        <v>5.4721407624633436</v>
      </c>
      <c r="W889" s="39">
        <f t="shared" si="223"/>
        <v>0.22974636788968239</v>
      </c>
    </row>
    <row r="890" spans="1:23" x14ac:dyDescent="0.3">
      <c r="A890" s="18">
        <f t="shared" si="224"/>
        <v>2022</v>
      </c>
      <c r="B890" s="18" t="str">
        <f t="shared" si="210"/>
        <v>Jul_2022</v>
      </c>
      <c r="C890" s="18" t="str">
        <f t="shared" si="211"/>
        <v>WK 29_Jul_2022</v>
      </c>
      <c r="D890" s="19">
        <v>44753</v>
      </c>
      <c r="E890" s="23" t="s">
        <v>16</v>
      </c>
      <c r="F890" s="33">
        <v>36</v>
      </c>
      <c r="G890" s="33">
        <v>37</v>
      </c>
      <c r="H890" s="21">
        <f t="shared" si="212"/>
        <v>-1</v>
      </c>
      <c r="I890" s="11">
        <f t="shared" si="213"/>
        <v>-2.7027027027027029E-2</v>
      </c>
      <c r="J890" s="18">
        <v>111</v>
      </c>
      <c r="K890" s="18">
        <f t="shared" si="214"/>
        <v>-75</v>
      </c>
      <c r="L890" s="11">
        <f t="shared" si="215"/>
        <v>-0.67567567567567566</v>
      </c>
      <c r="M890" s="30">
        <v>553</v>
      </c>
      <c r="N890" s="30">
        <v>514</v>
      </c>
      <c r="O890" s="21">
        <f t="shared" si="216"/>
        <v>39</v>
      </c>
      <c r="P890" s="11">
        <f t="shared" si="217"/>
        <v>7.5875486381322951E-2</v>
      </c>
      <c r="Q890" s="18">
        <v>3522</v>
      </c>
      <c r="R890" s="18">
        <f t="shared" si="218"/>
        <v>-2969</v>
      </c>
      <c r="S890" s="11">
        <f t="shared" si="219"/>
        <v>-0.84298693923906876</v>
      </c>
      <c r="T890" s="37">
        <f t="shared" si="220"/>
        <v>15.361111111111111</v>
      </c>
      <c r="U890" s="37">
        <f t="shared" si="221"/>
        <v>31.72972972972973</v>
      </c>
      <c r="V890" s="37">
        <f t="shared" si="222"/>
        <v>-16.368618618618619</v>
      </c>
      <c r="W890" s="39">
        <f t="shared" si="223"/>
        <v>-0.51587639598712853</v>
      </c>
    </row>
    <row r="891" spans="1:23" x14ac:dyDescent="0.3">
      <c r="A891" s="18">
        <f t="shared" si="224"/>
        <v>2022</v>
      </c>
      <c r="B891" s="18" t="str">
        <f t="shared" si="210"/>
        <v>Jul_2022</v>
      </c>
      <c r="C891" s="18" t="str">
        <f t="shared" si="211"/>
        <v>WK 29_Jul_2022</v>
      </c>
      <c r="D891" s="19">
        <v>44753</v>
      </c>
      <c r="E891" s="23" t="s">
        <v>12</v>
      </c>
      <c r="F891" s="30">
        <v>84</v>
      </c>
      <c r="G891" s="30">
        <v>85</v>
      </c>
      <c r="H891" s="21">
        <f t="shared" si="212"/>
        <v>-1</v>
      </c>
      <c r="I891" s="11">
        <f t="shared" si="213"/>
        <v>-1.1764705882352941E-2</v>
      </c>
      <c r="J891" s="18">
        <v>295</v>
      </c>
      <c r="K891" s="18">
        <f t="shared" si="214"/>
        <v>-211</v>
      </c>
      <c r="L891" s="11">
        <f t="shared" si="215"/>
        <v>-0.71525423728813564</v>
      </c>
      <c r="M891" s="30">
        <v>1639</v>
      </c>
      <c r="N891" s="30">
        <v>1574</v>
      </c>
      <c r="O891" s="21">
        <f t="shared" si="216"/>
        <v>65</v>
      </c>
      <c r="P891" s="11">
        <f t="shared" si="217"/>
        <v>4.1296060991105464E-2</v>
      </c>
      <c r="Q891" s="18">
        <v>5504</v>
      </c>
      <c r="R891" s="18">
        <f t="shared" si="218"/>
        <v>-3865</v>
      </c>
      <c r="S891" s="11">
        <f t="shared" si="219"/>
        <v>-0.70221656976744184</v>
      </c>
      <c r="T891" s="37">
        <f t="shared" si="220"/>
        <v>19.511904761904763</v>
      </c>
      <c r="U891" s="37">
        <f t="shared" si="221"/>
        <v>18.657627118644069</v>
      </c>
      <c r="V891" s="37">
        <f t="shared" si="222"/>
        <v>0.85427764326069422</v>
      </c>
      <c r="W891" s="39">
        <f t="shared" si="223"/>
        <v>4.5787046650055375E-2</v>
      </c>
    </row>
    <row r="892" spans="1:23" x14ac:dyDescent="0.3">
      <c r="A892" s="18">
        <f t="shared" ref="A892:A924" si="225">IF(ISBLANK(D892),"",YEAR(D892))</f>
        <v>2022</v>
      </c>
      <c r="B892" s="18" t="str">
        <f t="shared" si="210"/>
        <v>Jul_2022</v>
      </c>
      <c r="C892" s="18" t="str">
        <f t="shared" si="211"/>
        <v>WK 30_Jul_2022</v>
      </c>
      <c r="D892" s="19">
        <v>44760</v>
      </c>
      <c r="E892" s="29" t="s">
        <v>18</v>
      </c>
      <c r="F892" s="30">
        <v>35</v>
      </c>
      <c r="G892" s="30">
        <v>34</v>
      </c>
      <c r="H892" s="21">
        <f t="shared" si="212"/>
        <v>1</v>
      </c>
      <c r="I892" s="11">
        <f t="shared" si="213"/>
        <v>2.9411764705882353E-2</v>
      </c>
      <c r="J892" s="18">
        <v>113</v>
      </c>
      <c r="K892" s="18">
        <f t="shared" si="214"/>
        <v>-78</v>
      </c>
      <c r="L892" s="11">
        <f t="shared" si="215"/>
        <v>-0.69026548672566368</v>
      </c>
      <c r="M892" s="31">
        <v>1120</v>
      </c>
      <c r="N892" s="31">
        <v>1096</v>
      </c>
      <c r="O892" s="21">
        <f t="shared" si="216"/>
        <v>24</v>
      </c>
      <c r="P892" s="11">
        <f t="shared" si="217"/>
        <v>2.1897810218978103E-2</v>
      </c>
      <c r="Q892" s="18">
        <v>4152</v>
      </c>
      <c r="R892" s="18">
        <f t="shared" si="218"/>
        <v>-3032</v>
      </c>
      <c r="S892" s="11">
        <f t="shared" si="219"/>
        <v>-0.73025048169556839</v>
      </c>
      <c r="T892" s="37">
        <f t="shared" si="220"/>
        <v>32</v>
      </c>
      <c r="U892" s="37">
        <f t="shared" si="221"/>
        <v>36.743362831858406</v>
      </c>
      <c r="V892" s="37">
        <f t="shared" si="222"/>
        <v>-4.7433628318584056</v>
      </c>
      <c r="W892" s="39">
        <f t="shared" si="223"/>
        <v>-0.12909441233140651</v>
      </c>
    </row>
    <row r="893" spans="1:23" x14ac:dyDescent="0.3">
      <c r="A893" s="18">
        <f t="shared" si="225"/>
        <v>2022</v>
      </c>
      <c r="B893" s="18" t="str">
        <f t="shared" si="210"/>
        <v>Jul_2022</v>
      </c>
      <c r="C893" s="18" t="str">
        <f t="shared" si="211"/>
        <v>WK 30_Jul_2022</v>
      </c>
      <c r="D893" s="19">
        <v>44760</v>
      </c>
      <c r="E893" s="29" t="s">
        <v>19</v>
      </c>
      <c r="F893" s="30">
        <v>52</v>
      </c>
      <c r="G893" s="30">
        <v>52</v>
      </c>
      <c r="H893" s="21">
        <f t="shared" si="212"/>
        <v>0</v>
      </c>
      <c r="I893" s="11">
        <f t="shared" si="213"/>
        <v>0</v>
      </c>
      <c r="J893" s="18">
        <v>118</v>
      </c>
      <c r="K893" s="18">
        <f t="shared" si="214"/>
        <v>-66</v>
      </c>
      <c r="L893" s="11">
        <f t="shared" si="215"/>
        <v>-0.55932203389830504</v>
      </c>
      <c r="M893" s="30">
        <v>1763</v>
      </c>
      <c r="N893" s="30">
        <v>1739</v>
      </c>
      <c r="O893" s="21">
        <f t="shared" si="216"/>
        <v>24</v>
      </c>
      <c r="P893" s="11">
        <f t="shared" si="217"/>
        <v>1.3801035077630822E-2</v>
      </c>
      <c r="Q893" s="18">
        <v>3262</v>
      </c>
      <c r="R893" s="18">
        <f t="shared" si="218"/>
        <v>-1499</v>
      </c>
      <c r="S893" s="11">
        <f t="shared" si="219"/>
        <v>-0.4595340282035561</v>
      </c>
      <c r="T893" s="37">
        <f t="shared" si="220"/>
        <v>33.903846153846153</v>
      </c>
      <c r="U893" s="37">
        <f t="shared" si="221"/>
        <v>27.64406779661017</v>
      </c>
      <c r="V893" s="37">
        <f t="shared" si="222"/>
        <v>6.2597783572359837</v>
      </c>
      <c r="W893" s="39">
        <f t="shared" si="223"/>
        <v>0.22644201292269961</v>
      </c>
    </row>
    <row r="894" spans="1:23" x14ac:dyDescent="0.3">
      <c r="A894" s="18">
        <f t="shared" si="225"/>
        <v>2022</v>
      </c>
      <c r="B894" s="18" t="str">
        <f t="shared" si="210"/>
        <v>Jul_2022</v>
      </c>
      <c r="C894" s="18" t="str">
        <f t="shared" si="211"/>
        <v>WK 30_Jul_2022</v>
      </c>
      <c r="D894" s="19">
        <v>44760</v>
      </c>
      <c r="E894" s="23" t="s">
        <v>6</v>
      </c>
      <c r="F894" s="30">
        <v>19</v>
      </c>
      <c r="G894" s="30">
        <v>19</v>
      </c>
      <c r="H894" s="21">
        <f t="shared" si="212"/>
        <v>0</v>
      </c>
      <c r="I894" s="11">
        <f t="shared" si="213"/>
        <v>0</v>
      </c>
      <c r="J894" s="18">
        <v>47</v>
      </c>
      <c r="K894" s="18">
        <f t="shared" si="214"/>
        <v>-28</v>
      </c>
      <c r="L894" s="11">
        <f t="shared" si="215"/>
        <v>-0.5957446808510638</v>
      </c>
      <c r="M894" s="30">
        <v>773</v>
      </c>
      <c r="N894" s="30">
        <v>789</v>
      </c>
      <c r="O894" s="21">
        <f t="shared" si="216"/>
        <v>-16</v>
      </c>
      <c r="P894" s="11">
        <f t="shared" si="217"/>
        <v>-2.0278833967046894E-2</v>
      </c>
      <c r="Q894" s="18">
        <v>1771</v>
      </c>
      <c r="R894" s="18">
        <f t="shared" si="218"/>
        <v>-998</v>
      </c>
      <c r="S894" s="11">
        <f t="shared" si="219"/>
        <v>-0.56352343308865049</v>
      </c>
      <c r="T894" s="37">
        <f t="shared" si="220"/>
        <v>40.684210526315788</v>
      </c>
      <c r="U894" s="37">
        <f t="shared" si="221"/>
        <v>37.680851063829785</v>
      </c>
      <c r="V894" s="37">
        <f t="shared" si="222"/>
        <v>3.0033594624860029</v>
      </c>
      <c r="W894" s="39">
        <f t="shared" si="223"/>
        <v>7.970519183333831E-2</v>
      </c>
    </row>
    <row r="895" spans="1:23" x14ac:dyDescent="0.3">
      <c r="A895" s="18">
        <f t="shared" si="225"/>
        <v>2022</v>
      </c>
      <c r="B895" s="18" t="str">
        <f t="shared" si="210"/>
        <v>Jul_2022</v>
      </c>
      <c r="C895" s="18" t="str">
        <f t="shared" si="211"/>
        <v>WK 30_Jul_2022</v>
      </c>
      <c r="D895" s="19">
        <v>44760</v>
      </c>
      <c r="E895" s="23" t="s">
        <v>7</v>
      </c>
      <c r="F895" s="30">
        <v>2172</v>
      </c>
      <c r="G895" s="30">
        <v>2169</v>
      </c>
      <c r="H895" s="21">
        <f t="shared" si="212"/>
        <v>3</v>
      </c>
      <c r="I895" s="11">
        <f t="shared" si="213"/>
        <v>1.3831258644536654E-3</v>
      </c>
      <c r="J895" s="18">
        <v>2500</v>
      </c>
      <c r="K895" s="18">
        <f t="shared" si="214"/>
        <v>-328</v>
      </c>
      <c r="L895" s="11">
        <f t="shared" si="215"/>
        <v>-0.13120000000000001</v>
      </c>
      <c r="M895" s="30">
        <v>59980</v>
      </c>
      <c r="N895" s="30">
        <v>59080</v>
      </c>
      <c r="O895" s="21">
        <f t="shared" si="216"/>
        <v>900</v>
      </c>
      <c r="P895" s="11">
        <f t="shared" si="217"/>
        <v>1.5233581584292485E-2</v>
      </c>
      <c r="Q895" s="18">
        <v>86541</v>
      </c>
      <c r="R895" s="18">
        <f t="shared" si="218"/>
        <v>-26561</v>
      </c>
      <c r="S895" s="11">
        <f t="shared" si="219"/>
        <v>-0.30691810817993781</v>
      </c>
      <c r="T895" s="37">
        <f t="shared" si="220"/>
        <v>27.61510128913444</v>
      </c>
      <c r="U895" s="37">
        <f t="shared" si="221"/>
        <v>34.616399999999999</v>
      </c>
      <c r="V895" s="37">
        <f t="shared" si="222"/>
        <v>-7.0012987108655587</v>
      </c>
      <c r="W895" s="39">
        <f t="shared" si="223"/>
        <v>-0.20225380775775526</v>
      </c>
    </row>
    <row r="896" spans="1:23" x14ac:dyDescent="0.3">
      <c r="A896" s="18">
        <f t="shared" si="225"/>
        <v>2022</v>
      </c>
      <c r="B896" s="18" t="str">
        <f t="shared" si="210"/>
        <v>Jul_2022</v>
      </c>
      <c r="C896" s="18" t="str">
        <f t="shared" si="211"/>
        <v>WK 30_Jul_2022</v>
      </c>
      <c r="D896" s="19">
        <v>44760</v>
      </c>
      <c r="E896" s="34" t="s">
        <v>20</v>
      </c>
      <c r="F896" s="32">
        <v>29</v>
      </c>
      <c r="G896" s="32">
        <v>29</v>
      </c>
      <c r="H896" s="21">
        <f t="shared" si="212"/>
        <v>0</v>
      </c>
      <c r="I896" s="11">
        <f t="shared" si="213"/>
        <v>0</v>
      </c>
      <c r="J896" s="18">
        <v>75</v>
      </c>
      <c r="K896" s="18">
        <f t="shared" si="214"/>
        <v>-46</v>
      </c>
      <c r="L896" s="11">
        <f t="shared" si="215"/>
        <v>-0.61333333333333329</v>
      </c>
      <c r="M896" s="30">
        <v>1047</v>
      </c>
      <c r="N896" s="30">
        <v>1110</v>
      </c>
      <c r="O896" s="21">
        <f t="shared" si="216"/>
        <v>-63</v>
      </c>
      <c r="P896" s="11">
        <f t="shared" si="217"/>
        <v>-5.675675675675676E-2</v>
      </c>
      <c r="Q896" s="18">
        <v>2819</v>
      </c>
      <c r="R896" s="18">
        <f t="shared" si="218"/>
        <v>-1772</v>
      </c>
      <c r="S896" s="11">
        <f t="shared" si="219"/>
        <v>-0.62859169918410784</v>
      </c>
      <c r="T896" s="37">
        <f t="shared" si="220"/>
        <v>36.103448275862071</v>
      </c>
      <c r="U896" s="37">
        <f t="shared" si="221"/>
        <v>37.586666666666666</v>
      </c>
      <c r="V896" s="37">
        <f t="shared" si="222"/>
        <v>-1.4832183908045948</v>
      </c>
      <c r="W896" s="39">
        <f t="shared" si="223"/>
        <v>-3.9461290993382268E-2</v>
      </c>
    </row>
    <row r="897" spans="1:23" x14ac:dyDescent="0.3">
      <c r="A897" s="18">
        <f t="shared" si="225"/>
        <v>2022</v>
      </c>
      <c r="B897" s="18" t="str">
        <f t="shared" si="210"/>
        <v>Jul_2022</v>
      </c>
      <c r="C897" s="18" t="str">
        <f t="shared" si="211"/>
        <v>WK 30_Jul_2022</v>
      </c>
      <c r="D897" s="19">
        <v>44760</v>
      </c>
      <c r="E897" s="23" t="s">
        <v>8</v>
      </c>
      <c r="F897" s="30">
        <v>26</v>
      </c>
      <c r="G897" s="30">
        <v>27</v>
      </c>
      <c r="H897" s="21">
        <f t="shared" si="212"/>
        <v>-1</v>
      </c>
      <c r="I897" s="11">
        <f t="shared" si="213"/>
        <v>-3.7037037037037035E-2</v>
      </c>
      <c r="J897" s="18">
        <v>35</v>
      </c>
      <c r="K897" s="18">
        <f t="shared" si="214"/>
        <v>-9</v>
      </c>
      <c r="L897" s="11">
        <f t="shared" si="215"/>
        <v>-0.25714285714285712</v>
      </c>
      <c r="M897" s="30">
        <v>595</v>
      </c>
      <c r="N897" s="30">
        <v>592</v>
      </c>
      <c r="O897" s="21">
        <f t="shared" si="216"/>
        <v>3</v>
      </c>
      <c r="P897" s="11">
        <f t="shared" si="217"/>
        <v>5.0675675675675678E-3</v>
      </c>
      <c r="Q897" s="18">
        <v>752</v>
      </c>
      <c r="R897" s="18">
        <f t="shared" si="218"/>
        <v>-157</v>
      </c>
      <c r="S897" s="11">
        <f t="shared" si="219"/>
        <v>-0.20877659574468085</v>
      </c>
      <c r="T897" s="37">
        <f t="shared" si="220"/>
        <v>22.884615384615383</v>
      </c>
      <c r="U897" s="37">
        <f t="shared" si="221"/>
        <v>21.485714285714284</v>
      </c>
      <c r="V897" s="37">
        <f t="shared" si="222"/>
        <v>1.3989010989010993</v>
      </c>
      <c r="W897" s="39">
        <f t="shared" si="223"/>
        <v>6.5108428805237331E-2</v>
      </c>
    </row>
    <row r="898" spans="1:23" x14ac:dyDescent="0.3">
      <c r="A898" s="18">
        <f t="shared" si="225"/>
        <v>2022</v>
      </c>
      <c r="B898" s="18" t="str">
        <f t="shared" si="210"/>
        <v>Jul_2022</v>
      </c>
      <c r="C898" s="18" t="str">
        <f t="shared" si="211"/>
        <v>WK 30_Jul_2022</v>
      </c>
      <c r="D898" s="19">
        <v>44760</v>
      </c>
      <c r="E898" s="23" t="s">
        <v>9</v>
      </c>
      <c r="F898" s="30">
        <v>140</v>
      </c>
      <c r="G898" s="30">
        <v>140</v>
      </c>
      <c r="H898" s="21">
        <f t="shared" si="212"/>
        <v>0</v>
      </c>
      <c r="I898" s="11">
        <f t="shared" si="213"/>
        <v>0</v>
      </c>
      <c r="J898" s="18">
        <v>460</v>
      </c>
      <c r="K898" s="18">
        <f t="shared" si="214"/>
        <v>-320</v>
      </c>
      <c r="L898" s="11">
        <f t="shared" si="215"/>
        <v>-0.69565217391304346</v>
      </c>
      <c r="M898" s="30">
        <v>4654</v>
      </c>
      <c r="N898" s="30">
        <v>4643</v>
      </c>
      <c r="O898" s="21">
        <f t="shared" si="216"/>
        <v>11</v>
      </c>
      <c r="P898" s="11">
        <f t="shared" si="217"/>
        <v>2.3691578720654747E-3</v>
      </c>
      <c r="Q898" s="18">
        <v>14129</v>
      </c>
      <c r="R898" s="18">
        <f t="shared" si="218"/>
        <v>-9475</v>
      </c>
      <c r="S898" s="11">
        <f t="shared" si="219"/>
        <v>-0.6706065538962418</v>
      </c>
      <c r="T898" s="37">
        <f t="shared" si="220"/>
        <v>33.24285714285714</v>
      </c>
      <c r="U898" s="37">
        <f t="shared" si="221"/>
        <v>30.715217391304346</v>
      </c>
      <c r="V898" s="37">
        <f t="shared" si="222"/>
        <v>2.527639751552794</v>
      </c>
      <c r="W898" s="39">
        <f t="shared" si="223"/>
        <v>8.2292751483777002E-2</v>
      </c>
    </row>
    <row r="899" spans="1:23" x14ac:dyDescent="0.3">
      <c r="A899" s="18">
        <f t="shared" si="225"/>
        <v>2022</v>
      </c>
      <c r="B899" s="18" t="str">
        <f t="shared" ref="B899:B962" si="226">IF(ISBLANK(D899),"",TEXT(D899,"mmm"))&amp;"_"&amp;A899</f>
        <v>Jul_2022</v>
      </c>
      <c r="C899" s="18" t="str">
        <f t="shared" ref="C899:C962" si="227">IF(ISBLANK(D899),"","WK "&amp;WEEKNUM(D899))&amp;"_"&amp;B899</f>
        <v>WK 30_Jul_2022</v>
      </c>
      <c r="D899" s="19">
        <v>44760</v>
      </c>
      <c r="E899" s="23" t="s">
        <v>21</v>
      </c>
      <c r="F899" s="30">
        <v>19</v>
      </c>
      <c r="G899" s="30">
        <v>19</v>
      </c>
      <c r="H899" s="21">
        <f t="shared" ref="H899:H962" si="228">IFERROR(SUM(F899-G899),"NA")</f>
        <v>0</v>
      </c>
      <c r="I899" s="11">
        <f t="shared" ref="I899:I962" si="229">IFERROR(SUM(H899/G899),"NA")</f>
        <v>0</v>
      </c>
      <c r="J899" s="18">
        <v>61</v>
      </c>
      <c r="K899" s="18">
        <f t="shared" ref="K899:K962" si="230">IFERROR(F899-J899,"NA")</f>
        <v>-42</v>
      </c>
      <c r="L899" s="11">
        <f t="shared" ref="L899:L962" si="231">IFERROR(SUM(K899/J899),"NA")</f>
        <v>-0.68852459016393441</v>
      </c>
      <c r="M899" s="30">
        <v>590</v>
      </c>
      <c r="N899" s="30">
        <v>608</v>
      </c>
      <c r="O899" s="21">
        <f t="shared" ref="O899:O962" si="232">IFERROR(SUM(M899-N899),"NA")</f>
        <v>-18</v>
      </c>
      <c r="P899" s="11">
        <f t="shared" ref="P899:P962" si="233">IFERROR(SUM(O899/N899),"NA")</f>
        <v>-2.9605263157894735E-2</v>
      </c>
      <c r="Q899" s="18">
        <v>1843</v>
      </c>
      <c r="R899" s="18">
        <f t="shared" ref="R899:R962" si="234">IFERROR(M899-Q899,"NA")</f>
        <v>-1253</v>
      </c>
      <c r="S899" s="11">
        <f t="shared" ref="S899:S962" si="235">IFERROR(SUM(R899/Q899),"NA")</f>
        <v>-0.67986977753662503</v>
      </c>
      <c r="T899" s="37">
        <f t="shared" ref="T899:T962" si="236">IFERROR(SUM(M899/F899),"NA")</f>
        <v>31.05263157894737</v>
      </c>
      <c r="U899" s="37">
        <f t="shared" ref="U899:U962" si="237">IFERROR(SUM(Q899/J899),"NA")</f>
        <v>30.21311475409836</v>
      </c>
      <c r="V899" s="37">
        <f t="shared" ref="V899:V962" si="238">IFERROR(T899-U899,"NA")</f>
        <v>0.83951682484901013</v>
      </c>
      <c r="W899" s="39">
        <f t="shared" ref="W899:W962" si="239">IFERROR(V899/U899,"NA")</f>
        <v>2.7786503698203808E-2</v>
      </c>
    </row>
    <row r="900" spans="1:23" x14ac:dyDescent="0.3">
      <c r="A900" s="18">
        <f t="shared" si="225"/>
        <v>2022</v>
      </c>
      <c r="B900" s="18" t="str">
        <f t="shared" si="226"/>
        <v>Jul_2022</v>
      </c>
      <c r="C900" s="18" t="str">
        <f t="shared" si="227"/>
        <v>WK 30_Jul_2022</v>
      </c>
      <c r="D900" s="19">
        <v>44760</v>
      </c>
      <c r="E900" s="23" t="s">
        <v>10</v>
      </c>
      <c r="F900" s="33">
        <v>31</v>
      </c>
      <c r="G900" s="33">
        <v>31</v>
      </c>
      <c r="H900" s="21">
        <f t="shared" si="228"/>
        <v>0</v>
      </c>
      <c r="I900" s="11">
        <f t="shared" si="229"/>
        <v>0</v>
      </c>
      <c r="J900" s="18">
        <v>44</v>
      </c>
      <c r="K900" s="18">
        <f t="shared" si="230"/>
        <v>-13</v>
      </c>
      <c r="L900" s="11">
        <f t="shared" si="231"/>
        <v>-0.29545454545454547</v>
      </c>
      <c r="M900" s="30">
        <v>993</v>
      </c>
      <c r="N900" s="30">
        <v>908</v>
      </c>
      <c r="O900" s="21">
        <f t="shared" si="232"/>
        <v>85</v>
      </c>
      <c r="P900" s="11">
        <f t="shared" si="233"/>
        <v>9.361233480176212E-2</v>
      </c>
      <c r="Q900" s="18">
        <v>1048</v>
      </c>
      <c r="R900" s="18">
        <f t="shared" si="234"/>
        <v>-55</v>
      </c>
      <c r="S900" s="11">
        <f t="shared" si="235"/>
        <v>-5.2480916030534348E-2</v>
      </c>
      <c r="T900" s="37">
        <f t="shared" si="236"/>
        <v>32.032258064516128</v>
      </c>
      <c r="U900" s="37">
        <f t="shared" si="237"/>
        <v>23.818181818181817</v>
      </c>
      <c r="V900" s="37">
        <f t="shared" si="238"/>
        <v>8.2140762463343115</v>
      </c>
      <c r="W900" s="39">
        <f t="shared" si="239"/>
        <v>0.34486579660182226</v>
      </c>
    </row>
    <row r="901" spans="1:23" x14ac:dyDescent="0.3">
      <c r="A901" s="18">
        <f t="shared" si="225"/>
        <v>2022</v>
      </c>
      <c r="B901" s="18" t="str">
        <f t="shared" si="226"/>
        <v>Jul_2022</v>
      </c>
      <c r="C901" s="18" t="str">
        <f t="shared" si="227"/>
        <v>WK 30_Jul_2022</v>
      </c>
      <c r="D901" s="19">
        <v>44760</v>
      </c>
      <c r="E901" s="23" t="s">
        <v>16</v>
      </c>
      <c r="F901" s="33">
        <v>36</v>
      </c>
      <c r="G901" s="33">
        <v>36</v>
      </c>
      <c r="H901" s="21">
        <f t="shared" si="228"/>
        <v>0</v>
      </c>
      <c r="I901" s="11">
        <f t="shared" si="229"/>
        <v>0</v>
      </c>
      <c r="J901" s="18">
        <v>111</v>
      </c>
      <c r="K901" s="18">
        <f t="shared" si="230"/>
        <v>-75</v>
      </c>
      <c r="L901" s="11">
        <f t="shared" si="231"/>
        <v>-0.67567567567567566</v>
      </c>
      <c r="M901" s="30">
        <v>539</v>
      </c>
      <c r="N901" s="30">
        <v>553</v>
      </c>
      <c r="O901" s="21">
        <f t="shared" si="232"/>
        <v>-14</v>
      </c>
      <c r="P901" s="11">
        <f t="shared" si="233"/>
        <v>-2.5316455696202531E-2</v>
      </c>
      <c r="Q901" s="18">
        <v>3522</v>
      </c>
      <c r="R901" s="18">
        <f t="shared" si="234"/>
        <v>-2983</v>
      </c>
      <c r="S901" s="11">
        <f t="shared" si="235"/>
        <v>-0.84696195343554803</v>
      </c>
      <c r="T901" s="37">
        <f t="shared" si="236"/>
        <v>14.972222222222221</v>
      </c>
      <c r="U901" s="37">
        <f t="shared" si="237"/>
        <v>31.72972972972973</v>
      </c>
      <c r="V901" s="37">
        <f t="shared" si="238"/>
        <v>-16.757507507507508</v>
      </c>
      <c r="W901" s="39">
        <f t="shared" si="239"/>
        <v>-0.52813268975960626</v>
      </c>
    </row>
    <row r="902" spans="1:23" x14ac:dyDescent="0.3">
      <c r="A902" s="18">
        <f t="shared" si="225"/>
        <v>2022</v>
      </c>
      <c r="B902" s="18" t="str">
        <f t="shared" si="226"/>
        <v>Jul_2022</v>
      </c>
      <c r="C902" s="18" t="str">
        <f t="shared" si="227"/>
        <v>WK 30_Jul_2022</v>
      </c>
      <c r="D902" s="19">
        <v>44760</v>
      </c>
      <c r="E902" s="23" t="s">
        <v>12</v>
      </c>
      <c r="F902" s="30">
        <v>84</v>
      </c>
      <c r="G902" s="30">
        <v>84</v>
      </c>
      <c r="H902" s="21">
        <f t="shared" si="228"/>
        <v>0</v>
      </c>
      <c r="I902" s="11">
        <f t="shared" si="229"/>
        <v>0</v>
      </c>
      <c r="J902" s="18">
        <v>295</v>
      </c>
      <c r="K902" s="18">
        <f t="shared" si="230"/>
        <v>-211</v>
      </c>
      <c r="L902" s="11">
        <f t="shared" si="231"/>
        <v>-0.71525423728813564</v>
      </c>
      <c r="M902" s="30">
        <v>1489</v>
      </c>
      <c r="N902" s="30">
        <v>1639</v>
      </c>
      <c r="O902" s="21">
        <f t="shared" si="232"/>
        <v>-150</v>
      </c>
      <c r="P902" s="11">
        <f t="shared" si="233"/>
        <v>-9.1519219035997565E-2</v>
      </c>
      <c r="Q902" s="18">
        <v>5504</v>
      </c>
      <c r="R902" s="18">
        <f t="shared" si="234"/>
        <v>-4015</v>
      </c>
      <c r="S902" s="11">
        <f t="shared" si="235"/>
        <v>-0.72946947674418605</v>
      </c>
      <c r="T902" s="37">
        <f t="shared" si="236"/>
        <v>17.726190476190474</v>
      </c>
      <c r="U902" s="37">
        <f t="shared" si="237"/>
        <v>18.657627118644069</v>
      </c>
      <c r="V902" s="37">
        <f t="shared" si="238"/>
        <v>-0.93143664245359403</v>
      </c>
      <c r="W902" s="39">
        <f t="shared" si="239"/>
        <v>-4.992256713732017E-2</v>
      </c>
    </row>
    <row r="903" spans="1:23" x14ac:dyDescent="0.3">
      <c r="A903" s="18">
        <f t="shared" si="225"/>
        <v>2022</v>
      </c>
      <c r="B903" s="18" t="str">
        <f t="shared" si="226"/>
        <v>Jul_2022</v>
      </c>
      <c r="C903" s="18" t="str">
        <f t="shared" si="227"/>
        <v>WK 31_Jul_2022</v>
      </c>
      <c r="D903" s="19">
        <v>44767</v>
      </c>
      <c r="E903" s="29" t="s">
        <v>18</v>
      </c>
      <c r="F903" s="30">
        <v>34</v>
      </c>
      <c r="G903" s="30">
        <v>35</v>
      </c>
      <c r="H903" s="21">
        <f t="shared" si="228"/>
        <v>-1</v>
      </c>
      <c r="I903" s="11">
        <f t="shared" si="229"/>
        <v>-2.8571428571428571E-2</v>
      </c>
      <c r="J903" s="18">
        <v>113</v>
      </c>
      <c r="K903" s="18">
        <f t="shared" si="230"/>
        <v>-79</v>
      </c>
      <c r="L903" s="11">
        <f t="shared" si="231"/>
        <v>-0.69911504424778759</v>
      </c>
      <c r="M903" s="31">
        <v>1115</v>
      </c>
      <c r="N903" s="31">
        <v>1120</v>
      </c>
      <c r="O903" s="21">
        <f t="shared" si="232"/>
        <v>-5</v>
      </c>
      <c r="P903" s="11">
        <f t="shared" si="233"/>
        <v>-4.464285714285714E-3</v>
      </c>
      <c r="Q903" s="18">
        <v>4152</v>
      </c>
      <c r="R903" s="18">
        <f t="shared" si="234"/>
        <v>-3037</v>
      </c>
      <c r="S903" s="11">
        <f t="shared" si="235"/>
        <v>-0.73145472061657035</v>
      </c>
      <c r="T903" s="37">
        <f t="shared" si="236"/>
        <v>32.794117647058826</v>
      </c>
      <c r="U903" s="37">
        <f t="shared" si="237"/>
        <v>36.743362831858406</v>
      </c>
      <c r="V903" s="37">
        <f t="shared" si="238"/>
        <v>-3.9492451847995795</v>
      </c>
      <c r="W903" s="39">
        <f t="shared" si="239"/>
        <v>-0.10748186557860127</v>
      </c>
    </row>
    <row r="904" spans="1:23" x14ac:dyDescent="0.3">
      <c r="A904" s="18">
        <f t="shared" si="225"/>
        <v>2022</v>
      </c>
      <c r="B904" s="18" t="str">
        <f t="shared" si="226"/>
        <v>Jul_2022</v>
      </c>
      <c r="C904" s="18" t="str">
        <f t="shared" si="227"/>
        <v>WK 31_Jul_2022</v>
      </c>
      <c r="D904" s="19">
        <v>44767</v>
      </c>
      <c r="E904" s="29" t="s">
        <v>19</v>
      </c>
      <c r="F904" s="30">
        <v>53</v>
      </c>
      <c r="G904" s="30">
        <v>52</v>
      </c>
      <c r="H904" s="21">
        <f t="shared" si="228"/>
        <v>1</v>
      </c>
      <c r="I904" s="11">
        <f t="shared" si="229"/>
        <v>1.9230769230769232E-2</v>
      </c>
      <c r="J904" s="18">
        <v>118</v>
      </c>
      <c r="K904" s="18">
        <f t="shared" si="230"/>
        <v>-65</v>
      </c>
      <c r="L904" s="11">
        <f t="shared" si="231"/>
        <v>-0.55084745762711862</v>
      </c>
      <c r="M904" s="30">
        <v>1796</v>
      </c>
      <c r="N904" s="30">
        <v>1763</v>
      </c>
      <c r="O904" s="21">
        <f t="shared" si="232"/>
        <v>33</v>
      </c>
      <c r="P904" s="11">
        <f t="shared" si="233"/>
        <v>1.8718094157685761E-2</v>
      </c>
      <c r="Q904" s="18">
        <v>3262</v>
      </c>
      <c r="R904" s="18">
        <f t="shared" si="234"/>
        <v>-1466</v>
      </c>
      <c r="S904" s="11">
        <f t="shared" si="235"/>
        <v>-0.44941753525444511</v>
      </c>
      <c r="T904" s="37">
        <f t="shared" si="236"/>
        <v>33.886792452830186</v>
      </c>
      <c r="U904" s="37">
        <f t="shared" si="237"/>
        <v>27.64406779661017</v>
      </c>
      <c r="V904" s="37">
        <f t="shared" si="238"/>
        <v>6.242724656220016</v>
      </c>
      <c r="W904" s="39">
        <f t="shared" si="239"/>
        <v>0.22582511018821641</v>
      </c>
    </row>
    <row r="905" spans="1:23" x14ac:dyDescent="0.3">
      <c r="A905" s="18">
        <f t="shared" si="225"/>
        <v>2022</v>
      </c>
      <c r="B905" s="18" t="str">
        <f t="shared" si="226"/>
        <v>Jul_2022</v>
      </c>
      <c r="C905" s="18" t="str">
        <f t="shared" si="227"/>
        <v>WK 31_Jul_2022</v>
      </c>
      <c r="D905" s="19">
        <v>44767</v>
      </c>
      <c r="E905" s="23" t="s">
        <v>6</v>
      </c>
      <c r="F905" s="30">
        <v>19</v>
      </c>
      <c r="G905" s="30">
        <v>19</v>
      </c>
      <c r="H905" s="21">
        <f t="shared" si="228"/>
        <v>0</v>
      </c>
      <c r="I905" s="11">
        <f t="shared" si="229"/>
        <v>0</v>
      </c>
      <c r="J905" s="18">
        <v>47</v>
      </c>
      <c r="K905" s="18">
        <f t="shared" si="230"/>
        <v>-28</v>
      </c>
      <c r="L905" s="11">
        <f t="shared" si="231"/>
        <v>-0.5957446808510638</v>
      </c>
      <c r="M905" s="30">
        <v>766</v>
      </c>
      <c r="N905" s="30">
        <v>773</v>
      </c>
      <c r="O905" s="21">
        <f t="shared" si="232"/>
        <v>-7</v>
      </c>
      <c r="P905" s="11">
        <f t="shared" si="233"/>
        <v>-9.0556274256144882E-3</v>
      </c>
      <c r="Q905" s="18">
        <v>1771</v>
      </c>
      <c r="R905" s="18">
        <f t="shared" si="234"/>
        <v>-1005</v>
      </c>
      <c r="S905" s="11">
        <f t="shared" si="235"/>
        <v>-0.56747600225861095</v>
      </c>
      <c r="T905" s="37">
        <f t="shared" si="236"/>
        <v>40.315789473684212</v>
      </c>
      <c r="U905" s="37">
        <f t="shared" si="237"/>
        <v>37.680851063829785</v>
      </c>
      <c r="V905" s="37">
        <f t="shared" si="238"/>
        <v>2.6349384098544277</v>
      </c>
      <c r="W905" s="39">
        <f t="shared" si="239"/>
        <v>6.9927783886594083E-2</v>
      </c>
    </row>
    <row r="906" spans="1:23" x14ac:dyDescent="0.3">
      <c r="A906" s="18">
        <f t="shared" si="225"/>
        <v>2022</v>
      </c>
      <c r="B906" s="18" t="str">
        <f t="shared" si="226"/>
        <v>Jul_2022</v>
      </c>
      <c r="C906" s="18" t="str">
        <f t="shared" si="227"/>
        <v>WK 31_Jul_2022</v>
      </c>
      <c r="D906" s="19">
        <v>44767</v>
      </c>
      <c r="E906" s="23" t="s">
        <v>7</v>
      </c>
      <c r="F906" s="30">
        <v>2183</v>
      </c>
      <c r="G906" s="30">
        <v>2172</v>
      </c>
      <c r="H906" s="21">
        <f t="shared" si="228"/>
        <v>11</v>
      </c>
      <c r="I906" s="11">
        <f t="shared" si="229"/>
        <v>5.0644567219152855E-3</v>
      </c>
      <c r="J906" s="18">
        <v>2500</v>
      </c>
      <c r="K906" s="18">
        <f t="shared" si="230"/>
        <v>-317</v>
      </c>
      <c r="L906" s="11">
        <f t="shared" si="231"/>
        <v>-0.1268</v>
      </c>
      <c r="M906" s="30">
        <v>62063</v>
      </c>
      <c r="N906" s="30">
        <v>59980</v>
      </c>
      <c r="O906" s="21">
        <f t="shared" si="232"/>
        <v>2083</v>
      </c>
      <c r="P906" s="11">
        <f t="shared" si="233"/>
        <v>3.472824274758253E-2</v>
      </c>
      <c r="Q906" s="18">
        <v>86541</v>
      </c>
      <c r="R906" s="18">
        <f t="shared" si="234"/>
        <v>-24478</v>
      </c>
      <c r="S906" s="11">
        <f t="shared" si="235"/>
        <v>-0.28284859199685697</v>
      </c>
      <c r="T906" s="37">
        <f t="shared" si="236"/>
        <v>28.430142006413192</v>
      </c>
      <c r="U906" s="37">
        <f t="shared" si="237"/>
        <v>34.616399999999999</v>
      </c>
      <c r="V906" s="37">
        <f t="shared" si="238"/>
        <v>-6.1862579935868069</v>
      </c>
      <c r="W906" s="39">
        <f t="shared" si="239"/>
        <v>-0.17870887768765115</v>
      </c>
    </row>
    <row r="907" spans="1:23" x14ac:dyDescent="0.3">
      <c r="A907" s="18">
        <f t="shared" si="225"/>
        <v>2022</v>
      </c>
      <c r="B907" s="18" t="str">
        <f t="shared" si="226"/>
        <v>Jul_2022</v>
      </c>
      <c r="C907" s="18" t="str">
        <f t="shared" si="227"/>
        <v>WK 31_Jul_2022</v>
      </c>
      <c r="D907" s="19">
        <v>44767</v>
      </c>
      <c r="E907" s="34" t="s">
        <v>20</v>
      </c>
      <c r="F907" s="32">
        <v>29</v>
      </c>
      <c r="G907" s="32">
        <v>29</v>
      </c>
      <c r="H907" s="21">
        <f t="shared" si="228"/>
        <v>0</v>
      </c>
      <c r="I907" s="11">
        <f t="shared" si="229"/>
        <v>0</v>
      </c>
      <c r="J907" s="18">
        <v>75</v>
      </c>
      <c r="K907" s="18">
        <f t="shared" si="230"/>
        <v>-46</v>
      </c>
      <c r="L907" s="11">
        <f t="shared" si="231"/>
        <v>-0.61333333333333329</v>
      </c>
      <c r="M907" s="30">
        <v>1102</v>
      </c>
      <c r="N907" s="30">
        <v>1047</v>
      </c>
      <c r="O907" s="21">
        <f t="shared" si="232"/>
        <v>55</v>
      </c>
      <c r="P907" s="11">
        <f t="shared" si="233"/>
        <v>5.253104106972302E-2</v>
      </c>
      <c r="Q907" s="18">
        <v>2819</v>
      </c>
      <c r="R907" s="18">
        <f t="shared" si="234"/>
        <v>-1717</v>
      </c>
      <c r="S907" s="11">
        <f t="shared" si="235"/>
        <v>-0.60908123448031215</v>
      </c>
      <c r="T907" s="37">
        <f t="shared" si="236"/>
        <v>38</v>
      </c>
      <c r="U907" s="37">
        <f t="shared" si="237"/>
        <v>37.586666666666666</v>
      </c>
      <c r="V907" s="37">
        <f t="shared" si="238"/>
        <v>0.413333333333334</v>
      </c>
      <c r="W907" s="39">
        <f t="shared" si="239"/>
        <v>1.0996807378503034E-2</v>
      </c>
    </row>
    <row r="908" spans="1:23" x14ac:dyDescent="0.3">
      <c r="A908" s="18">
        <f t="shared" si="225"/>
        <v>2022</v>
      </c>
      <c r="B908" s="18" t="str">
        <f t="shared" si="226"/>
        <v>Jul_2022</v>
      </c>
      <c r="C908" s="18" t="str">
        <f t="shared" si="227"/>
        <v>WK 31_Jul_2022</v>
      </c>
      <c r="D908" s="19">
        <v>44767</v>
      </c>
      <c r="E908" s="23" t="s">
        <v>8</v>
      </c>
      <c r="F908" s="30">
        <v>27</v>
      </c>
      <c r="G908" s="30">
        <v>26</v>
      </c>
      <c r="H908" s="21">
        <f t="shared" si="228"/>
        <v>1</v>
      </c>
      <c r="I908" s="11">
        <f t="shared" si="229"/>
        <v>3.8461538461538464E-2</v>
      </c>
      <c r="J908" s="18">
        <v>35</v>
      </c>
      <c r="K908" s="18">
        <f t="shared" si="230"/>
        <v>-8</v>
      </c>
      <c r="L908" s="11">
        <f t="shared" si="231"/>
        <v>-0.22857142857142856</v>
      </c>
      <c r="M908" s="30">
        <v>608</v>
      </c>
      <c r="N908" s="30">
        <v>595</v>
      </c>
      <c r="O908" s="21">
        <f t="shared" si="232"/>
        <v>13</v>
      </c>
      <c r="P908" s="11">
        <f t="shared" si="233"/>
        <v>2.1848739495798318E-2</v>
      </c>
      <c r="Q908" s="18">
        <v>752</v>
      </c>
      <c r="R908" s="18">
        <f t="shared" si="234"/>
        <v>-144</v>
      </c>
      <c r="S908" s="11">
        <f t="shared" si="235"/>
        <v>-0.19148936170212766</v>
      </c>
      <c r="T908" s="37">
        <f t="shared" si="236"/>
        <v>22.518518518518519</v>
      </c>
      <c r="U908" s="37">
        <f t="shared" si="237"/>
        <v>21.485714285714284</v>
      </c>
      <c r="V908" s="37">
        <f t="shared" si="238"/>
        <v>1.0328042328042351</v>
      </c>
      <c r="W908" s="39">
        <f t="shared" si="239"/>
        <v>4.8069345941686478E-2</v>
      </c>
    </row>
    <row r="909" spans="1:23" x14ac:dyDescent="0.3">
      <c r="A909" s="18">
        <f t="shared" si="225"/>
        <v>2022</v>
      </c>
      <c r="B909" s="18" t="str">
        <f t="shared" si="226"/>
        <v>Jul_2022</v>
      </c>
      <c r="C909" s="18" t="str">
        <f t="shared" si="227"/>
        <v>WK 31_Jul_2022</v>
      </c>
      <c r="D909" s="19">
        <v>44767</v>
      </c>
      <c r="E909" s="23" t="s">
        <v>9</v>
      </c>
      <c r="F909" s="30">
        <v>139</v>
      </c>
      <c r="G909" s="30">
        <v>140</v>
      </c>
      <c r="H909" s="21">
        <f t="shared" si="228"/>
        <v>-1</v>
      </c>
      <c r="I909" s="11">
        <f t="shared" si="229"/>
        <v>-7.1428571428571426E-3</v>
      </c>
      <c r="J909" s="18">
        <v>460</v>
      </c>
      <c r="K909" s="18">
        <f t="shared" si="230"/>
        <v>-321</v>
      </c>
      <c r="L909" s="11">
        <f t="shared" si="231"/>
        <v>-0.69782608695652171</v>
      </c>
      <c r="M909" s="30">
        <v>4612</v>
      </c>
      <c r="N909" s="30">
        <v>4654</v>
      </c>
      <c r="O909" s="21">
        <f t="shared" si="232"/>
        <v>-42</v>
      </c>
      <c r="P909" s="11">
        <f t="shared" si="233"/>
        <v>-9.0244950580146109E-3</v>
      </c>
      <c r="Q909" s="18">
        <v>14129</v>
      </c>
      <c r="R909" s="18">
        <f t="shared" si="234"/>
        <v>-9517</v>
      </c>
      <c r="S909" s="11">
        <f t="shared" si="235"/>
        <v>-0.6735791634227476</v>
      </c>
      <c r="T909" s="37">
        <f t="shared" si="236"/>
        <v>33.179856115107917</v>
      </c>
      <c r="U909" s="37">
        <f t="shared" si="237"/>
        <v>30.715217391304346</v>
      </c>
      <c r="V909" s="37">
        <f t="shared" si="238"/>
        <v>2.4646387238035707</v>
      </c>
      <c r="W909" s="39">
        <f t="shared" si="239"/>
        <v>8.0241617449900396E-2</v>
      </c>
    </row>
    <row r="910" spans="1:23" x14ac:dyDescent="0.3">
      <c r="A910" s="18">
        <f t="shared" si="225"/>
        <v>2022</v>
      </c>
      <c r="B910" s="18" t="str">
        <f t="shared" si="226"/>
        <v>Jul_2022</v>
      </c>
      <c r="C910" s="18" t="str">
        <f t="shared" si="227"/>
        <v>WK 31_Jul_2022</v>
      </c>
      <c r="D910" s="19">
        <v>44767</v>
      </c>
      <c r="E910" s="23" t="s">
        <v>21</v>
      </c>
      <c r="F910" s="30">
        <v>19</v>
      </c>
      <c r="G910" s="30">
        <v>19</v>
      </c>
      <c r="H910" s="21">
        <f t="shared" si="228"/>
        <v>0</v>
      </c>
      <c r="I910" s="11">
        <f t="shared" si="229"/>
        <v>0</v>
      </c>
      <c r="J910" s="18">
        <v>61</v>
      </c>
      <c r="K910" s="18">
        <f t="shared" si="230"/>
        <v>-42</v>
      </c>
      <c r="L910" s="11">
        <f t="shared" si="231"/>
        <v>-0.68852459016393441</v>
      </c>
      <c r="M910" s="30">
        <v>532</v>
      </c>
      <c r="N910" s="30">
        <v>590</v>
      </c>
      <c r="O910" s="21">
        <f t="shared" si="232"/>
        <v>-58</v>
      </c>
      <c r="P910" s="11">
        <f t="shared" si="233"/>
        <v>-9.8305084745762716E-2</v>
      </c>
      <c r="Q910" s="18">
        <v>1843</v>
      </c>
      <c r="R910" s="18">
        <f t="shared" si="234"/>
        <v>-1311</v>
      </c>
      <c r="S910" s="11">
        <f t="shared" si="235"/>
        <v>-0.71134020618556704</v>
      </c>
      <c r="T910" s="37">
        <f t="shared" si="236"/>
        <v>28</v>
      </c>
      <c r="U910" s="37">
        <f t="shared" si="237"/>
        <v>30.21311475409836</v>
      </c>
      <c r="V910" s="37">
        <f t="shared" si="238"/>
        <v>-2.2131147540983598</v>
      </c>
      <c r="W910" s="39">
        <f t="shared" si="239"/>
        <v>-7.3250135648399328E-2</v>
      </c>
    </row>
    <row r="911" spans="1:23" x14ac:dyDescent="0.3">
      <c r="A911" s="18">
        <f t="shared" si="225"/>
        <v>2022</v>
      </c>
      <c r="B911" s="18" t="str">
        <f t="shared" si="226"/>
        <v>Jul_2022</v>
      </c>
      <c r="C911" s="18" t="str">
        <f t="shared" si="227"/>
        <v>WK 31_Jul_2022</v>
      </c>
      <c r="D911" s="19">
        <v>44767</v>
      </c>
      <c r="E911" s="23" t="s">
        <v>10</v>
      </c>
      <c r="F911" s="33">
        <v>30</v>
      </c>
      <c r="G911" s="33">
        <v>31</v>
      </c>
      <c r="H911" s="21">
        <f t="shared" si="228"/>
        <v>-1</v>
      </c>
      <c r="I911" s="11">
        <f t="shared" si="229"/>
        <v>-3.2258064516129031E-2</v>
      </c>
      <c r="J911" s="18">
        <v>44</v>
      </c>
      <c r="K911" s="18">
        <f t="shared" si="230"/>
        <v>-14</v>
      </c>
      <c r="L911" s="11">
        <f t="shared" si="231"/>
        <v>-0.31818181818181818</v>
      </c>
      <c r="M911" s="30">
        <v>1002</v>
      </c>
      <c r="N911" s="30">
        <v>993</v>
      </c>
      <c r="O911" s="21">
        <f t="shared" si="232"/>
        <v>9</v>
      </c>
      <c r="P911" s="11">
        <f t="shared" si="233"/>
        <v>9.0634441087613302E-3</v>
      </c>
      <c r="Q911" s="18">
        <v>1048</v>
      </c>
      <c r="R911" s="18">
        <f t="shared" si="234"/>
        <v>-46</v>
      </c>
      <c r="S911" s="11">
        <f t="shared" si="235"/>
        <v>-4.3893129770992363E-2</v>
      </c>
      <c r="T911" s="37">
        <f t="shared" si="236"/>
        <v>33.4</v>
      </c>
      <c r="U911" s="37">
        <f t="shared" si="237"/>
        <v>23.818181818181817</v>
      </c>
      <c r="V911" s="37">
        <f t="shared" si="238"/>
        <v>9.581818181818182</v>
      </c>
      <c r="W911" s="39">
        <f t="shared" si="239"/>
        <v>0.40229007633587788</v>
      </c>
    </row>
    <row r="912" spans="1:23" x14ac:dyDescent="0.3">
      <c r="A912" s="18">
        <f t="shared" si="225"/>
        <v>2022</v>
      </c>
      <c r="B912" s="18" t="str">
        <f t="shared" si="226"/>
        <v>Jul_2022</v>
      </c>
      <c r="C912" s="18" t="str">
        <f t="shared" si="227"/>
        <v>WK 31_Jul_2022</v>
      </c>
      <c r="D912" s="19">
        <v>44767</v>
      </c>
      <c r="E912" s="23" t="s">
        <v>16</v>
      </c>
      <c r="F912" s="33">
        <v>35</v>
      </c>
      <c r="G912" s="33">
        <v>36</v>
      </c>
      <c r="H912" s="21">
        <f t="shared" si="228"/>
        <v>-1</v>
      </c>
      <c r="I912" s="11">
        <f t="shared" si="229"/>
        <v>-2.7777777777777776E-2</v>
      </c>
      <c r="J912" s="18">
        <v>111</v>
      </c>
      <c r="K912" s="18">
        <f t="shared" si="230"/>
        <v>-76</v>
      </c>
      <c r="L912" s="11">
        <f t="shared" si="231"/>
        <v>-0.68468468468468469</v>
      </c>
      <c r="M912" s="30">
        <v>534</v>
      </c>
      <c r="N912" s="30">
        <v>539</v>
      </c>
      <c r="O912" s="21">
        <f t="shared" si="232"/>
        <v>-5</v>
      </c>
      <c r="P912" s="11">
        <f t="shared" si="233"/>
        <v>-9.2764378478664197E-3</v>
      </c>
      <c r="Q912" s="18">
        <v>3522</v>
      </c>
      <c r="R912" s="18">
        <f t="shared" si="234"/>
        <v>-2988</v>
      </c>
      <c r="S912" s="11">
        <f t="shared" si="235"/>
        <v>-0.848381601362862</v>
      </c>
      <c r="T912" s="37">
        <f t="shared" si="236"/>
        <v>15.257142857142858</v>
      </c>
      <c r="U912" s="37">
        <f t="shared" si="237"/>
        <v>31.72972972972973</v>
      </c>
      <c r="V912" s="37">
        <f t="shared" si="238"/>
        <v>-16.472586872586874</v>
      </c>
      <c r="W912" s="39">
        <f t="shared" si="239"/>
        <v>-0.5191530786079338</v>
      </c>
    </row>
    <row r="913" spans="1:23" x14ac:dyDescent="0.3">
      <c r="A913" s="18">
        <f t="shared" si="225"/>
        <v>2022</v>
      </c>
      <c r="B913" s="18" t="str">
        <f t="shared" si="226"/>
        <v>Jul_2022</v>
      </c>
      <c r="C913" s="18" t="str">
        <f t="shared" si="227"/>
        <v>WK 31_Jul_2022</v>
      </c>
      <c r="D913" s="19">
        <v>44767</v>
      </c>
      <c r="E913" s="23" t="s">
        <v>12</v>
      </c>
      <c r="F913" s="30">
        <v>84</v>
      </c>
      <c r="G913" s="30">
        <v>84</v>
      </c>
      <c r="H913" s="21">
        <f t="shared" si="228"/>
        <v>0</v>
      </c>
      <c r="I913" s="11">
        <f t="shared" si="229"/>
        <v>0</v>
      </c>
      <c r="J913" s="18">
        <v>295</v>
      </c>
      <c r="K913" s="18">
        <f t="shared" si="230"/>
        <v>-211</v>
      </c>
      <c r="L913" s="11">
        <f t="shared" si="231"/>
        <v>-0.71525423728813564</v>
      </c>
      <c r="M913" s="30">
        <v>1489</v>
      </c>
      <c r="N913" s="30">
        <v>1489</v>
      </c>
      <c r="O913" s="21">
        <f t="shared" si="232"/>
        <v>0</v>
      </c>
      <c r="P913" s="11">
        <f t="shared" si="233"/>
        <v>0</v>
      </c>
      <c r="Q913" s="18">
        <v>5504</v>
      </c>
      <c r="R913" s="18">
        <f t="shared" si="234"/>
        <v>-4015</v>
      </c>
      <c r="S913" s="11">
        <f t="shared" si="235"/>
        <v>-0.72946947674418605</v>
      </c>
      <c r="T913" s="37">
        <f t="shared" si="236"/>
        <v>17.726190476190474</v>
      </c>
      <c r="U913" s="37">
        <f t="shared" si="237"/>
        <v>18.657627118644069</v>
      </c>
      <c r="V913" s="37">
        <f t="shared" si="238"/>
        <v>-0.93143664245359403</v>
      </c>
      <c r="W913" s="39">
        <f t="shared" si="239"/>
        <v>-4.992256713732017E-2</v>
      </c>
    </row>
    <row r="914" spans="1:23" x14ac:dyDescent="0.3">
      <c r="A914" s="18">
        <f t="shared" si="225"/>
        <v>2022</v>
      </c>
      <c r="B914" s="18" t="str">
        <f t="shared" si="226"/>
        <v>Aug_2022</v>
      </c>
      <c r="C914" s="18" t="str">
        <f t="shared" si="227"/>
        <v>WK 33_Aug_2022</v>
      </c>
      <c r="D914" s="19">
        <v>44781</v>
      </c>
      <c r="E914" s="29" t="s">
        <v>18</v>
      </c>
      <c r="F914" s="30">
        <v>34</v>
      </c>
      <c r="G914" s="30">
        <v>34</v>
      </c>
      <c r="H914" s="21">
        <f t="shared" si="228"/>
        <v>0</v>
      </c>
      <c r="I914" s="11">
        <f t="shared" si="229"/>
        <v>0</v>
      </c>
      <c r="J914" s="18">
        <v>113</v>
      </c>
      <c r="K914" s="18">
        <f t="shared" si="230"/>
        <v>-79</v>
      </c>
      <c r="L914" s="11">
        <f t="shared" si="231"/>
        <v>-0.69911504424778759</v>
      </c>
      <c r="M914" s="31">
        <v>1087</v>
      </c>
      <c r="N914" s="31">
        <v>1143</v>
      </c>
      <c r="O914" s="21">
        <f t="shared" si="232"/>
        <v>-56</v>
      </c>
      <c r="P914" s="11">
        <f t="shared" si="233"/>
        <v>-4.8993875765529306E-2</v>
      </c>
      <c r="Q914" s="18">
        <v>4152</v>
      </c>
      <c r="R914" s="18">
        <f t="shared" si="234"/>
        <v>-3065</v>
      </c>
      <c r="S914" s="11">
        <f t="shared" si="235"/>
        <v>-0.73819845857418109</v>
      </c>
      <c r="T914" s="37">
        <f t="shared" si="236"/>
        <v>31.970588235294116</v>
      </c>
      <c r="U914" s="37">
        <f t="shared" si="237"/>
        <v>36.743362831858406</v>
      </c>
      <c r="V914" s="37">
        <f t="shared" si="238"/>
        <v>-4.7727745965642896</v>
      </c>
      <c r="W914" s="39">
        <f t="shared" si="239"/>
        <v>-0.1298948770259549</v>
      </c>
    </row>
    <row r="915" spans="1:23" x14ac:dyDescent="0.3">
      <c r="A915" s="18">
        <f t="shared" si="225"/>
        <v>2022</v>
      </c>
      <c r="B915" s="18" t="str">
        <f t="shared" si="226"/>
        <v>Aug_2022</v>
      </c>
      <c r="C915" s="18" t="str">
        <f t="shared" si="227"/>
        <v>WK 33_Aug_2022</v>
      </c>
      <c r="D915" s="19">
        <v>44781</v>
      </c>
      <c r="E915" s="29" t="s">
        <v>19</v>
      </c>
      <c r="F915" s="30">
        <v>53</v>
      </c>
      <c r="G915" s="30">
        <v>51</v>
      </c>
      <c r="H915" s="21">
        <f t="shared" si="228"/>
        <v>2</v>
      </c>
      <c r="I915" s="11">
        <f t="shared" si="229"/>
        <v>3.9215686274509803E-2</v>
      </c>
      <c r="J915" s="18">
        <v>118</v>
      </c>
      <c r="K915" s="18">
        <f t="shared" si="230"/>
        <v>-65</v>
      </c>
      <c r="L915" s="11">
        <f t="shared" si="231"/>
        <v>-0.55084745762711862</v>
      </c>
      <c r="M915" s="30">
        <v>1806</v>
      </c>
      <c r="N915" s="30">
        <v>1737</v>
      </c>
      <c r="O915" s="21">
        <f t="shared" si="232"/>
        <v>69</v>
      </c>
      <c r="P915" s="11">
        <f t="shared" si="233"/>
        <v>3.9723661485319514E-2</v>
      </c>
      <c r="Q915" s="18">
        <v>3262</v>
      </c>
      <c r="R915" s="18">
        <f t="shared" si="234"/>
        <v>-1456</v>
      </c>
      <c r="S915" s="11">
        <f t="shared" si="235"/>
        <v>-0.44635193133047213</v>
      </c>
      <c r="T915" s="37">
        <f t="shared" si="236"/>
        <v>34.075471698113205</v>
      </c>
      <c r="U915" s="37">
        <f t="shared" si="237"/>
        <v>27.64406779661017</v>
      </c>
      <c r="V915" s="37">
        <f t="shared" si="238"/>
        <v>6.4314039015030353</v>
      </c>
      <c r="W915" s="39">
        <f t="shared" si="239"/>
        <v>0.23265041703781672</v>
      </c>
    </row>
    <row r="916" spans="1:23" x14ac:dyDescent="0.3">
      <c r="A916" s="18">
        <f t="shared" si="225"/>
        <v>2022</v>
      </c>
      <c r="B916" s="18" t="str">
        <f t="shared" si="226"/>
        <v>Aug_2022</v>
      </c>
      <c r="C916" s="18" t="str">
        <f t="shared" si="227"/>
        <v>WK 33_Aug_2022</v>
      </c>
      <c r="D916" s="19">
        <v>44781</v>
      </c>
      <c r="E916" s="23" t="s">
        <v>6</v>
      </c>
      <c r="F916" s="30">
        <v>19</v>
      </c>
      <c r="G916" s="30">
        <v>19</v>
      </c>
      <c r="H916" s="21">
        <f t="shared" si="228"/>
        <v>0</v>
      </c>
      <c r="I916" s="11">
        <f t="shared" si="229"/>
        <v>0</v>
      </c>
      <c r="J916" s="18">
        <v>47</v>
      </c>
      <c r="K916" s="18">
        <f t="shared" si="230"/>
        <v>-28</v>
      </c>
      <c r="L916" s="11">
        <f t="shared" si="231"/>
        <v>-0.5957446808510638</v>
      </c>
      <c r="M916" s="30">
        <v>798</v>
      </c>
      <c r="N916" s="30">
        <v>800</v>
      </c>
      <c r="O916" s="21">
        <f t="shared" si="232"/>
        <v>-2</v>
      </c>
      <c r="P916" s="11">
        <f t="shared" si="233"/>
        <v>-2.5000000000000001E-3</v>
      </c>
      <c r="Q916" s="18">
        <v>1771</v>
      </c>
      <c r="R916" s="18">
        <f t="shared" si="234"/>
        <v>-973</v>
      </c>
      <c r="S916" s="11">
        <f t="shared" si="235"/>
        <v>-0.54940711462450598</v>
      </c>
      <c r="T916" s="37">
        <f t="shared" si="236"/>
        <v>42</v>
      </c>
      <c r="U916" s="37">
        <f t="shared" si="237"/>
        <v>37.680851063829785</v>
      </c>
      <c r="V916" s="37">
        <f t="shared" si="238"/>
        <v>4.3191489361702153</v>
      </c>
      <c r="W916" s="39">
        <f t="shared" si="239"/>
        <v>0.11462450592885383</v>
      </c>
    </row>
    <row r="917" spans="1:23" x14ac:dyDescent="0.3">
      <c r="A917" s="18">
        <f t="shared" si="225"/>
        <v>2022</v>
      </c>
      <c r="B917" s="18" t="str">
        <f t="shared" si="226"/>
        <v>Aug_2022</v>
      </c>
      <c r="C917" s="18" t="str">
        <f t="shared" si="227"/>
        <v>WK 33_Aug_2022</v>
      </c>
      <c r="D917" s="19">
        <v>44781</v>
      </c>
      <c r="E917" s="23" t="s">
        <v>7</v>
      </c>
      <c r="F917" s="30">
        <v>2186</v>
      </c>
      <c r="G917" s="30">
        <v>2202</v>
      </c>
      <c r="H917" s="21">
        <f t="shared" si="228"/>
        <v>-16</v>
      </c>
      <c r="I917" s="11">
        <f t="shared" si="229"/>
        <v>-7.266121707538601E-3</v>
      </c>
      <c r="J917" s="18">
        <v>2500</v>
      </c>
      <c r="K917" s="18">
        <f t="shared" si="230"/>
        <v>-314</v>
      </c>
      <c r="L917" s="11">
        <f t="shared" si="231"/>
        <v>-0.12559999999999999</v>
      </c>
      <c r="M917" s="30">
        <v>60754</v>
      </c>
      <c r="N917" s="30">
        <v>61129</v>
      </c>
      <c r="O917" s="21">
        <f t="shared" si="232"/>
        <v>-375</v>
      </c>
      <c r="P917" s="11">
        <f t="shared" si="233"/>
        <v>-6.1345678810384597E-3</v>
      </c>
      <c r="Q917" s="18">
        <v>86541</v>
      </c>
      <c r="R917" s="18">
        <f t="shared" si="234"/>
        <v>-25787</v>
      </c>
      <c r="S917" s="11">
        <f t="shared" si="235"/>
        <v>-0.29797437052957559</v>
      </c>
      <c r="T917" s="37">
        <f t="shared" si="236"/>
        <v>27.792314730100639</v>
      </c>
      <c r="U917" s="37">
        <f t="shared" si="237"/>
        <v>34.616399999999999</v>
      </c>
      <c r="V917" s="37">
        <f t="shared" si="238"/>
        <v>-6.8240852698993599</v>
      </c>
      <c r="W917" s="39">
        <f t="shared" si="239"/>
        <v>-0.19713445851964273</v>
      </c>
    </row>
    <row r="918" spans="1:23" x14ac:dyDescent="0.3">
      <c r="A918" s="18">
        <f t="shared" si="225"/>
        <v>2022</v>
      </c>
      <c r="B918" s="18" t="str">
        <f t="shared" si="226"/>
        <v>Aug_2022</v>
      </c>
      <c r="C918" s="18" t="str">
        <f t="shared" si="227"/>
        <v>WK 33_Aug_2022</v>
      </c>
      <c r="D918" s="19">
        <v>44781</v>
      </c>
      <c r="E918" s="34" t="s">
        <v>20</v>
      </c>
      <c r="F918" s="32">
        <v>29</v>
      </c>
      <c r="G918" s="32">
        <v>29</v>
      </c>
      <c r="H918" s="21">
        <f t="shared" si="228"/>
        <v>0</v>
      </c>
      <c r="I918" s="11">
        <f t="shared" si="229"/>
        <v>0</v>
      </c>
      <c r="J918" s="18">
        <v>75</v>
      </c>
      <c r="K918" s="18">
        <f t="shared" si="230"/>
        <v>-46</v>
      </c>
      <c r="L918" s="11">
        <f t="shared" si="231"/>
        <v>-0.61333333333333329</v>
      </c>
      <c r="M918" s="30">
        <v>1062</v>
      </c>
      <c r="N918" s="30">
        <v>1107</v>
      </c>
      <c r="O918" s="21">
        <f t="shared" si="232"/>
        <v>-45</v>
      </c>
      <c r="P918" s="11">
        <f t="shared" si="233"/>
        <v>-4.065040650406504E-2</v>
      </c>
      <c r="Q918" s="18">
        <v>2819</v>
      </c>
      <c r="R918" s="18">
        <f t="shared" si="234"/>
        <v>-1757</v>
      </c>
      <c r="S918" s="11">
        <f t="shared" si="235"/>
        <v>-0.62327066335579995</v>
      </c>
      <c r="T918" s="37">
        <f t="shared" si="236"/>
        <v>36.620689655172413</v>
      </c>
      <c r="U918" s="37">
        <f t="shared" si="237"/>
        <v>37.586666666666666</v>
      </c>
      <c r="V918" s="37">
        <f t="shared" si="238"/>
        <v>-0.96597701149425319</v>
      </c>
      <c r="W918" s="39">
        <f t="shared" si="239"/>
        <v>-2.5699991437413618E-2</v>
      </c>
    </row>
    <row r="919" spans="1:23" x14ac:dyDescent="0.3">
      <c r="A919" s="18">
        <f t="shared" si="225"/>
        <v>2022</v>
      </c>
      <c r="B919" s="18" t="str">
        <f t="shared" si="226"/>
        <v>Aug_2022</v>
      </c>
      <c r="C919" s="18" t="str">
        <f t="shared" si="227"/>
        <v>WK 33_Aug_2022</v>
      </c>
      <c r="D919" s="19">
        <v>44781</v>
      </c>
      <c r="E919" s="23" t="s">
        <v>8</v>
      </c>
      <c r="F919" s="30">
        <v>27</v>
      </c>
      <c r="G919" s="30">
        <v>25</v>
      </c>
      <c r="H919" s="21">
        <f t="shared" si="228"/>
        <v>2</v>
      </c>
      <c r="I919" s="11">
        <f t="shared" si="229"/>
        <v>0.08</v>
      </c>
      <c r="J919" s="18">
        <v>35</v>
      </c>
      <c r="K919" s="18">
        <f t="shared" si="230"/>
        <v>-8</v>
      </c>
      <c r="L919" s="11">
        <f t="shared" si="231"/>
        <v>-0.22857142857142856</v>
      </c>
      <c r="M919" s="30">
        <v>594</v>
      </c>
      <c r="N919" s="30">
        <v>531</v>
      </c>
      <c r="O919" s="21">
        <f t="shared" si="232"/>
        <v>63</v>
      </c>
      <c r="P919" s="11">
        <f t="shared" si="233"/>
        <v>0.11864406779661017</v>
      </c>
      <c r="Q919" s="18">
        <v>752</v>
      </c>
      <c r="R919" s="18">
        <f t="shared" si="234"/>
        <v>-158</v>
      </c>
      <c r="S919" s="11">
        <f t="shared" si="235"/>
        <v>-0.21010638297872342</v>
      </c>
      <c r="T919" s="37">
        <f t="shared" si="236"/>
        <v>22</v>
      </c>
      <c r="U919" s="37">
        <f t="shared" si="237"/>
        <v>21.485714285714284</v>
      </c>
      <c r="V919" s="37">
        <f t="shared" si="238"/>
        <v>0.51428571428571601</v>
      </c>
      <c r="W919" s="39">
        <f t="shared" si="239"/>
        <v>2.3936170212766041E-2</v>
      </c>
    </row>
    <row r="920" spans="1:23" x14ac:dyDescent="0.3">
      <c r="A920" s="18">
        <f t="shared" si="225"/>
        <v>2022</v>
      </c>
      <c r="B920" s="18" t="str">
        <f t="shared" si="226"/>
        <v>Aug_2022</v>
      </c>
      <c r="C920" s="18" t="str">
        <f t="shared" si="227"/>
        <v>WK 33_Aug_2022</v>
      </c>
      <c r="D920" s="19">
        <v>44781</v>
      </c>
      <c r="E920" s="23" t="s">
        <v>9</v>
      </c>
      <c r="F920" s="30">
        <v>139</v>
      </c>
      <c r="G920" s="30">
        <v>137</v>
      </c>
      <c r="H920" s="21">
        <f t="shared" si="228"/>
        <v>2</v>
      </c>
      <c r="I920" s="11">
        <f t="shared" si="229"/>
        <v>1.4598540145985401E-2</v>
      </c>
      <c r="J920" s="18">
        <v>460</v>
      </c>
      <c r="K920" s="18">
        <f t="shared" si="230"/>
        <v>-321</v>
      </c>
      <c r="L920" s="11">
        <f t="shared" si="231"/>
        <v>-0.69782608695652171</v>
      </c>
      <c r="M920" s="30">
        <v>4464</v>
      </c>
      <c r="N920" s="30">
        <v>4596</v>
      </c>
      <c r="O920" s="21">
        <f t="shared" si="232"/>
        <v>-132</v>
      </c>
      <c r="P920" s="11">
        <f t="shared" si="233"/>
        <v>-2.8720626631853787E-2</v>
      </c>
      <c r="Q920" s="18">
        <v>14129</v>
      </c>
      <c r="R920" s="18">
        <f t="shared" si="234"/>
        <v>-9665</v>
      </c>
      <c r="S920" s="11">
        <f t="shared" si="235"/>
        <v>-0.68405407318281553</v>
      </c>
      <c r="T920" s="37">
        <f t="shared" si="236"/>
        <v>32.115107913669064</v>
      </c>
      <c r="U920" s="37">
        <f t="shared" si="237"/>
        <v>30.715217391304346</v>
      </c>
      <c r="V920" s="37">
        <f t="shared" si="238"/>
        <v>1.3998905223647178</v>
      </c>
      <c r="W920" s="39">
        <f t="shared" si="239"/>
        <v>4.5576448459747343E-2</v>
      </c>
    </row>
    <row r="921" spans="1:23" x14ac:dyDescent="0.3">
      <c r="A921" s="18">
        <f t="shared" si="225"/>
        <v>2022</v>
      </c>
      <c r="B921" s="18" t="str">
        <f t="shared" si="226"/>
        <v>Aug_2022</v>
      </c>
      <c r="C921" s="18" t="str">
        <f t="shared" si="227"/>
        <v>WK 33_Aug_2022</v>
      </c>
      <c r="D921" s="19">
        <v>44781</v>
      </c>
      <c r="E921" s="23" t="s">
        <v>21</v>
      </c>
      <c r="F921" s="30">
        <v>19</v>
      </c>
      <c r="G921" s="30">
        <v>19</v>
      </c>
      <c r="H921" s="21">
        <f t="shared" si="228"/>
        <v>0</v>
      </c>
      <c r="I921" s="11">
        <f t="shared" si="229"/>
        <v>0</v>
      </c>
      <c r="J921" s="18">
        <v>61</v>
      </c>
      <c r="K921" s="18">
        <f t="shared" si="230"/>
        <v>-42</v>
      </c>
      <c r="L921" s="11">
        <f t="shared" si="231"/>
        <v>-0.68852459016393441</v>
      </c>
      <c r="M921" s="30">
        <v>456</v>
      </c>
      <c r="N921" s="30">
        <v>486</v>
      </c>
      <c r="O921" s="21">
        <f t="shared" si="232"/>
        <v>-30</v>
      </c>
      <c r="P921" s="11">
        <f t="shared" si="233"/>
        <v>-6.1728395061728392E-2</v>
      </c>
      <c r="Q921" s="18">
        <v>1843</v>
      </c>
      <c r="R921" s="18">
        <f t="shared" si="234"/>
        <v>-1387</v>
      </c>
      <c r="S921" s="11">
        <f t="shared" si="235"/>
        <v>-0.75257731958762886</v>
      </c>
      <c r="T921" s="37">
        <f t="shared" si="236"/>
        <v>24</v>
      </c>
      <c r="U921" s="37">
        <f t="shared" si="237"/>
        <v>30.21311475409836</v>
      </c>
      <c r="V921" s="37">
        <f t="shared" si="238"/>
        <v>-6.2131147540983598</v>
      </c>
      <c r="W921" s="39">
        <f t="shared" si="239"/>
        <v>-0.20564297341291371</v>
      </c>
    </row>
    <row r="922" spans="1:23" x14ac:dyDescent="0.3">
      <c r="A922" s="18">
        <f t="shared" si="225"/>
        <v>2022</v>
      </c>
      <c r="B922" s="18" t="str">
        <f t="shared" si="226"/>
        <v>Aug_2022</v>
      </c>
      <c r="C922" s="18" t="str">
        <f t="shared" si="227"/>
        <v>WK 33_Aug_2022</v>
      </c>
      <c r="D922" s="19">
        <v>44781</v>
      </c>
      <c r="E922" s="23" t="s">
        <v>10</v>
      </c>
      <c r="F922" s="33">
        <v>31</v>
      </c>
      <c r="G922" s="33">
        <v>31</v>
      </c>
      <c r="H922" s="21">
        <f t="shared" si="228"/>
        <v>0</v>
      </c>
      <c r="I922" s="11">
        <f t="shared" si="229"/>
        <v>0</v>
      </c>
      <c r="J922" s="18">
        <v>44</v>
      </c>
      <c r="K922" s="18">
        <f t="shared" si="230"/>
        <v>-13</v>
      </c>
      <c r="L922" s="11">
        <f t="shared" si="231"/>
        <v>-0.29545454545454547</v>
      </c>
      <c r="M922" s="30">
        <v>1066</v>
      </c>
      <c r="N922" s="30">
        <v>984</v>
      </c>
      <c r="O922" s="21">
        <f t="shared" si="232"/>
        <v>82</v>
      </c>
      <c r="P922" s="11">
        <f t="shared" si="233"/>
        <v>8.3333333333333329E-2</v>
      </c>
      <c r="Q922" s="18">
        <v>1048</v>
      </c>
      <c r="R922" s="18">
        <f t="shared" si="234"/>
        <v>18</v>
      </c>
      <c r="S922" s="11">
        <f t="shared" si="235"/>
        <v>1.717557251908397E-2</v>
      </c>
      <c r="T922" s="37">
        <f t="shared" si="236"/>
        <v>34.387096774193552</v>
      </c>
      <c r="U922" s="37">
        <f t="shared" si="237"/>
        <v>23.818181818181817</v>
      </c>
      <c r="V922" s="37">
        <f t="shared" si="238"/>
        <v>10.568914956011735</v>
      </c>
      <c r="W922" s="39">
        <f t="shared" si="239"/>
        <v>0.44373307067224843</v>
      </c>
    </row>
    <row r="923" spans="1:23" x14ac:dyDescent="0.3">
      <c r="A923" s="18">
        <f t="shared" si="225"/>
        <v>2022</v>
      </c>
      <c r="B923" s="18" t="str">
        <f t="shared" si="226"/>
        <v>Aug_2022</v>
      </c>
      <c r="C923" s="18" t="str">
        <f t="shared" si="227"/>
        <v>WK 33_Aug_2022</v>
      </c>
      <c r="D923" s="19">
        <v>44781</v>
      </c>
      <c r="E923" s="23" t="s">
        <v>16</v>
      </c>
      <c r="F923" s="33">
        <v>36</v>
      </c>
      <c r="G923" s="33">
        <v>36</v>
      </c>
      <c r="H923" s="21">
        <f t="shared" si="228"/>
        <v>0</v>
      </c>
      <c r="I923" s="11">
        <f t="shared" si="229"/>
        <v>0</v>
      </c>
      <c r="J923" s="18">
        <v>111</v>
      </c>
      <c r="K923" s="18">
        <f t="shared" si="230"/>
        <v>-75</v>
      </c>
      <c r="L923" s="11">
        <f t="shared" si="231"/>
        <v>-0.67567567567567566</v>
      </c>
      <c r="M923" s="30">
        <v>534</v>
      </c>
      <c r="N923" s="30">
        <v>537</v>
      </c>
      <c r="O923" s="21">
        <f t="shared" si="232"/>
        <v>-3</v>
      </c>
      <c r="P923" s="11">
        <f t="shared" si="233"/>
        <v>-5.5865921787709499E-3</v>
      </c>
      <c r="Q923" s="18">
        <v>3522</v>
      </c>
      <c r="R923" s="18">
        <f t="shared" si="234"/>
        <v>-2988</v>
      </c>
      <c r="S923" s="11">
        <f t="shared" si="235"/>
        <v>-0.848381601362862</v>
      </c>
      <c r="T923" s="37">
        <f t="shared" si="236"/>
        <v>14.833333333333334</v>
      </c>
      <c r="U923" s="37">
        <f t="shared" si="237"/>
        <v>31.72972972972973</v>
      </c>
      <c r="V923" s="37">
        <f t="shared" si="238"/>
        <v>-16.896396396396398</v>
      </c>
      <c r="W923" s="39">
        <f t="shared" si="239"/>
        <v>-0.53250993753549125</v>
      </c>
    </row>
    <row r="924" spans="1:23" x14ac:dyDescent="0.3">
      <c r="A924" s="18">
        <f t="shared" si="225"/>
        <v>2022</v>
      </c>
      <c r="B924" s="18" t="str">
        <f t="shared" si="226"/>
        <v>Aug_2022</v>
      </c>
      <c r="C924" s="18" t="str">
        <f t="shared" si="227"/>
        <v>WK 33_Aug_2022</v>
      </c>
      <c r="D924" s="19">
        <v>44781</v>
      </c>
      <c r="E924" s="23" t="s">
        <v>12</v>
      </c>
      <c r="F924" s="30">
        <v>85</v>
      </c>
      <c r="G924" s="30">
        <v>88</v>
      </c>
      <c r="H924" s="21">
        <f t="shared" si="228"/>
        <v>-3</v>
      </c>
      <c r="I924" s="11">
        <f t="shared" si="229"/>
        <v>-3.4090909090909088E-2</v>
      </c>
      <c r="J924" s="18">
        <v>295</v>
      </c>
      <c r="K924" s="18">
        <f t="shared" si="230"/>
        <v>-210</v>
      </c>
      <c r="L924" s="11">
        <f t="shared" si="231"/>
        <v>-0.71186440677966101</v>
      </c>
      <c r="M924" s="30">
        <v>1478</v>
      </c>
      <c r="N924" s="30">
        <v>1542</v>
      </c>
      <c r="O924" s="21">
        <f t="shared" si="232"/>
        <v>-64</v>
      </c>
      <c r="P924" s="11">
        <f t="shared" si="233"/>
        <v>-4.1504539559014265E-2</v>
      </c>
      <c r="Q924" s="18">
        <v>5504</v>
      </c>
      <c r="R924" s="18">
        <f t="shared" si="234"/>
        <v>-4026</v>
      </c>
      <c r="S924" s="11">
        <f t="shared" si="235"/>
        <v>-0.73146802325581395</v>
      </c>
      <c r="T924" s="37">
        <f t="shared" si="236"/>
        <v>17.388235294117646</v>
      </c>
      <c r="U924" s="37">
        <f t="shared" si="237"/>
        <v>18.657627118644069</v>
      </c>
      <c r="V924" s="37">
        <f t="shared" si="238"/>
        <v>-1.2693918245264229</v>
      </c>
      <c r="W924" s="39">
        <f t="shared" si="239"/>
        <v>-6.8036080711354419E-2</v>
      </c>
    </row>
    <row r="925" spans="1:23" x14ac:dyDescent="0.3">
      <c r="A925" s="18">
        <f t="shared" ref="A925:A956" si="240">IF(ISBLANK(D925),"",YEAR(D925))</f>
        <v>2022</v>
      </c>
      <c r="B925" s="18" t="str">
        <f t="shared" si="226"/>
        <v>Aug_2022</v>
      </c>
      <c r="C925" s="18" t="str">
        <f t="shared" si="227"/>
        <v>WK 35_Aug_2022</v>
      </c>
      <c r="D925" s="19">
        <v>44795</v>
      </c>
      <c r="E925" s="29" t="s">
        <v>18</v>
      </c>
      <c r="F925" s="30">
        <v>35</v>
      </c>
      <c r="G925" s="30">
        <v>34</v>
      </c>
      <c r="H925" s="21">
        <f t="shared" si="228"/>
        <v>1</v>
      </c>
      <c r="I925" s="11">
        <f t="shared" si="229"/>
        <v>2.9411764705882353E-2</v>
      </c>
      <c r="J925" s="18">
        <v>113</v>
      </c>
      <c r="K925" s="18">
        <f t="shared" si="230"/>
        <v>-78</v>
      </c>
      <c r="L925" s="11">
        <f t="shared" si="231"/>
        <v>-0.69026548672566368</v>
      </c>
      <c r="M925" s="31">
        <v>1051</v>
      </c>
      <c r="N925" s="31">
        <v>1072</v>
      </c>
      <c r="O925" s="21">
        <f t="shared" si="232"/>
        <v>-21</v>
      </c>
      <c r="P925" s="11">
        <f t="shared" si="233"/>
        <v>-1.9589552238805971E-2</v>
      </c>
      <c r="Q925" s="18">
        <v>4152</v>
      </c>
      <c r="R925" s="18">
        <f t="shared" si="234"/>
        <v>-3101</v>
      </c>
      <c r="S925" s="11">
        <f t="shared" si="235"/>
        <v>-0.74686897880539505</v>
      </c>
      <c r="T925" s="37">
        <f t="shared" si="236"/>
        <v>30.028571428571428</v>
      </c>
      <c r="U925" s="37">
        <f t="shared" si="237"/>
        <v>36.743362831858406</v>
      </c>
      <c r="V925" s="37">
        <f t="shared" si="238"/>
        <v>-6.7147914032869771</v>
      </c>
      <c r="W925" s="39">
        <f t="shared" si="239"/>
        <v>-0.18274841728598951</v>
      </c>
    </row>
    <row r="926" spans="1:23" x14ac:dyDescent="0.3">
      <c r="A926" s="18">
        <f t="shared" si="240"/>
        <v>2022</v>
      </c>
      <c r="B926" s="18" t="str">
        <f t="shared" si="226"/>
        <v>Aug_2022</v>
      </c>
      <c r="C926" s="18" t="str">
        <f t="shared" si="227"/>
        <v>WK 35_Aug_2022</v>
      </c>
      <c r="D926" s="19">
        <v>44795</v>
      </c>
      <c r="E926" s="29" t="s">
        <v>19</v>
      </c>
      <c r="F926" s="30">
        <v>52</v>
      </c>
      <c r="G926" s="30">
        <v>52</v>
      </c>
      <c r="H926" s="21">
        <f t="shared" si="228"/>
        <v>0</v>
      </c>
      <c r="I926" s="11">
        <f t="shared" si="229"/>
        <v>0</v>
      </c>
      <c r="J926" s="18">
        <v>118</v>
      </c>
      <c r="K926" s="18">
        <f t="shared" si="230"/>
        <v>-66</v>
      </c>
      <c r="L926" s="11">
        <f t="shared" si="231"/>
        <v>-0.55932203389830504</v>
      </c>
      <c r="M926" s="30">
        <v>1822</v>
      </c>
      <c r="N926" s="30">
        <v>1818</v>
      </c>
      <c r="O926" s="21">
        <f t="shared" si="232"/>
        <v>4</v>
      </c>
      <c r="P926" s="11">
        <f t="shared" si="233"/>
        <v>2.2002200220022001E-3</v>
      </c>
      <c r="Q926" s="18">
        <v>3262</v>
      </c>
      <c r="R926" s="18">
        <f t="shared" si="234"/>
        <v>-1440</v>
      </c>
      <c r="S926" s="11">
        <f t="shared" si="235"/>
        <v>-0.44144696505211528</v>
      </c>
      <c r="T926" s="37">
        <f t="shared" si="236"/>
        <v>35.03846153846154</v>
      </c>
      <c r="U926" s="37">
        <f t="shared" si="237"/>
        <v>27.64406779661017</v>
      </c>
      <c r="V926" s="37">
        <f t="shared" si="238"/>
        <v>7.3943937418513705</v>
      </c>
      <c r="W926" s="39">
        <f t="shared" si="239"/>
        <v>0.26748573315096924</v>
      </c>
    </row>
    <row r="927" spans="1:23" x14ac:dyDescent="0.3">
      <c r="A927" s="18">
        <f t="shared" si="240"/>
        <v>2022</v>
      </c>
      <c r="B927" s="18" t="str">
        <f t="shared" si="226"/>
        <v>Aug_2022</v>
      </c>
      <c r="C927" s="18" t="str">
        <f t="shared" si="227"/>
        <v>WK 35_Aug_2022</v>
      </c>
      <c r="D927" s="19">
        <v>44795</v>
      </c>
      <c r="E927" s="23" t="s">
        <v>6</v>
      </c>
      <c r="F927" s="30">
        <v>19</v>
      </c>
      <c r="G927" s="30">
        <v>19</v>
      </c>
      <c r="H927" s="21">
        <f t="shared" si="228"/>
        <v>0</v>
      </c>
      <c r="I927" s="11">
        <f t="shared" si="229"/>
        <v>0</v>
      </c>
      <c r="J927" s="18">
        <v>47</v>
      </c>
      <c r="K927" s="18">
        <f t="shared" si="230"/>
        <v>-28</v>
      </c>
      <c r="L927" s="11">
        <f t="shared" si="231"/>
        <v>-0.5957446808510638</v>
      </c>
      <c r="M927" s="30">
        <v>783</v>
      </c>
      <c r="N927" s="30">
        <v>774</v>
      </c>
      <c r="O927" s="21">
        <f t="shared" si="232"/>
        <v>9</v>
      </c>
      <c r="P927" s="11">
        <f t="shared" si="233"/>
        <v>1.1627906976744186E-2</v>
      </c>
      <c r="Q927" s="18">
        <v>1771</v>
      </c>
      <c r="R927" s="18">
        <f t="shared" si="234"/>
        <v>-988</v>
      </c>
      <c r="S927" s="11">
        <f t="shared" si="235"/>
        <v>-0.55787690570299264</v>
      </c>
      <c r="T927" s="37">
        <f t="shared" si="236"/>
        <v>41.210526315789473</v>
      </c>
      <c r="U927" s="37">
        <f t="shared" si="237"/>
        <v>37.680851063829785</v>
      </c>
      <c r="V927" s="37">
        <f t="shared" si="238"/>
        <v>3.5296752519596879</v>
      </c>
      <c r="W927" s="39">
        <f t="shared" si="239"/>
        <v>9.367291747154452E-2</v>
      </c>
    </row>
    <row r="928" spans="1:23" x14ac:dyDescent="0.3">
      <c r="A928" s="18">
        <f t="shared" si="240"/>
        <v>2022</v>
      </c>
      <c r="B928" s="18" t="str">
        <f t="shared" si="226"/>
        <v>Aug_2022</v>
      </c>
      <c r="C928" s="18" t="str">
        <f t="shared" si="227"/>
        <v>WK 35_Aug_2022</v>
      </c>
      <c r="D928" s="19">
        <v>44795</v>
      </c>
      <c r="E928" s="23" t="s">
        <v>7</v>
      </c>
      <c r="F928" s="30">
        <v>2187</v>
      </c>
      <c r="G928" s="30">
        <v>2189</v>
      </c>
      <c r="H928" s="21">
        <f t="shared" si="228"/>
        <v>-2</v>
      </c>
      <c r="I928" s="11">
        <f t="shared" si="229"/>
        <v>-9.1365920511649154E-4</v>
      </c>
      <c r="J928" s="18">
        <v>2500</v>
      </c>
      <c r="K928" s="18">
        <f t="shared" si="230"/>
        <v>-313</v>
      </c>
      <c r="L928" s="11">
        <f t="shared" si="231"/>
        <v>-0.12520000000000001</v>
      </c>
      <c r="M928" s="30">
        <v>59128</v>
      </c>
      <c r="N928" s="30">
        <v>60188</v>
      </c>
      <c r="O928" s="21">
        <f t="shared" si="232"/>
        <v>-1060</v>
      </c>
      <c r="P928" s="11">
        <f t="shared" si="233"/>
        <v>-1.7611484016747524E-2</v>
      </c>
      <c r="Q928" s="18">
        <v>86541</v>
      </c>
      <c r="R928" s="18">
        <f t="shared" si="234"/>
        <v>-27413</v>
      </c>
      <c r="S928" s="11">
        <f t="shared" si="235"/>
        <v>-0.31676315272529781</v>
      </c>
      <c r="T928" s="37">
        <f t="shared" si="236"/>
        <v>27.036122542295381</v>
      </c>
      <c r="U928" s="37">
        <f t="shared" si="237"/>
        <v>34.616399999999999</v>
      </c>
      <c r="V928" s="37">
        <f t="shared" si="238"/>
        <v>-7.5802774577046179</v>
      </c>
      <c r="W928" s="39">
        <f t="shared" si="239"/>
        <v>-0.21897936982772959</v>
      </c>
    </row>
    <row r="929" spans="1:23" x14ac:dyDescent="0.3">
      <c r="A929" s="18">
        <f t="shared" si="240"/>
        <v>2022</v>
      </c>
      <c r="B929" s="18" t="str">
        <f t="shared" si="226"/>
        <v>Aug_2022</v>
      </c>
      <c r="C929" s="18" t="str">
        <f t="shared" si="227"/>
        <v>WK 35_Aug_2022</v>
      </c>
      <c r="D929" s="19">
        <v>44795</v>
      </c>
      <c r="E929" s="34" t="s">
        <v>20</v>
      </c>
      <c r="F929" s="32">
        <v>29</v>
      </c>
      <c r="G929" s="32">
        <v>29</v>
      </c>
      <c r="H929" s="21">
        <f t="shared" si="228"/>
        <v>0</v>
      </c>
      <c r="I929" s="11">
        <f t="shared" si="229"/>
        <v>0</v>
      </c>
      <c r="J929" s="18">
        <v>75</v>
      </c>
      <c r="K929" s="18">
        <f t="shared" si="230"/>
        <v>-46</v>
      </c>
      <c r="L929" s="11">
        <f t="shared" si="231"/>
        <v>-0.61333333333333329</v>
      </c>
      <c r="M929" s="30">
        <v>1022</v>
      </c>
      <c r="N929" s="30">
        <v>1019</v>
      </c>
      <c r="O929" s="21">
        <f t="shared" si="232"/>
        <v>3</v>
      </c>
      <c r="P929" s="11">
        <f t="shared" si="233"/>
        <v>2.944062806673209E-3</v>
      </c>
      <c r="Q929" s="18">
        <v>2819</v>
      </c>
      <c r="R929" s="18">
        <f t="shared" si="234"/>
        <v>-1797</v>
      </c>
      <c r="S929" s="11">
        <f t="shared" si="235"/>
        <v>-0.63746009223128774</v>
      </c>
      <c r="T929" s="37">
        <f t="shared" si="236"/>
        <v>35.241379310344826</v>
      </c>
      <c r="U929" s="37">
        <f t="shared" si="237"/>
        <v>37.586666666666666</v>
      </c>
      <c r="V929" s="37">
        <f t="shared" si="238"/>
        <v>-2.3452873563218404</v>
      </c>
      <c r="W929" s="39">
        <f t="shared" si="239"/>
        <v>-6.2396790253330267E-2</v>
      </c>
    </row>
    <row r="930" spans="1:23" x14ac:dyDescent="0.3">
      <c r="A930" s="18">
        <f t="shared" si="240"/>
        <v>2022</v>
      </c>
      <c r="B930" s="18" t="str">
        <f t="shared" si="226"/>
        <v>Aug_2022</v>
      </c>
      <c r="C930" s="18" t="str">
        <f t="shared" si="227"/>
        <v>WK 35_Aug_2022</v>
      </c>
      <c r="D930" s="19">
        <v>44795</v>
      </c>
      <c r="E930" s="23" t="s">
        <v>8</v>
      </c>
      <c r="F930" s="30">
        <v>26</v>
      </c>
      <c r="G930" s="30">
        <v>27</v>
      </c>
      <c r="H930" s="21">
        <f t="shared" si="228"/>
        <v>-1</v>
      </c>
      <c r="I930" s="11">
        <f t="shared" si="229"/>
        <v>-3.7037037037037035E-2</v>
      </c>
      <c r="J930" s="18">
        <v>35</v>
      </c>
      <c r="K930" s="18">
        <f t="shared" si="230"/>
        <v>-9</v>
      </c>
      <c r="L930" s="11">
        <f t="shared" si="231"/>
        <v>-0.25714285714285712</v>
      </c>
      <c r="M930" s="30">
        <v>698</v>
      </c>
      <c r="N930" s="30">
        <v>668</v>
      </c>
      <c r="O930" s="21">
        <f t="shared" si="232"/>
        <v>30</v>
      </c>
      <c r="P930" s="11">
        <f t="shared" si="233"/>
        <v>4.4910179640718563E-2</v>
      </c>
      <c r="Q930" s="18">
        <v>752</v>
      </c>
      <c r="R930" s="18">
        <f t="shared" si="234"/>
        <v>-54</v>
      </c>
      <c r="S930" s="11">
        <f t="shared" si="235"/>
        <v>-7.1808510638297879E-2</v>
      </c>
      <c r="T930" s="37">
        <f t="shared" si="236"/>
        <v>26.846153846153847</v>
      </c>
      <c r="U930" s="37">
        <f t="shared" si="237"/>
        <v>21.485714285714284</v>
      </c>
      <c r="V930" s="37">
        <f t="shared" si="238"/>
        <v>5.3604395604395627</v>
      </c>
      <c r="W930" s="39">
        <f t="shared" si="239"/>
        <v>0.24948854337152221</v>
      </c>
    </row>
    <row r="931" spans="1:23" x14ac:dyDescent="0.3">
      <c r="A931" s="18">
        <f t="shared" si="240"/>
        <v>2022</v>
      </c>
      <c r="B931" s="18" t="str">
        <f t="shared" si="226"/>
        <v>Aug_2022</v>
      </c>
      <c r="C931" s="18" t="str">
        <f t="shared" si="227"/>
        <v>WK 35_Aug_2022</v>
      </c>
      <c r="D931" s="19">
        <v>44795</v>
      </c>
      <c r="E931" s="23" t="s">
        <v>9</v>
      </c>
      <c r="F931" s="30">
        <v>136</v>
      </c>
      <c r="G931" s="30">
        <v>138</v>
      </c>
      <c r="H931" s="21">
        <f t="shared" si="228"/>
        <v>-2</v>
      </c>
      <c r="I931" s="11">
        <f t="shared" si="229"/>
        <v>-1.4492753623188406E-2</v>
      </c>
      <c r="J931" s="18">
        <v>460</v>
      </c>
      <c r="K931" s="18">
        <f t="shared" si="230"/>
        <v>-324</v>
      </c>
      <c r="L931" s="11">
        <f t="shared" si="231"/>
        <v>-0.70434782608695656</v>
      </c>
      <c r="M931" s="30">
        <v>4347</v>
      </c>
      <c r="N931" s="30">
        <v>4457</v>
      </c>
      <c r="O931" s="21">
        <f t="shared" si="232"/>
        <v>-110</v>
      </c>
      <c r="P931" s="11">
        <f t="shared" si="233"/>
        <v>-2.4680278214045323E-2</v>
      </c>
      <c r="Q931" s="18">
        <v>14129</v>
      </c>
      <c r="R931" s="18">
        <f t="shared" si="234"/>
        <v>-9782</v>
      </c>
      <c r="S931" s="11">
        <f t="shared" si="235"/>
        <v>-0.69233491400665303</v>
      </c>
      <c r="T931" s="37">
        <f t="shared" si="236"/>
        <v>31.963235294117649</v>
      </c>
      <c r="U931" s="37">
        <f t="shared" si="237"/>
        <v>30.715217391304346</v>
      </c>
      <c r="V931" s="37">
        <f t="shared" si="238"/>
        <v>1.2480179028133023</v>
      </c>
      <c r="W931" s="39">
        <f t="shared" si="239"/>
        <v>4.0631908506909127E-2</v>
      </c>
    </row>
    <row r="932" spans="1:23" x14ac:dyDescent="0.3">
      <c r="A932" s="18">
        <f t="shared" si="240"/>
        <v>2022</v>
      </c>
      <c r="B932" s="18" t="str">
        <f t="shared" si="226"/>
        <v>Aug_2022</v>
      </c>
      <c r="C932" s="18" t="str">
        <f t="shared" si="227"/>
        <v>WK 35_Aug_2022</v>
      </c>
      <c r="D932" s="19">
        <v>44795</v>
      </c>
      <c r="E932" s="23" t="s">
        <v>21</v>
      </c>
      <c r="F932" s="30">
        <v>19</v>
      </c>
      <c r="G932" s="30">
        <v>19</v>
      </c>
      <c r="H932" s="21">
        <f t="shared" si="228"/>
        <v>0</v>
      </c>
      <c r="I932" s="11">
        <f t="shared" si="229"/>
        <v>0</v>
      </c>
      <c r="J932" s="18">
        <v>61</v>
      </c>
      <c r="K932" s="18">
        <f t="shared" si="230"/>
        <v>-42</v>
      </c>
      <c r="L932" s="11">
        <f t="shared" si="231"/>
        <v>-0.68852459016393441</v>
      </c>
      <c r="M932" s="30">
        <v>422</v>
      </c>
      <c r="N932" s="30">
        <v>458</v>
      </c>
      <c r="O932" s="21">
        <f t="shared" si="232"/>
        <v>-36</v>
      </c>
      <c r="P932" s="11">
        <f t="shared" si="233"/>
        <v>-7.8602620087336247E-2</v>
      </c>
      <c r="Q932" s="18">
        <v>1843</v>
      </c>
      <c r="R932" s="18">
        <f t="shared" si="234"/>
        <v>-1421</v>
      </c>
      <c r="S932" s="11">
        <f t="shared" si="235"/>
        <v>-0.77102550189907759</v>
      </c>
      <c r="T932" s="37">
        <f t="shared" si="236"/>
        <v>22.210526315789473</v>
      </c>
      <c r="U932" s="37">
        <f t="shared" si="237"/>
        <v>30.21311475409836</v>
      </c>
      <c r="V932" s="37">
        <f t="shared" si="238"/>
        <v>-8.0025884383088872</v>
      </c>
      <c r="W932" s="39">
        <f t="shared" si="239"/>
        <v>-0.26487134820230174</v>
      </c>
    </row>
    <row r="933" spans="1:23" x14ac:dyDescent="0.3">
      <c r="A933" s="18">
        <f t="shared" si="240"/>
        <v>2022</v>
      </c>
      <c r="B933" s="18" t="str">
        <f t="shared" si="226"/>
        <v>Aug_2022</v>
      </c>
      <c r="C933" s="18" t="str">
        <f t="shared" si="227"/>
        <v>WK 35_Aug_2022</v>
      </c>
      <c r="D933" s="19">
        <v>44795</v>
      </c>
      <c r="E933" s="23" t="s">
        <v>10</v>
      </c>
      <c r="F933" s="33">
        <v>32</v>
      </c>
      <c r="G933" s="33">
        <v>32</v>
      </c>
      <c r="H933" s="21">
        <f t="shared" si="228"/>
        <v>0</v>
      </c>
      <c r="I933" s="11">
        <f t="shared" si="229"/>
        <v>0</v>
      </c>
      <c r="J933" s="18">
        <v>44</v>
      </c>
      <c r="K933" s="18">
        <f t="shared" si="230"/>
        <v>-12</v>
      </c>
      <c r="L933" s="11">
        <f t="shared" si="231"/>
        <v>-0.27272727272727271</v>
      </c>
      <c r="M933" s="30">
        <v>1161</v>
      </c>
      <c r="N933" s="30">
        <v>1177</v>
      </c>
      <c r="O933" s="21">
        <f t="shared" si="232"/>
        <v>-16</v>
      </c>
      <c r="P933" s="11">
        <f t="shared" si="233"/>
        <v>-1.3593882752761258E-2</v>
      </c>
      <c r="Q933" s="18">
        <v>1048</v>
      </c>
      <c r="R933" s="18">
        <f t="shared" si="234"/>
        <v>113</v>
      </c>
      <c r="S933" s="11">
        <f t="shared" si="235"/>
        <v>0.10782442748091603</v>
      </c>
      <c r="T933" s="37">
        <f t="shared" si="236"/>
        <v>36.28125</v>
      </c>
      <c r="U933" s="37">
        <f t="shared" si="237"/>
        <v>23.818181818181817</v>
      </c>
      <c r="V933" s="37">
        <f t="shared" si="238"/>
        <v>12.463068181818183</v>
      </c>
      <c r="W933" s="39">
        <f t="shared" si="239"/>
        <v>0.52325858778625967</v>
      </c>
    </row>
    <row r="934" spans="1:23" x14ac:dyDescent="0.3">
      <c r="A934" s="18">
        <f t="shared" si="240"/>
        <v>2022</v>
      </c>
      <c r="B934" s="18" t="str">
        <f t="shared" si="226"/>
        <v>Aug_2022</v>
      </c>
      <c r="C934" s="18" t="str">
        <f t="shared" si="227"/>
        <v>WK 35_Aug_2022</v>
      </c>
      <c r="D934" s="19">
        <v>44795</v>
      </c>
      <c r="E934" s="23" t="s">
        <v>16</v>
      </c>
      <c r="F934" s="33">
        <v>36</v>
      </c>
      <c r="G934" s="33">
        <v>36</v>
      </c>
      <c r="H934" s="21">
        <f t="shared" si="228"/>
        <v>0</v>
      </c>
      <c r="I934" s="11">
        <f t="shared" si="229"/>
        <v>0</v>
      </c>
      <c r="J934" s="18">
        <v>111</v>
      </c>
      <c r="K934" s="18">
        <f t="shared" si="230"/>
        <v>-75</v>
      </c>
      <c r="L934" s="11">
        <f t="shared" si="231"/>
        <v>-0.67567567567567566</v>
      </c>
      <c r="M934" s="30">
        <v>552</v>
      </c>
      <c r="N934" s="30">
        <v>586</v>
      </c>
      <c r="O934" s="21">
        <f t="shared" si="232"/>
        <v>-34</v>
      </c>
      <c r="P934" s="11">
        <f t="shared" si="233"/>
        <v>-5.8020477815699661E-2</v>
      </c>
      <c r="Q934" s="18">
        <v>3522</v>
      </c>
      <c r="R934" s="18">
        <f t="shared" si="234"/>
        <v>-2970</v>
      </c>
      <c r="S934" s="11">
        <f t="shared" si="235"/>
        <v>-0.84327086882453151</v>
      </c>
      <c r="T934" s="37">
        <f t="shared" si="236"/>
        <v>15.333333333333334</v>
      </c>
      <c r="U934" s="37">
        <f t="shared" si="237"/>
        <v>31.72972972972973</v>
      </c>
      <c r="V934" s="37">
        <f t="shared" si="238"/>
        <v>-16.396396396396398</v>
      </c>
      <c r="W934" s="39">
        <f t="shared" si="239"/>
        <v>-0.51675184554230558</v>
      </c>
    </row>
    <row r="935" spans="1:23" x14ac:dyDescent="0.3">
      <c r="A935" s="18">
        <f t="shared" si="240"/>
        <v>2022</v>
      </c>
      <c r="B935" s="18" t="str">
        <f t="shared" si="226"/>
        <v>Aug_2022</v>
      </c>
      <c r="C935" s="18" t="str">
        <f t="shared" si="227"/>
        <v>WK 35_Aug_2022</v>
      </c>
      <c r="D935" s="19">
        <v>44795</v>
      </c>
      <c r="E935" s="23" t="s">
        <v>12</v>
      </c>
      <c r="F935" s="30">
        <v>87</v>
      </c>
      <c r="G935" s="30">
        <v>79</v>
      </c>
      <c r="H935" s="21">
        <f t="shared" si="228"/>
        <v>8</v>
      </c>
      <c r="I935" s="11">
        <f t="shared" si="229"/>
        <v>0.10126582278481013</v>
      </c>
      <c r="J935" s="18">
        <v>295</v>
      </c>
      <c r="K935" s="18">
        <f t="shared" si="230"/>
        <v>-208</v>
      </c>
      <c r="L935" s="11">
        <f t="shared" si="231"/>
        <v>-0.70508474576271185</v>
      </c>
      <c r="M935" s="30">
        <v>1579</v>
      </c>
      <c r="N935" s="30">
        <v>1627</v>
      </c>
      <c r="O935" s="21">
        <f t="shared" si="232"/>
        <v>-48</v>
      </c>
      <c r="P935" s="11">
        <f t="shared" si="233"/>
        <v>-2.9502151198524892E-2</v>
      </c>
      <c r="Q935" s="18">
        <v>5504</v>
      </c>
      <c r="R935" s="18">
        <f t="shared" si="234"/>
        <v>-3925</v>
      </c>
      <c r="S935" s="11">
        <f t="shared" si="235"/>
        <v>-0.71311773255813948</v>
      </c>
      <c r="T935" s="37">
        <f t="shared" si="236"/>
        <v>18.149425287356323</v>
      </c>
      <c r="U935" s="37">
        <f t="shared" si="237"/>
        <v>18.657627118644069</v>
      </c>
      <c r="V935" s="37">
        <f t="shared" si="238"/>
        <v>-0.50820183128774588</v>
      </c>
      <c r="W935" s="39">
        <f t="shared" si="239"/>
        <v>-2.7238288559208762E-2</v>
      </c>
    </row>
    <row r="936" spans="1:23" x14ac:dyDescent="0.3">
      <c r="A936" s="18">
        <f t="shared" si="240"/>
        <v>2022</v>
      </c>
      <c r="B936" s="18" t="str">
        <f t="shared" si="226"/>
        <v>Sep_2022</v>
      </c>
      <c r="C936" s="18" t="str">
        <f t="shared" si="227"/>
        <v>WK 37_Sep_2022</v>
      </c>
      <c r="D936" s="19">
        <v>44809</v>
      </c>
      <c r="E936" s="29" t="s">
        <v>18</v>
      </c>
      <c r="F936" s="30">
        <v>33</v>
      </c>
      <c r="G936" s="30">
        <v>35</v>
      </c>
      <c r="H936" s="21">
        <f t="shared" si="228"/>
        <v>-2</v>
      </c>
      <c r="I936" s="11">
        <f t="shared" si="229"/>
        <v>-5.7142857142857141E-2</v>
      </c>
      <c r="J936" s="18">
        <v>113</v>
      </c>
      <c r="K936" s="18">
        <f t="shared" si="230"/>
        <v>-80</v>
      </c>
      <c r="L936" s="11">
        <f t="shared" si="231"/>
        <v>-0.70796460176991149</v>
      </c>
      <c r="M936" s="31">
        <v>1120</v>
      </c>
      <c r="N936" s="31">
        <v>1008</v>
      </c>
      <c r="O936" s="21">
        <f t="shared" si="232"/>
        <v>112</v>
      </c>
      <c r="P936" s="11">
        <f t="shared" si="233"/>
        <v>0.1111111111111111</v>
      </c>
      <c r="Q936" s="18">
        <v>4152</v>
      </c>
      <c r="R936" s="18">
        <f t="shared" si="234"/>
        <v>-3032</v>
      </c>
      <c r="S936" s="11">
        <f t="shared" si="235"/>
        <v>-0.73025048169556839</v>
      </c>
      <c r="T936" s="37">
        <f t="shared" si="236"/>
        <v>33.939393939393938</v>
      </c>
      <c r="U936" s="37">
        <f t="shared" si="237"/>
        <v>36.743362831858406</v>
      </c>
      <c r="V936" s="37">
        <f t="shared" si="238"/>
        <v>-2.8039688924644679</v>
      </c>
      <c r="W936" s="39">
        <f t="shared" si="239"/>
        <v>-7.6312255503006951E-2</v>
      </c>
    </row>
    <row r="937" spans="1:23" x14ac:dyDescent="0.3">
      <c r="A937" s="18">
        <f t="shared" si="240"/>
        <v>2022</v>
      </c>
      <c r="B937" s="18" t="str">
        <f t="shared" si="226"/>
        <v>Sep_2022</v>
      </c>
      <c r="C937" s="18" t="str">
        <f t="shared" si="227"/>
        <v>WK 37_Sep_2022</v>
      </c>
      <c r="D937" s="19">
        <v>44809</v>
      </c>
      <c r="E937" s="29" t="s">
        <v>19</v>
      </c>
      <c r="F937" s="30">
        <v>50</v>
      </c>
      <c r="G937" s="30">
        <v>52</v>
      </c>
      <c r="H937" s="21">
        <f t="shared" si="228"/>
        <v>-2</v>
      </c>
      <c r="I937" s="11">
        <f t="shared" si="229"/>
        <v>-3.8461538461538464E-2</v>
      </c>
      <c r="J937" s="18">
        <v>118</v>
      </c>
      <c r="K937" s="18">
        <f t="shared" si="230"/>
        <v>-68</v>
      </c>
      <c r="L937" s="11">
        <f t="shared" si="231"/>
        <v>-0.57627118644067798</v>
      </c>
      <c r="M937" s="30">
        <v>1505</v>
      </c>
      <c r="N937" s="30">
        <v>1672</v>
      </c>
      <c r="O937" s="21">
        <f t="shared" si="232"/>
        <v>-167</v>
      </c>
      <c r="P937" s="11">
        <f t="shared" si="233"/>
        <v>-9.9880382775119611E-2</v>
      </c>
      <c r="Q937" s="18">
        <v>3262</v>
      </c>
      <c r="R937" s="18">
        <f t="shared" si="234"/>
        <v>-1757</v>
      </c>
      <c r="S937" s="11">
        <f t="shared" si="235"/>
        <v>-0.53862660944206009</v>
      </c>
      <c r="T937" s="37">
        <f t="shared" si="236"/>
        <v>30.1</v>
      </c>
      <c r="U937" s="37">
        <f t="shared" si="237"/>
        <v>27.64406779661017</v>
      </c>
      <c r="V937" s="37">
        <f t="shared" si="238"/>
        <v>2.4559322033898319</v>
      </c>
      <c r="W937" s="39">
        <f t="shared" si="239"/>
        <v>8.8841201716738247E-2</v>
      </c>
    </row>
    <row r="938" spans="1:23" x14ac:dyDescent="0.3">
      <c r="A938" s="18">
        <f t="shared" si="240"/>
        <v>2022</v>
      </c>
      <c r="B938" s="18" t="str">
        <f t="shared" si="226"/>
        <v>Sep_2022</v>
      </c>
      <c r="C938" s="18" t="str">
        <f t="shared" si="227"/>
        <v>WK 37_Sep_2022</v>
      </c>
      <c r="D938" s="19">
        <v>44809</v>
      </c>
      <c r="E938" s="23" t="s">
        <v>6</v>
      </c>
      <c r="F938" s="30">
        <v>20</v>
      </c>
      <c r="G938" s="30">
        <v>19</v>
      </c>
      <c r="H938" s="21">
        <f t="shared" si="228"/>
        <v>1</v>
      </c>
      <c r="I938" s="11">
        <f t="shared" si="229"/>
        <v>5.2631578947368418E-2</v>
      </c>
      <c r="J938" s="18">
        <v>47</v>
      </c>
      <c r="K938" s="18">
        <f t="shared" si="230"/>
        <v>-27</v>
      </c>
      <c r="L938" s="11">
        <f t="shared" si="231"/>
        <v>-0.57446808510638303</v>
      </c>
      <c r="M938" s="30">
        <v>851</v>
      </c>
      <c r="N938" s="30">
        <v>768</v>
      </c>
      <c r="O938" s="21">
        <f t="shared" si="232"/>
        <v>83</v>
      </c>
      <c r="P938" s="11">
        <f t="shared" si="233"/>
        <v>0.10807291666666667</v>
      </c>
      <c r="Q938" s="18">
        <v>1771</v>
      </c>
      <c r="R938" s="18">
        <f t="shared" si="234"/>
        <v>-920</v>
      </c>
      <c r="S938" s="11">
        <f t="shared" si="235"/>
        <v>-0.51948051948051943</v>
      </c>
      <c r="T938" s="37">
        <f t="shared" si="236"/>
        <v>42.55</v>
      </c>
      <c r="U938" s="37">
        <f t="shared" si="237"/>
        <v>37.680851063829785</v>
      </c>
      <c r="V938" s="37">
        <f t="shared" si="238"/>
        <v>4.8691489361702125</v>
      </c>
      <c r="W938" s="39">
        <f t="shared" si="239"/>
        <v>0.12922077922077924</v>
      </c>
    </row>
    <row r="939" spans="1:23" x14ac:dyDescent="0.3">
      <c r="A939" s="18">
        <f t="shared" si="240"/>
        <v>2022</v>
      </c>
      <c r="B939" s="18" t="str">
        <f t="shared" si="226"/>
        <v>Sep_2022</v>
      </c>
      <c r="C939" s="18" t="str">
        <f t="shared" si="227"/>
        <v>WK 37_Sep_2022</v>
      </c>
      <c r="D939" s="19">
        <v>44809</v>
      </c>
      <c r="E939" s="23" t="s">
        <v>7</v>
      </c>
      <c r="F939" s="30">
        <v>2185</v>
      </c>
      <c r="G939" s="30">
        <v>2167</v>
      </c>
      <c r="H939" s="21">
        <f t="shared" si="228"/>
        <v>18</v>
      </c>
      <c r="I939" s="11">
        <f t="shared" si="229"/>
        <v>8.3064143977849558E-3</v>
      </c>
      <c r="J939" s="18">
        <v>2500</v>
      </c>
      <c r="K939" s="18">
        <f t="shared" si="230"/>
        <v>-315</v>
      </c>
      <c r="L939" s="11">
        <f t="shared" si="231"/>
        <v>-0.126</v>
      </c>
      <c r="M939" s="30">
        <v>63179</v>
      </c>
      <c r="N939" s="30">
        <v>58197</v>
      </c>
      <c r="O939" s="21">
        <f t="shared" si="232"/>
        <v>4982</v>
      </c>
      <c r="P939" s="11">
        <f t="shared" si="233"/>
        <v>8.5605787239892095E-2</v>
      </c>
      <c r="Q939" s="18">
        <v>86541</v>
      </c>
      <c r="R939" s="18">
        <f t="shared" si="234"/>
        <v>-23362</v>
      </c>
      <c r="S939" s="11">
        <f t="shared" si="235"/>
        <v>-0.26995297026842768</v>
      </c>
      <c r="T939" s="37">
        <f t="shared" si="236"/>
        <v>28.914874141876432</v>
      </c>
      <c r="U939" s="37">
        <f t="shared" si="237"/>
        <v>34.616399999999999</v>
      </c>
      <c r="V939" s="37">
        <f t="shared" si="238"/>
        <v>-5.701525858123567</v>
      </c>
      <c r="W939" s="39">
        <f t="shared" si="239"/>
        <v>-0.16470591563893319</v>
      </c>
    </row>
    <row r="940" spans="1:23" x14ac:dyDescent="0.3">
      <c r="A940" s="18">
        <f t="shared" si="240"/>
        <v>2022</v>
      </c>
      <c r="B940" s="18" t="str">
        <f t="shared" si="226"/>
        <v>Sep_2022</v>
      </c>
      <c r="C940" s="18" t="str">
        <f t="shared" si="227"/>
        <v>WK 37_Sep_2022</v>
      </c>
      <c r="D940" s="19">
        <v>44809</v>
      </c>
      <c r="E940" s="34" t="s">
        <v>20</v>
      </c>
      <c r="F940" s="32">
        <v>29</v>
      </c>
      <c r="G940" s="32">
        <v>29</v>
      </c>
      <c r="H940" s="21">
        <f t="shared" si="228"/>
        <v>0</v>
      </c>
      <c r="I940" s="11">
        <f t="shared" si="229"/>
        <v>0</v>
      </c>
      <c r="J940" s="18">
        <v>75</v>
      </c>
      <c r="K940" s="18">
        <f t="shared" si="230"/>
        <v>-46</v>
      </c>
      <c r="L940" s="11">
        <f t="shared" si="231"/>
        <v>-0.61333333333333329</v>
      </c>
      <c r="M940" s="30">
        <v>1114</v>
      </c>
      <c r="N940" s="30">
        <v>983</v>
      </c>
      <c r="O940" s="21">
        <f t="shared" si="232"/>
        <v>131</v>
      </c>
      <c r="P940" s="11">
        <f t="shared" si="233"/>
        <v>0.13326551373346898</v>
      </c>
      <c r="Q940" s="18">
        <v>2819</v>
      </c>
      <c r="R940" s="18">
        <f t="shared" si="234"/>
        <v>-1705</v>
      </c>
      <c r="S940" s="11">
        <f t="shared" si="235"/>
        <v>-0.60482440581766583</v>
      </c>
      <c r="T940" s="37">
        <f t="shared" si="236"/>
        <v>38.413793103448278</v>
      </c>
      <c r="U940" s="37">
        <f t="shared" si="237"/>
        <v>37.586666666666666</v>
      </c>
      <c r="V940" s="37">
        <f t="shared" si="238"/>
        <v>0.82712643678161157</v>
      </c>
      <c r="W940" s="39">
        <f t="shared" si="239"/>
        <v>2.2005847023278065E-2</v>
      </c>
    </row>
    <row r="941" spans="1:23" x14ac:dyDescent="0.3">
      <c r="A941" s="18">
        <f t="shared" si="240"/>
        <v>2022</v>
      </c>
      <c r="B941" s="18" t="str">
        <f t="shared" si="226"/>
        <v>Sep_2022</v>
      </c>
      <c r="C941" s="18" t="str">
        <f t="shared" si="227"/>
        <v>WK 37_Sep_2022</v>
      </c>
      <c r="D941" s="19">
        <v>44809</v>
      </c>
      <c r="E941" s="23" t="s">
        <v>8</v>
      </c>
      <c r="F941" s="30">
        <v>26</v>
      </c>
      <c r="G941" s="30">
        <v>26</v>
      </c>
      <c r="H941" s="21">
        <f t="shared" si="228"/>
        <v>0</v>
      </c>
      <c r="I941" s="11">
        <f t="shared" si="229"/>
        <v>0</v>
      </c>
      <c r="J941" s="18">
        <v>35</v>
      </c>
      <c r="K941" s="18">
        <f t="shared" si="230"/>
        <v>-9</v>
      </c>
      <c r="L941" s="11">
        <f t="shared" si="231"/>
        <v>-0.25714285714285712</v>
      </c>
      <c r="M941" s="30">
        <v>605</v>
      </c>
      <c r="N941" s="30">
        <v>587</v>
      </c>
      <c r="O941" s="21">
        <f t="shared" si="232"/>
        <v>18</v>
      </c>
      <c r="P941" s="11">
        <f t="shared" si="233"/>
        <v>3.0664395229982964E-2</v>
      </c>
      <c r="Q941" s="18">
        <v>752</v>
      </c>
      <c r="R941" s="18">
        <f t="shared" si="234"/>
        <v>-147</v>
      </c>
      <c r="S941" s="11">
        <f t="shared" si="235"/>
        <v>-0.19547872340425532</v>
      </c>
      <c r="T941" s="37">
        <f t="shared" si="236"/>
        <v>23.26923076923077</v>
      </c>
      <c r="U941" s="37">
        <f t="shared" si="237"/>
        <v>21.485714285714284</v>
      </c>
      <c r="V941" s="37">
        <f t="shared" si="238"/>
        <v>1.7835164835164861</v>
      </c>
      <c r="W941" s="39">
        <f t="shared" si="239"/>
        <v>8.3009410801964112E-2</v>
      </c>
    </row>
    <row r="942" spans="1:23" x14ac:dyDescent="0.3">
      <c r="A942" s="18">
        <f t="shared" si="240"/>
        <v>2022</v>
      </c>
      <c r="B942" s="18" t="str">
        <f t="shared" si="226"/>
        <v>Sep_2022</v>
      </c>
      <c r="C942" s="18" t="str">
        <f t="shared" si="227"/>
        <v>WK 37_Sep_2022</v>
      </c>
      <c r="D942" s="19">
        <v>44809</v>
      </c>
      <c r="E942" s="23" t="s">
        <v>9</v>
      </c>
      <c r="F942" s="30">
        <v>137</v>
      </c>
      <c r="G942" s="30">
        <v>140</v>
      </c>
      <c r="H942" s="21">
        <f t="shared" si="228"/>
        <v>-3</v>
      </c>
      <c r="I942" s="11">
        <f t="shared" si="229"/>
        <v>-2.1428571428571429E-2</v>
      </c>
      <c r="J942" s="18">
        <v>460</v>
      </c>
      <c r="K942" s="18">
        <f t="shared" si="230"/>
        <v>-323</v>
      </c>
      <c r="L942" s="11">
        <f t="shared" si="231"/>
        <v>-0.70217391304347831</v>
      </c>
      <c r="M942" s="30">
        <v>4695</v>
      </c>
      <c r="N942" s="30">
        <v>4318</v>
      </c>
      <c r="O942" s="21">
        <f t="shared" si="232"/>
        <v>377</v>
      </c>
      <c r="P942" s="11">
        <f t="shared" si="233"/>
        <v>8.7308939323761006E-2</v>
      </c>
      <c r="Q942" s="18">
        <v>14129</v>
      </c>
      <c r="R942" s="18">
        <f t="shared" si="234"/>
        <v>-9434</v>
      </c>
      <c r="S942" s="11">
        <f t="shared" si="235"/>
        <v>-0.6677047207870338</v>
      </c>
      <c r="T942" s="37">
        <f t="shared" si="236"/>
        <v>34.270072992700733</v>
      </c>
      <c r="U942" s="37">
        <f t="shared" si="237"/>
        <v>30.715217391304346</v>
      </c>
      <c r="V942" s="37">
        <f t="shared" si="238"/>
        <v>3.5548556013963868</v>
      </c>
      <c r="W942" s="39">
        <f t="shared" si="239"/>
        <v>0.11573597399974082</v>
      </c>
    </row>
    <row r="943" spans="1:23" x14ac:dyDescent="0.3">
      <c r="A943" s="18">
        <f t="shared" si="240"/>
        <v>2022</v>
      </c>
      <c r="B943" s="18" t="str">
        <f t="shared" si="226"/>
        <v>Sep_2022</v>
      </c>
      <c r="C943" s="18" t="str">
        <f t="shared" si="227"/>
        <v>WK 37_Sep_2022</v>
      </c>
      <c r="D943" s="19">
        <v>44809</v>
      </c>
      <c r="E943" s="23" t="s">
        <v>21</v>
      </c>
      <c r="F943" s="30">
        <v>19</v>
      </c>
      <c r="G943" s="30">
        <v>19</v>
      </c>
      <c r="H943" s="21">
        <f t="shared" si="228"/>
        <v>0</v>
      </c>
      <c r="I943" s="11">
        <f t="shared" si="229"/>
        <v>0</v>
      </c>
      <c r="J943" s="18">
        <v>61</v>
      </c>
      <c r="K943" s="18">
        <f t="shared" si="230"/>
        <v>-42</v>
      </c>
      <c r="L943" s="11">
        <f t="shared" si="231"/>
        <v>-0.68852459016393441</v>
      </c>
      <c r="M943" s="30">
        <v>553</v>
      </c>
      <c r="N943" s="30">
        <v>420</v>
      </c>
      <c r="O943" s="21">
        <f t="shared" si="232"/>
        <v>133</v>
      </c>
      <c r="P943" s="11">
        <f t="shared" si="233"/>
        <v>0.31666666666666665</v>
      </c>
      <c r="Q943" s="18">
        <v>1843</v>
      </c>
      <c r="R943" s="18">
        <f t="shared" si="234"/>
        <v>-1290</v>
      </c>
      <c r="S943" s="11">
        <f t="shared" si="235"/>
        <v>-0.69994574064026049</v>
      </c>
      <c r="T943" s="37">
        <f t="shared" si="236"/>
        <v>29.105263157894736</v>
      </c>
      <c r="U943" s="37">
        <f t="shared" si="237"/>
        <v>30.21311475409836</v>
      </c>
      <c r="V943" s="37">
        <f t="shared" si="238"/>
        <v>-1.1078515962036235</v>
      </c>
      <c r="W943" s="39">
        <f t="shared" si="239"/>
        <v>-3.6667904160836158E-2</v>
      </c>
    </row>
    <row r="944" spans="1:23" x14ac:dyDescent="0.3">
      <c r="A944" s="18">
        <f t="shared" si="240"/>
        <v>2022</v>
      </c>
      <c r="B944" s="18" t="str">
        <f t="shared" si="226"/>
        <v>Sep_2022</v>
      </c>
      <c r="C944" s="18" t="str">
        <f t="shared" si="227"/>
        <v>WK 37_Sep_2022</v>
      </c>
      <c r="D944" s="19">
        <v>44809</v>
      </c>
      <c r="E944" s="23" t="s">
        <v>10</v>
      </c>
      <c r="F944" s="33">
        <v>32</v>
      </c>
      <c r="G944" s="33">
        <v>31</v>
      </c>
      <c r="H944" s="21">
        <f t="shared" si="228"/>
        <v>1</v>
      </c>
      <c r="I944" s="11">
        <f t="shared" si="229"/>
        <v>3.2258064516129031E-2</v>
      </c>
      <c r="J944" s="18">
        <v>44</v>
      </c>
      <c r="K944" s="18">
        <f t="shared" si="230"/>
        <v>-12</v>
      </c>
      <c r="L944" s="11">
        <f t="shared" si="231"/>
        <v>-0.27272727272727271</v>
      </c>
      <c r="M944" s="30">
        <v>1107</v>
      </c>
      <c r="N944" s="30">
        <v>1002</v>
      </c>
      <c r="O944" s="21">
        <f t="shared" si="232"/>
        <v>105</v>
      </c>
      <c r="P944" s="11">
        <f t="shared" si="233"/>
        <v>0.10479041916167664</v>
      </c>
      <c r="Q944" s="18">
        <v>1048</v>
      </c>
      <c r="R944" s="18">
        <f t="shared" si="234"/>
        <v>59</v>
      </c>
      <c r="S944" s="11">
        <f t="shared" si="235"/>
        <v>5.6297709923664119E-2</v>
      </c>
      <c r="T944" s="37">
        <f t="shared" si="236"/>
        <v>34.59375</v>
      </c>
      <c r="U944" s="37">
        <f t="shared" si="237"/>
        <v>23.818181818181817</v>
      </c>
      <c r="V944" s="37">
        <f t="shared" si="238"/>
        <v>10.775568181818183</v>
      </c>
      <c r="W944" s="39">
        <f t="shared" si="239"/>
        <v>0.45240935114503827</v>
      </c>
    </row>
    <row r="945" spans="1:23" x14ac:dyDescent="0.3">
      <c r="A945" s="18">
        <f t="shared" si="240"/>
        <v>2022</v>
      </c>
      <c r="B945" s="18" t="str">
        <f t="shared" si="226"/>
        <v>Sep_2022</v>
      </c>
      <c r="C945" s="18" t="str">
        <f t="shared" si="227"/>
        <v>WK 37_Sep_2022</v>
      </c>
      <c r="D945" s="19">
        <v>44809</v>
      </c>
      <c r="E945" s="23" t="s">
        <v>16</v>
      </c>
      <c r="F945" s="33">
        <v>36</v>
      </c>
      <c r="G945" s="33">
        <v>36</v>
      </c>
      <c r="H945" s="21">
        <f t="shared" si="228"/>
        <v>0</v>
      </c>
      <c r="I945" s="11">
        <f t="shared" si="229"/>
        <v>0</v>
      </c>
      <c r="J945" s="18">
        <v>111</v>
      </c>
      <c r="K945" s="18">
        <f t="shared" si="230"/>
        <v>-75</v>
      </c>
      <c r="L945" s="11">
        <f t="shared" si="231"/>
        <v>-0.67567567567567566</v>
      </c>
      <c r="M945" s="30">
        <v>561</v>
      </c>
      <c r="N945" s="30">
        <v>521</v>
      </c>
      <c r="O945" s="21">
        <f t="shared" si="232"/>
        <v>40</v>
      </c>
      <c r="P945" s="11">
        <f t="shared" si="233"/>
        <v>7.6775431861804216E-2</v>
      </c>
      <c r="Q945" s="18">
        <v>3522</v>
      </c>
      <c r="R945" s="18">
        <f t="shared" si="234"/>
        <v>-2961</v>
      </c>
      <c r="S945" s="11">
        <f t="shared" si="235"/>
        <v>-0.84071550255536631</v>
      </c>
      <c r="T945" s="37">
        <f t="shared" si="236"/>
        <v>15.583333333333334</v>
      </c>
      <c r="U945" s="37">
        <f t="shared" si="237"/>
        <v>31.72972972972973</v>
      </c>
      <c r="V945" s="37">
        <f t="shared" si="238"/>
        <v>-16.146396396396398</v>
      </c>
      <c r="W945" s="39">
        <f t="shared" si="239"/>
        <v>-0.50887279954571274</v>
      </c>
    </row>
    <row r="946" spans="1:23" x14ac:dyDescent="0.3">
      <c r="A946" s="18">
        <f t="shared" si="240"/>
        <v>2022</v>
      </c>
      <c r="B946" s="18" t="str">
        <f t="shared" si="226"/>
        <v>Sep_2022</v>
      </c>
      <c r="C946" s="18" t="str">
        <f t="shared" si="227"/>
        <v>WK 37_Sep_2022</v>
      </c>
      <c r="D946" s="19">
        <v>44809</v>
      </c>
      <c r="E946" s="23" t="s">
        <v>12</v>
      </c>
      <c r="F946" s="30">
        <v>71</v>
      </c>
      <c r="G946" s="30">
        <v>88</v>
      </c>
      <c r="H946" s="21">
        <f t="shared" si="228"/>
        <v>-17</v>
      </c>
      <c r="I946" s="11">
        <f t="shared" si="229"/>
        <v>-0.19318181818181818</v>
      </c>
      <c r="J946" s="18">
        <v>295</v>
      </c>
      <c r="K946" s="18">
        <f t="shared" si="230"/>
        <v>-224</v>
      </c>
      <c r="L946" s="11">
        <f t="shared" si="231"/>
        <v>-0.7593220338983051</v>
      </c>
      <c r="M946" s="30">
        <v>1494</v>
      </c>
      <c r="N946" s="30">
        <v>1583</v>
      </c>
      <c r="O946" s="21">
        <f t="shared" si="232"/>
        <v>-89</v>
      </c>
      <c r="P946" s="11">
        <f t="shared" si="233"/>
        <v>-5.6222362602653189E-2</v>
      </c>
      <c r="Q946" s="18">
        <v>5504</v>
      </c>
      <c r="R946" s="18">
        <f t="shared" si="234"/>
        <v>-4010</v>
      </c>
      <c r="S946" s="11">
        <f t="shared" si="235"/>
        <v>-0.7285610465116279</v>
      </c>
      <c r="T946" s="37">
        <f t="shared" si="236"/>
        <v>21.04225352112676</v>
      </c>
      <c r="U946" s="37">
        <f t="shared" si="237"/>
        <v>18.657627118644069</v>
      </c>
      <c r="V946" s="37">
        <f t="shared" si="238"/>
        <v>2.3846264024826915</v>
      </c>
      <c r="W946" s="39">
        <f t="shared" si="239"/>
        <v>0.12780973632492623</v>
      </c>
    </row>
    <row r="947" spans="1:23" x14ac:dyDescent="0.3">
      <c r="A947" s="18">
        <f t="shared" si="240"/>
        <v>2022</v>
      </c>
      <c r="B947" s="18" t="str">
        <f t="shared" si="226"/>
        <v>Sep_2022</v>
      </c>
      <c r="C947" s="18" t="str">
        <f t="shared" si="227"/>
        <v>WK 39_Sep_2022</v>
      </c>
      <c r="D947" s="19">
        <v>44823</v>
      </c>
      <c r="E947" s="29" t="s">
        <v>18</v>
      </c>
      <c r="F947" s="30">
        <v>35</v>
      </c>
      <c r="G947" s="30">
        <v>37</v>
      </c>
      <c r="H947" s="21">
        <f t="shared" si="228"/>
        <v>-2</v>
      </c>
      <c r="I947" s="11">
        <f t="shared" si="229"/>
        <v>-5.4054054054054057E-2</v>
      </c>
      <c r="J947" s="18">
        <v>113</v>
      </c>
      <c r="K947" s="18">
        <f t="shared" si="230"/>
        <v>-78</v>
      </c>
      <c r="L947" s="11">
        <f t="shared" si="231"/>
        <v>-0.69026548672566368</v>
      </c>
      <c r="M947" s="31">
        <v>1214</v>
      </c>
      <c r="N947" s="31">
        <v>1296</v>
      </c>
      <c r="O947" s="21">
        <f t="shared" si="232"/>
        <v>-82</v>
      </c>
      <c r="P947" s="11">
        <f t="shared" si="233"/>
        <v>-6.3271604938271608E-2</v>
      </c>
      <c r="Q947" s="18">
        <v>4152</v>
      </c>
      <c r="R947" s="18">
        <f t="shared" si="234"/>
        <v>-2938</v>
      </c>
      <c r="S947" s="11">
        <f t="shared" si="235"/>
        <v>-0.70761078998073212</v>
      </c>
      <c r="T947" s="37">
        <f t="shared" si="236"/>
        <v>34.685714285714283</v>
      </c>
      <c r="U947" s="37">
        <f t="shared" si="237"/>
        <v>36.743362831858406</v>
      </c>
      <c r="V947" s="37">
        <f t="shared" si="238"/>
        <v>-2.0576485461441223</v>
      </c>
      <c r="W947" s="39">
        <f t="shared" si="239"/>
        <v>-5.6000550509221057E-2</v>
      </c>
    </row>
    <row r="948" spans="1:23" x14ac:dyDescent="0.3">
      <c r="A948" s="18">
        <f t="shared" si="240"/>
        <v>2022</v>
      </c>
      <c r="B948" s="18" t="str">
        <f t="shared" si="226"/>
        <v>Sep_2022</v>
      </c>
      <c r="C948" s="18" t="str">
        <f t="shared" si="227"/>
        <v>WK 39_Sep_2022</v>
      </c>
      <c r="D948" s="19">
        <v>44823</v>
      </c>
      <c r="E948" s="29" t="s">
        <v>19</v>
      </c>
      <c r="F948" s="30">
        <v>51</v>
      </c>
      <c r="G948" s="30">
        <v>50</v>
      </c>
      <c r="H948" s="21">
        <f t="shared" si="228"/>
        <v>1</v>
      </c>
      <c r="I948" s="11">
        <f t="shared" si="229"/>
        <v>0.02</v>
      </c>
      <c r="J948" s="18">
        <v>118</v>
      </c>
      <c r="K948" s="18">
        <f t="shared" si="230"/>
        <v>-67</v>
      </c>
      <c r="L948" s="11">
        <f t="shared" si="231"/>
        <v>-0.56779661016949157</v>
      </c>
      <c r="M948" s="30">
        <v>1458</v>
      </c>
      <c r="N948" s="30">
        <v>1386</v>
      </c>
      <c r="O948" s="21">
        <f t="shared" si="232"/>
        <v>72</v>
      </c>
      <c r="P948" s="11">
        <f t="shared" si="233"/>
        <v>5.1948051948051951E-2</v>
      </c>
      <c r="Q948" s="18">
        <v>3262</v>
      </c>
      <c r="R948" s="18">
        <f t="shared" si="234"/>
        <v>-1804</v>
      </c>
      <c r="S948" s="11">
        <f t="shared" si="235"/>
        <v>-0.55303494788473329</v>
      </c>
      <c r="T948" s="37">
        <f t="shared" si="236"/>
        <v>28.588235294117649</v>
      </c>
      <c r="U948" s="37">
        <f t="shared" si="237"/>
        <v>27.64406779661017</v>
      </c>
      <c r="V948" s="37">
        <f t="shared" si="238"/>
        <v>0.94416749750747897</v>
      </c>
      <c r="W948" s="39">
        <f t="shared" si="239"/>
        <v>3.4154434305911259E-2</v>
      </c>
    </row>
    <row r="949" spans="1:23" x14ac:dyDescent="0.3">
      <c r="A949" s="18">
        <f t="shared" si="240"/>
        <v>2022</v>
      </c>
      <c r="B949" s="18" t="str">
        <f t="shared" si="226"/>
        <v>Sep_2022</v>
      </c>
      <c r="C949" s="18" t="str">
        <f t="shared" si="227"/>
        <v>WK 39_Sep_2022</v>
      </c>
      <c r="D949" s="19">
        <v>44823</v>
      </c>
      <c r="E949" s="23" t="s">
        <v>6</v>
      </c>
      <c r="F949" s="30">
        <v>21</v>
      </c>
      <c r="G949" s="30">
        <v>21</v>
      </c>
      <c r="H949" s="21">
        <f t="shared" si="228"/>
        <v>0</v>
      </c>
      <c r="I949" s="11">
        <f t="shared" si="229"/>
        <v>0</v>
      </c>
      <c r="J949" s="18">
        <v>47</v>
      </c>
      <c r="K949" s="18">
        <f t="shared" si="230"/>
        <v>-26</v>
      </c>
      <c r="L949" s="11">
        <f t="shared" si="231"/>
        <v>-0.55319148936170215</v>
      </c>
      <c r="M949" s="30">
        <v>811</v>
      </c>
      <c r="N949" s="30">
        <v>815</v>
      </c>
      <c r="O949" s="21">
        <f t="shared" si="232"/>
        <v>-4</v>
      </c>
      <c r="P949" s="11">
        <f t="shared" si="233"/>
        <v>-4.9079754601226997E-3</v>
      </c>
      <c r="Q949" s="18">
        <v>1771</v>
      </c>
      <c r="R949" s="18">
        <f t="shared" si="234"/>
        <v>-960</v>
      </c>
      <c r="S949" s="11">
        <f t="shared" si="235"/>
        <v>-0.54206662902315073</v>
      </c>
      <c r="T949" s="37">
        <f t="shared" si="236"/>
        <v>38.61904761904762</v>
      </c>
      <c r="U949" s="37">
        <f t="shared" si="237"/>
        <v>37.680851063829785</v>
      </c>
      <c r="V949" s="37">
        <f t="shared" si="238"/>
        <v>0.93819655521783574</v>
      </c>
      <c r="W949" s="39">
        <f t="shared" si="239"/>
        <v>2.4898496948186494E-2</v>
      </c>
    </row>
    <row r="950" spans="1:23" x14ac:dyDescent="0.3">
      <c r="A950" s="18">
        <f t="shared" si="240"/>
        <v>2022</v>
      </c>
      <c r="B950" s="18" t="str">
        <f t="shared" si="226"/>
        <v>Sep_2022</v>
      </c>
      <c r="C950" s="18" t="str">
        <f t="shared" si="227"/>
        <v>WK 39_Sep_2022</v>
      </c>
      <c r="D950" s="19">
        <v>44823</v>
      </c>
      <c r="E950" s="23" t="s">
        <v>7</v>
      </c>
      <c r="F950" s="30">
        <v>2165</v>
      </c>
      <c r="G950" s="30">
        <v>2201</v>
      </c>
      <c r="H950" s="21">
        <f t="shared" si="228"/>
        <v>-36</v>
      </c>
      <c r="I950" s="11">
        <f t="shared" si="229"/>
        <v>-1.6356201726487961E-2</v>
      </c>
      <c r="J950" s="18">
        <v>2500</v>
      </c>
      <c r="K950" s="18">
        <f t="shared" si="230"/>
        <v>-335</v>
      </c>
      <c r="L950" s="11">
        <f t="shared" si="231"/>
        <v>-0.13400000000000001</v>
      </c>
      <c r="M950" s="30">
        <v>68532</v>
      </c>
      <c r="N950" s="30">
        <v>67696</v>
      </c>
      <c r="O950" s="21">
        <f t="shared" si="232"/>
        <v>836</v>
      </c>
      <c r="P950" s="11">
        <f t="shared" si="233"/>
        <v>1.2349326400378162E-2</v>
      </c>
      <c r="Q950" s="18">
        <v>86541</v>
      </c>
      <c r="R950" s="18">
        <f t="shared" si="234"/>
        <v>-18009</v>
      </c>
      <c r="S950" s="11">
        <f t="shared" si="235"/>
        <v>-0.20809789579505669</v>
      </c>
      <c r="T950" s="37">
        <f t="shared" si="236"/>
        <v>31.654503464203234</v>
      </c>
      <c r="U950" s="37">
        <f t="shared" si="237"/>
        <v>34.616399999999999</v>
      </c>
      <c r="V950" s="37">
        <f t="shared" si="238"/>
        <v>-2.9618965357967646</v>
      </c>
      <c r="W950" s="39">
        <f t="shared" si="239"/>
        <v>-8.5563390063575787E-2</v>
      </c>
    </row>
    <row r="951" spans="1:23" x14ac:dyDescent="0.3">
      <c r="A951" s="18">
        <f t="shared" si="240"/>
        <v>2022</v>
      </c>
      <c r="B951" s="18" t="str">
        <f t="shared" si="226"/>
        <v>Sep_2022</v>
      </c>
      <c r="C951" s="18" t="str">
        <f t="shared" si="227"/>
        <v>WK 39_Sep_2022</v>
      </c>
      <c r="D951" s="19">
        <v>44823</v>
      </c>
      <c r="E951" s="34" t="s">
        <v>20</v>
      </c>
      <c r="F951" s="32">
        <v>29</v>
      </c>
      <c r="G951" s="32">
        <v>29</v>
      </c>
      <c r="H951" s="21">
        <f t="shared" si="228"/>
        <v>0</v>
      </c>
      <c r="I951" s="11">
        <f t="shared" si="229"/>
        <v>0</v>
      </c>
      <c r="J951" s="18">
        <v>75</v>
      </c>
      <c r="K951" s="18">
        <f t="shared" si="230"/>
        <v>-46</v>
      </c>
      <c r="L951" s="11">
        <f t="shared" si="231"/>
        <v>-0.61333333333333329</v>
      </c>
      <c r="M951" s="30">
        <v>1171</v>
      </c>
      <c r="N951" s="30">
        <v>1197</v>
      </c>
      <c r="O951" s="21">
        <f t="shared" si="232"/>
        <v>-26</v>
      </c>
      <c r="P951" s="11">
        <f t="shared" si="233"/>
        <v>-2.1720969089390141E-2</v>
      </c>
      <c r="Q951" s="18">
        <v>2819</v>
      </c>
      <c r="R951" s="18">
        <f t="shared" si="234"/>
        <v>-1648</v>
      </c>
      <c r="S951" s="11">
        <f t="shared" si="235"/>
        <v>-0.58460446967009583</v>
      </c>
      <c r="T951" s="37">
        <f t="shared" si="236"/>
        <v>40.379310344827587</v>
      </c>
      <c r="U951" s="37">
        <f t="shared" si="237"/>
        <v>37.586666666666666</v>
      </c>
      <c r="V951" s="37">
        <f t="shared" si="238"/>
        <v>2.7926436781609212</v>
      </c>
      <c r="W951" s="39">
        <f t="shared" si="239"/>
        <v>7.4298785335959239E-2</v>
      </c>
    </row>
    <row r="952" spans="1:23" x14ac:dyDescent="0.3">
      <c r="A952" s="18">
        <f t="shared" si="240"/>
        <v>2022</v>
      </c>
      <c r="B952" s="18" t="str">
        <f t="shared" si="226"/>
        <v>Sep_2022</v>
      </c>
      <c r="C952" s="18" t="str">
        <f t="shared" si="227"/>
        <v>WK 39_Sep_2022</v>
      </c>
      <c r="D952" s="19">
        <v>44823</v>
      </c>
      <c r="E952" s="23" t="s">
        <v>8</v>
      </c>
      <c r="F952" s="30">
        <v>25</v>
      </c>
      <c r="G952" s="30">
        <v>25</v>
      </c>
      <c r="H952" s="21">
        <f t="shared" si="228"/>
        <v>0</v>
      </c>
      <c r="I952" s="11">
        <f t="shared" si="229"/>
        <v>0</v>
      </c>
      <c r="J952" s="18">
        <v>35</v>
      </c>
      <c r="K952" s="18">
        <f t="shared" si="230"/>
        <v>-10</v>
      </c>
      <c r="L952" s="11">
        <f t="shared" si="231"/>
        <v>-0.2857142857142857</v>
      </c>
      <c r="M952" s="30">
        <v>461</v>
      </c>
      <c r="N952" s="30">
        <v>454</v>
      </c>
      <c r="O952" s="21">
        <f t="shared" si="232"/>
        <v>7</v>
      </c>
      <c r="P952" s="11">
        <f t="shared" si="233"/>
        <v>1.5418502202643172E-2</v>
      </c>
      <c r="Q952" s="18">
        <v>752</v>
      </c>
      <c r="R952" s="18">
        <f t="shared" si="234"/>
        <v>-291</v>
      </c>
      <c r="S952" s="11">
        <f t="shared" si="235"/>
        <v>-0.38696808510638298</v>
      </c>
      <c r="T952" s="37">
        <f t="shared" si="236"/>
        <v>18.440000000000001</v>
      </c>
      <c r="U952" s="37">
        <f t="shared" si="237"/>
        <v>21.485714285714284</v>
      </c>
      <c r="V952" s="37">
        <f t="shared" si="238"/>
        <v>-3.0457142857142827</v>
      </c>
      <c r="W952" s="39">
        <f t="shared" si="239"/>
        <v>-0.14175531914893605</v>
      </c>
    </row>
    <row r="953" spans="1:23" x14ac:dyDescent="0.3">
      <c r="A953" s="18">
        <f t="shared" si="240"/>
        <v>2022</v>
      </c>
      <c r="B953" s="18" t="str">
        <f t="shared" si="226"/>
        <v>Sep_2022</v>
      </c>
      <c r="C953" s="18" t="str">
        <f t="shared" si="227"/>
        <v>WK 39_Sep_2022</v>
      </c>
      <c r="D953" s="19">
        <v>44823</v>
      </c>
      <c r="E953" s="23" t="s">
        <v>9</v>
      </c>
      <c r="F953" s="30">
        <v>141</v>
      </c>
      <c r="G953" s="30">
        <v>138</v>
      </c>
      <c r="H953" s="21">
        <f t="shared" si="228"/>
        <v>3</v>
      </c>
      <c r="I953" s="11">
        <f t="shared" si="229"/>
        <v>2.1739130434782608E-2</v>
      </c>
      <c r="J953" s="18">
        <v>460</v>
      </c>
      <c r="K953" s="18">
        <f t="shared" si="230"/>
        <v>-319</v>
      </c>
      <c r="L953" s="11">
        <f t="shared" si="231"/>
        <v>-0.69347826086956521</v>
      </c>
      <c r="M953" s="30">
        <v>5014</v>
      </c>
      <c r="N953" s="30">
        <v>5053</v>
      </c>
      <c r="O953" s="21">
        <f t="shared" si="232"/>
        <v>-39</v>
      </c>
      <c r="P953" s="11">
        <f t="shared" si="233"/>
        <v>-7.7181872155155356E-3</v>
      </c>
      <c r="Q953" s="18">
        <v>14129</v>
      </c>
      <c r="R953" s="18">
        <f t="shared" si="234"/>
        <v>-9115</v>
      </c>
      <c r="S953" s="11">
        <f t="shared" si="235"/>
        <v>-0.64512704366904949</v>
      </c>
      <c r="T953" s="37">
        <f t="shared" si="236"/>
        <v>35.560283687943262</v>
      </c>
      <c r="U953" s="37">
        <f t="shared" si="237"/>
        <v>30.715217391304346</v>
      </c>
      <c r="V953" s="37">
        <f t="shared" si="238"/>
        <v>4.8450662966389153</v>
      </c>
      <c r="W953" s="39">
        <f t="shared" si="239"/>
        <v>0.15774155966125708</v>
      </c>
    </row>
    <row r="954" spans="1:23" x14ac:dyDescent="0.3">
      <c r="A954" s="18">
        <f t="shared" si="240"/>
        <v>2022</v>
      </c>
      <c r="B954" s="18" t="str">
        <f t="shared" si="226"/>
        <v>Sep_2022</v>
      </c>
      <c r="C954" s="18" t="str">
        <f t="shared" si="227"/>
        <v>WK 39_Sep_2022</v>
      </c>
      <c r="D954" s="19">
        <v>44823</v>
      </c>
      <c r="E954" s="23" t="s">
        <v>21</v>
      </c>
      <c r="F954" s="30">
        <v>19</v>
      </c>
      <c r="G954" s="30">
        <v>18</v>
      </c>
      <c r="H954" s="21">
        <f t="shared" si="228"/>
        <v>1</v>
      </c>
      <c r="I954" s="11">
        <f t="shared" si="229"/>
        <v>5.5555555555555552E-2</v>
      </c>
      <c r="J954" s="18">
        <v>61</v>
      </c>
      <c r="K954" s="18">
        <f t="shared" si="230"/>
        <v>-42</v>
      </c>
      <c r="L954" s="11">
        <f t="shared" si="231"/>
        <v>-0.68852459016393441</v>
      </c>
      <c r="M954" s="30">
        <v>521</v>
      </c>
      <c r="N954" s="30">
        <v>509</v>
      </c>
      <c r="O954" s="21">
        <f t="shared" si="232"/>
        <v>12</v>
      </c>
      <c r="P954" s="11">
        <f t="shared" si="233"/>
        <v>2.3575638506876228E-2</v>
      </c>
      <c r="Q954" s="18">
        <v>1843</v>
      </c>
      <c r="R954" s="18">
        <f t="shared" si="234"/>
        <v>-1322</v>
      </c>
      <c r="S954" s="11">
        <f t="shared" si="235"/>
        <v>-0.71730873575691811</v>
      </c>
      <c r="T954" s="37">
        <f t="shared" si="236"/>
        <v>27.421052631578949</v>
      </c>
      <c r="U954" s="37">
        <f t="shared" si="237"/>
        <v>30.21311475409836</v>
      </c>
      <c r="V954" s="37">
        <f t="shared" si="238"/>
        <v>-2.7920621225194111</v>
      </c>
      <c r="W954" s="39">
        <f t="shared" si="239"/>
        <v>-9.2412256903789514E-2</v>
      </c>
    </row>
    <row r="955" spans="1:23" x14ac:dyDescent="0.3">
      <c r="A955" s="18">
        <f t="shared" si="240"/>
        <v>2022</v>
      </c>
      <c r="B955" s="18" t="str">
        <f t="shared" si="226"/>
        <v>Sep_2022</v>
      </c>
      <c r="C955" s="18" t="str">
        <f t="shared" si="227"/>
        <v>WK 39_Sep_2022</v>
      </c>
      <c r="D955" s="19">
        <v>44823</v>
      </c>
      <c r="E955" s="23" t="s">
        <v>10</v>
      </c>
      <c r="F955" s="33">
        <v>24</v>
      </c>
      <c r="G955" s="33">
        <v>26</v>
      </c>
      <c r="H955" s="21">
        <f t="shared" si="228"/>
        <v>-2</v>
      </c>
      <c r="I955" s="11">
        <f t="shared" si="229"/>
        <v>-7.6923076923076927E-2</v>
      </c>
      <c r="J955" s="18">
        <v>44</v>
      </c>
      <c r="K955" s="18">
        <f t="shared" si="230"/>
        <v>-20</v>
      </c>
      <c r="L955" s="11">
        <f t="shared" si="231"/>
        <v>-0.45454545454545453</v>
      </c>
      <c r="M955" s="30">
        <v>798</v>
      </c>
      <c r="N955" s="30">
        <v>797</v>
      </c>
      <c r="O955" s="21">
        <f t="shared" si="232"/>
        <v>1</v>
      </c>
      <c r="P955" s="11">
        <f t="shared" si="233"/>
        <v>1.2547051442910915E-3</v>
      </c>
      <c r="Q955" s="18">
        <v>1048</v>
      </c>
      <c r="R955" s="18">
        <f t="shared" si="234"/>
        <v>-250</v>
      </c>
      <c r="S955" s="11">
        <f t="shared" si="235"/>
        <v>-0.2385496183206107</v>
      </c>
      <c r="T955" s="37">
        <f t="shared" si="236"/>
        <v>33.25</v>
      </c>
      <c r="U955" s="37">
        <f t="shared" si="237"/>
        <v>23.818181818181817</v>
      </c>
      <c r="V955" s="37">
        <f t="shared" si="238"/>
        <v>9.4318181818181834</v>
      </c>
      <c r="W955" s="39">
        <f t="shared" si="239"/>
        <v>0.39599236641221386</v>
      </c>
    </row>
    <row r="956" spans="1:23" x14ac:dyDescent="0.3">
      <c r="A956" s="18">
        <f t="shared" si="240"/>
        <v>2022</v>
      </c>
      <c r="B956" s="18" t="str">
        <f t="shared" si="226"/>
        <v>Sep_2022</v>
      </c>
      <c r="C956" s="18" t="str">
        <f t="shared" si="227"/>
        <v>WK 39_Sep_2022</v>
      </c>
      <c r="D956" s="19">
        <v>44823</v>
      </c>
      <c r="E956" s="23" t="s">
        <v>16</v>
      </c>
      <c r="F956" s="33">
        <v>36</v>
      </c>
      <c r="G956" s="33">
        <v>36</v>
      </c>
      <c r="H956" s="21">
        <f t="shared" si="228"/>
        <v>0</v>
      </c>
      <c r="I956" s="11">
        <f t="shared" si="229"/>
        <v>0</v>
      </c>
      <c r="J956" s="18">
        <v>111</v>
      </c>
      <c r="K956" s="18">
        <f t="shared" si="230"/>
        <v>-75</v>
      </c>
      <c r="L956" s="11">
        <f t="shared" si="231"/>
        <v>-0.67567567567567566</v>
      </c>
      <c r="M956" s="30">
        <v>639</v>
      </c>
      <c r="N956" s="30">
        <v>664</v>
      </c>
      <c r="O956" s="21">
        <f t="shared" si="232"/>
        <v>-25</v>
      </c>
      <c r="P956" s="11">
        <f t="shared" si="233"/>
        <v>-3.7650602409638557E-2</v>
      </c>
      <c r="Q956" s="18">
        <v>3522</v>
      </c>
      <c r="R956" s="18">
        <f t="shared" si="234"/>
        <v>-2883</v>
      </c>
      <c r="S956" s="11">
        <f t="shared" si="235"/>
        <v>-0.81856899488926749</v>
      </c>
      <c r="T956" s="37">
        <f t="shared" si="236"/>
        <v>17.75</v>
      </c>
      <c r="U956" s="37">
        <f t="shared" si="237"/>
        <v>31.72972972972973</v>
      </c>
      <c r="V956" s="37">
        <f t="shared" si="238"/>
        <v>-13.97972972972973</v>
      </c>
      <c r="W956" s="39">
        <f t="shared" si="239"/>
        <v>-0.440587734241908</v>
      </c>
    </row>
    <row r="957" spans="1:23" x14ac:dyDescent="0.3">
      <c r="A957" s="18">
        <f t="shared" ref="A957:A987" si="241">IF(ISBLANK(D957),"",YEAR(D957))</f>
        <v>2022</v>
      </c>
      <c r="B957" s="18" t="str">
        <f t="shared" si="226"/>
        <v>Sep_2022</v>
      </c>
      <c r="C957" s="18" t="str">
        <f t="shared" si="227"/>
        <v>WK 39_Sep_2022</v>
      </c>
      <c r="D957" s="19">
        <v>44823</v>
      </c>
      <c r="E957" s="23" t="s">
        <v>12</v>
      </c>
      <c r="F957" s="30">
        <v>75</v>
      </c>
      <c r="G957" s="30">
        <v>85</v>
      </c>
      <c r="H957" s="21">
        <f t="shared" si="228"/>
        <v>-10</v>
      </c>
      <c r="I957" s="11">
        <f t="shared" si="229"/>
        <v>-0.11764705882352941</v>
      </c>
      <c r="J957" s="18">
        <v>295</v>
      </c>
      <c r="K957" s="18">
        <f t="shared" si="230"/>
        <v>-220</v>
      </c>
      <c r="L957" s="11">
        <f t="shared" si="231"/>
        <v>-0.74576271186440679</v>
      </c>
      <c r="M957" s="30">
        <v>1756</v>
      </c>
      <c r="N957" s="30">
        <v>1707</v>
      </c>
      <c r="O957" s="21">
        <f t="shared" si="232"/>
        <v>49</v>
      </c>
      <c r="P957" s="11">
        <f t="shared" si="233"/>
        <v>2.8705330990041009E-2</v>
      </c>
      <c r="Q957" s="18">
        <v>5504</v>
      </c>
      <c r="R957" s="18">
        <f t="shared" si="234"/>
        <v>-3748</v>
      </c>
      <c r="S957" s="11">
        <f t="shared" si="235"/>
        <v>-0.68095930232558144</v>
      </c>
      <c r="T957" s="37">
        <f t="shared" si="236"/>
        <v>23.413333333333334</v>
      </c>
      <c r="U957" s="37">
        <f t="shared" si="237"/>
        <v>18.657627118644069</v>
      </c>
      <c r="V957" s="37">
        <f t="shared" si="238"/>
        <v>4.7557062146892655</v>
      </c>
      <c r="W957" s="39">
        <f t="shared" si="239"/>
        <v>0.25489341085271316</v>
      </c>
    </row>
    <row r="958" spans="1:23" x14ac:dyDescent="0.3">
      <c r="A958" s="18">
        <f t="shared" si="241"/>
        <v>2022</v>
      </c>
      <c r="B958" s="18" t="str">
        <f t="shared" si="226"/>
        <v>Oct_2022</v>
      </c>
      <c r="C958" s="18" t="str">
        <f t="shared" si="227"/>
        <v>WK 41_Oct_2022</v>
      </c>
      <c r="D958" s="19">
        <v>44837</v>
      </c>
      <c r="E958" s="29" t="s">
        <v>18</v>
      </c>
      <c r="F958" s="30">
        <v>35</v>
      </c>
      <c r="G958" s="30">
        <v>35</v>
      </c>
      <c r="H958" s="21">
        <f t="shared" si="228"/>
        <v>0</v>
      </c>
      <c r="I958" s="11">
        <f t="shared" si="229"/>
        <v>0</v>
      </c>
      <c r="J958" s="18">
        <v>113</v>
      </c>
      <c r="K958" s="18">
        <f t="shared" si="230"/>
        <v>-78</v>
      </c>
      <c r="L958" s="11">
        <f t="shared" si="231"/>
        <v>-0.69026548672566368</v>
      </c>
      <c r="M958" s="31">
        <v>1176</v>
      </c>
      <c r="N958" s="31">
        <v>1198</v>
      </c>
      <c r="O958" s="21">
        <f t="shared" si="232"/>
        <v>-22</v>
      </c>
      <c r="P958" s="11">
        <f t="shared" si="233"/>
        <v>-1.8363939899833055E-2</v>
      </c>
      <c r="Q958" s="18">
        <v>4152</v>
      </c>
      <c r="R958" s="18">
        <f t="shared" si="234"/>
        <v>-2976</v>
      </c>
      <c r="S958" s="11">
        <f t="shared" si="235"/>
        <v>-0.7167630057803468</v>
      </c>
      <c r="T958" s="37">
        <f t="shared" si="236"/>
        <v>33.6</v>
      </c>
      <c r="U958" s="37">
        <f t="shared" si="237"/>
        <v>36.743362831858406</v>
      </c>
      <c r="V958" s="37">
        <f t="shared" si="238"/>
        <v>-3.1433628318584041</v>
      </c>
      <c r="W958" s="39">
        <f t="shared" si="239"/>
        <v>-8.5549132947976808E-2</v>
      </c>
    </row>
    <row r="959" spans="1:23" x14ac:dyDescent="0.3">
      <c r="A959" s="18">
        <f t="shared" si="241"/>
        <v>2022</v>
      </c>
      <c r="B959" s="18" t="str">
        <f t="shared" si="226"/>
        <v>Oct_2022</v>
      </c>
      <c r="C959" s="18" t="str">
        <f t="shared" si="227"/>
        <v>WK 41_Oct_2022</v>
      </c>
      <c r="D959" s="19">
        <v>44837</v>
      </c>
      <c r="E959" s="29" t="s">
        <v>19</v>
      </c>
      <c r="F959" s="30">
        <v>51</v>
      </c>
      <c r="G959" s="30">
        <v>50</v>
      </c>
      <c r="H959" s="21">
        <f t="shared" si="228"/>
        <v>1</v>
      </c>
      <c r="I959" s="11">
        <f t="shared" si="229"/>
        <v>0.02</v>
      </c>
      <c r="J959" s="18">
        <v>118</v>
      </c>
      <c r="K959" s="18">
        <f t="shared" si="230"/>
        <v>-67</v>
      </c>
      <c r="L959" s="11">
        <f t="shared" si="231"/>
        <v>-0.56779661016949157</v>
      </c>
      <c r="M959" s="30">
        <v>1397</v>
      </c>
      <c r="N959" s="30">
        <v>1430</v>
      </c>
      <c r="O959" s="21">
        <f t="shared" si="232"/>
        <v>-33</v>
      </c>
      <c r="P959" s="11">
        <f t="shared" si="233"/>
        <v>-2.3076923076923078E-2</v>
      </c>
      <c r="Q959" s="18">
        <v>3262</v>
      </c>
      <c r="R959" s="18">
        <f t="shared" si="234"/>
        <v>-1865</v>
      </c>
      <c r="S959" s="11">
        <f t="shared" si="235"/>
        <v>-0.57173513182096869</v>
      </c>
      <c r="T959" s="37">
        <f t="shared" si="236"/>
        <v>27.392156862745097</v>
      </c>
      <c r="U959" s="37">
        <f t="shared" si="237"/>
        <v>27.64406779661017</v>
      </c>
      <c r="V959" s="37">
        <f t="shared" si="238"/>
        <v>-0.25191093386507291</v>
      </c>
      <c r="W959" s="39">
        <f t="shared" si="239"/>
        <v>-9.1126579387120175E-3</v>
      </c>
    </row>
    <row r="960" spans="1:23" x14ac:dyDescent="0.3">
      <c r="A960" s="18">
        <f t="shared" si="241"/>
        <v>2022</v>
      </c>
      <c r="B960" s="18" t="str">
        <f t="shared" si="226"/>
        <v>Oct_2022</v>
      </c>
      <c r="C960" s="18" t="str">
        <f t="shared" si="227"/>
        <v>WK 41_Oct_2022</v>
      </c>
      <c r="D960" s="19">
        <v>44837</v>
      </c>
      <c r="E960" s="23" t="s">
        <v>6</v>
      </c>
      <c r="F960" s="30">
        <v>21</v>
      </c>
      <c r="G960" s="30">
        <v>20</v>
      </c>
      <c r="H960" s="21">
        <f t="shared" si="228"/>
        <v>1</v>
      </c>
      <c r="I960" s="11">
        <f t="shared" si="229"/>
        <v>0.05</v>
      </c>
      <c r="J960" s="18">
        <v>47</v>
      </c>
      <c r="K960" s="18">
        <f t="shared" si="230"/>
        <v>-26</v>
      </c>
      <c r="L960" s="11">
        <f t="shared" si="231"/>
        <v>-0.55319148936170215</v>
      </c>
      <c r="M960" s="30">
        <v>800</v>
      </c>
      <c r="N960" s="30">
        <v>789</v>
      </c>
      <c r="O960" s="21">
        <f t="shared" si="232"/>
        <v>11</v>
      </c>
      <c r="P960" s="11">
        <f t="shared" si="233"/>
        <v>1.3941698352344741E-2</v>
      </c>
      <c r="Q960" s="18">
        <v>1771</v>
      </c>
      <c r="R960" s="18">
        <f t="shared" si="234"/>
        <v>-971</v>
      </c>
      <c r="S960" s="11">
        <f t="shared" si="235"/>
        <v>-0.54827780914737434</v>
      </c>
      <c r="T960" s="37">
        <f t="shared" si="236"/>
        <v>38.095238095238095</v>
      </c>
      <c r="U960" s="37">
        <f t="shared" si="237"/>
        <v>37.680851063829785</v>
      </c>
      <c r="V960" s="37">
        <f t="shared" si="238"/>
        <v>0.41438703140831024</v>
      </c>
      <c r="W960" s="39">
        <f t="shared" si="239"/>
        <v>1.0997284289209815E-2</v>
      </c>
    </row>
    <row r="961" spans="1:23" x14ac:dyDescent="0.3">
      <c r="A961" s="18">
        <f t="shared" si="241"/>
        <v>2022</v>
      </c>
      <c r="B961" s="18" t="str">
        <f t="shared" si="226"/>
        <v>Oct_2022</v>
      </c>
      <c r="C961" s="18" t="str">
        <f t="shared" si="227"/>
        <v>WK 41_Oct_2022</v>
      </c>
      <c r="D961" s="19">
        <v>44837</v>
      </c>
      <c r="E961" s="23" t="s">
        <v>7</v>
      </c>
      <c r="F961" s="30">
        <v>2213</v>
      </c>
      <c r="G961" s="30">
        <v>2214</v>
      </c>
      <c r="H961" s="21">
        <f t="shared" si="228"/>
        <v>-1</v>
      </c>
      <c r="I961" s="11">
        <f t="shared" si="229"/>
        <v>-4.5167118337850043E-4</v>
      </c>
      <c r="J961" s="18">
        <v>2500</v>
      </c>
      <c r="K961" s="18">
        <f t="shared" si="230"/>
        <v>-287</v>
      </c>
      <c r="L961" s="11">
        <f t="shared" si="231"/>
        <v>-0.1148</v>
      </c>
      <c r="M961" s="30">
        <v>58688</v>
      </c>
      <c r="N961" s="30">
        <v>65546</v>
      </c>
      <c r="O961" s="21">
        <f t="shared" si="232"/>
        <v>-6858</v>
      </c>
      <c r="P961" s="11">
        <f t="shared" si="233"/>
        <v>-0.10462881030116254</v>
      </c>
      <c r="Q961" s="18">
        <v>86541</v>
      </c>
      <c r="R961" s="18">
        <f t="shared" si="234"/>
        <v>-27853</v>
      </c>
      <c r="S961" s="11">
        <f t="shared" si="235"/>
        <v>-0.32184744803041332</v>
      </c>
      <c r="T961" s="37">
        <f t="shared" si="236"/>
        <v>26.519656574785358</v>
      </c>
      <c r="U961" s="37">
        <f t="shared" si="237"/>
        <v>34.616399999999999</v>
      </c>
      <c r="V961" s="37">
        <f t="shared" si="238"/>
        <v>-8.0967434252146404</v>
      </c>
      <c r="W961" s="39">
        <f t="shared" si="239"/>
        <v>-0.23389906013377015</v>
      </c>
    </row>
    <row r="962" spans="1:23" x14ac:dyDescent="0.3">
      <c r="A962" s="18">
        <f t="shared" si="241"/>
        <v>2022</v>
      </c>
      <c r="B962" s="18" t="str">
        <f t="shared" si="226"/>
        <v>Oct_2022</v>
      </c>
      <c r="C962" s="18" t="str">
        <f t="shared" si="227"/>
        <v>WK 41_Oct_2022</v>
      </c>
      <c r="D962" s="19">
        <v>44837</v>
      </c>
      <c r="E962" s="34" t="s">
        <v>20</v>
      </c>
      <c r="F962" s="32">
        <v>29</v>
      </c>
      <c r="G962" s="32">
        <v>29</v>
      </c>
      <c r="H962" s="21">
        <f t="shared" si="228"/>
        <v>0</v>
      </c>
      <c r="I962" s="11">
        <f t="shared" si="229"/>
        <v>0</v>
      </c>
      <c r="J962" s="18">
        <v>75</v>
      </c>
      <c r="K962" s="18">
        <f t="shared" si="230"/>
        <v>-46</v>
      </c>
      <c r="L962" s="11">
        <f t="shared" si="231"/>
        <v>-0.61333333333333329</v>
      </c>
      <c r="M962" s="30">
        <v>1158</v>
      </c>
      <c r="N962" s="30">
        <v>1250</v>
      </c>
      <c r="O962" s="21">
        <f t="shared" si="232"/>
        <v>-92</v>
      </c>
      <c r="P962" s="11">
        <f t="shared" si="233"/>
        <v>-7.3599999999999999E-2</v>
      </c>
      <c r="Q962" s="18">
        <v>2819</v>
      </c>
      <c r="R962" s="18">
        <f t="shared" si="234"/>
        <v>-1661</v>
      </c>
      <c r="S962" s="11">
        <f t="shared" si="235"/>
        <v>-0.5892160340546293</v>
      </c>
      <c r="T962" s="37">
        <f t="shared" si="236"/>
        <v>39.931034482758619</v>
      </c>
      <c r="U962" s="37">
        <f t="shared" si="237"/>
        <v>37.586666666666666</v>
      </c>
      <c r="V962" s="37">
        <f t="shared" si="238"/>
        <v>2.3443678160919532</v>
      </c>
      <c r="W962" s="39">
        <f t="shared" si="239"/>
        <v>6.237232572078627E-2</v>
      </c>
    </row>
    <row r="963" spans="1:23" x14ac:dyDescent="0.3">
      <c r="A963" s="18">
        <f t="shared" si="241"/>
        <v>2022</v>
      </c>
      <c r="B963" s="18" t="str">
        <f t="shared" ref="B963:B1026" si="242">IF(ISBLANK(D963),"",TEXT(D963,"mmm"))&amp;"_"&amp;A963</f>
        <v>Oct_2022</v>
      </c>
      <c r="C963" s="18" t="str">
        <f t="shared" ref="C963:C1026" si="243">IF(ISBLANK(D963),"","WK "&amp;WEEKNUM(D963))&amp;"_"&amp;B963</f>
        <v>WK 41_Oct_2022</v>
      </c>
      <c r="D963" s="19">
        <v>44837</v>
      </c>
      <c r="E963" s="23" t="s">
        <v>8</v>
      </c>
      <c r="F963" s="30">
        <v>25</v>
      </c>
      <c r="G963" s="30">
        <v>25</v>
      </c>
      <c r="H963" s="21">
        <f t="shared" ref="H963:H1026" si="244">IFERROR(SUM(F963-G963),"NA")</f>
        <v>0</v>
      </c>
      <c r="I963" s="11">
        <f t="shared" ref="I963:I1026" si="245">IFERROR(SUM(H963/G963),"NA")</f>
        <v>0</v>
      </c>
      <c r="J963" s="18">
        <v>35</v>
      </c>
      <c r="K963" s="18">
        <f t="shared" ref="K963:K1026" si="246">IFERROR(F963-J963,"NA")</f>
        <v>-10</v>
      </c>
      <c r="L963" s="11">
        <f t="shared" ref="L963:L1026" si="247">IFERROR(SUM(K963/J963),"NA")</f>
        <v>-0.2857142857142857</v>
      </c>
      <c r="M963" s="30">
        <v>450</v>
      </c>
      <c r="N963" s="30">
        <v>535</v>
      </c>
      <c r="O963" s="21">
        <f t="shared" ref="O963:O1026" si="248">IFERROR(SUM(M963-N963),"NA")</f>
        <v>-85</v>
      </c>
      <c r="P963" s="11">
        <f t="shared" ref="P963:P1026" si="249">IFERROR(SUM(O963/N963),"NA")</f>
        <v>-0.15887850467289719</v>
      </c>
      <c r="Q963" s="18">
        <v>752</v>
      </c>
      <c r="R963" s="18">
        <f t="shared" ref="R963:R1026" si="250">IFERROR(M963-Q963,"NA")</f>
        <v>-302</v>
      </c>
      <c r="S963" s="11">
        <f t="shared" ref="S963:S1026" si="251">IFERROR(SUM(R963/Q963),"NA")</f>
        <v>-0.40159574468085107</v>
      </c>
      <c r="T963" s="37">
        <f t="shared" ref="T963:T1026" si="252">IFERROR(SUM(M963/F963),"NA")</f>
        <v>18</v>
      </c>
      <c r="U963" s="37">
        <f t="shared" ref="U963:U1026" si="253">IFERROR(SUM(Q963/J963),"NA")</f>
        <v>21.485714285714284</v>
      </c>
      <c r="V963" s="37">
        <f t="shared" ref="V963:V1026" si="254">IFERROR(T963-U963,"NA")</f>
        <v>-3.485714285714284</v>
      </c>
      <c r="W963" s="39">
        <f t="shared" ref="W963:W1026" si="255">IFERROR(V963/U963,"NA")</f>
        <v>-0.16223404255319143</v>
      </c>
    </row>
    <row r="964" spans="1:23" x14ac:dyDescent="0.3">
      <c r="A964" s="18">
        <f t="shared" si="241"/>
        <v>2022</v>
      </c>
      <c r="B964" s="18" t="str">
        <f t="shared" si="242"/>
        <v>Oct_2022</v>
      </c>
      <c r="C964" s="18" t="str">
        <f t="shared" si="243"/>
        <v>WK 41_Oct_2022</v>
      </c>
      <c r="D964" s="19">
        <v>44837</v>
      </c>
      <c r="E964" s="23" t="s">
        <v>9</v>
      </c>
      <c r="F964" s="30">
        <v>142</v>
      </c>
      <c r="G964" s="30">
        <v>141</v>
      </c>
      <c r="H964" s="21">
        <f t="shared" si="244"/>
        <v>1</v>
      </c>
      <c r="I964" s="11">
        <f t="shared" si="245"/>
        <v>7.0921985815602835E-3</v>
      </c>
      <c r="J964" s="18">
        <v>460</v>
      </c>
      <c r="K964" s="18">
        <f t="shared" si="246"/>
        <v>-318</v>
      </c>
      <c r="L964" s="11">
        <f t="shared" si="247"/>
        <v>-0.69130434782608696</v>
      </c>
      <c r="M964" s="30">
        <v>4847</v>
      </c>
      <c r="N964" s="30">
        <v>4845</v>
      </c>
      <c r="O964" s="21">
        <f t="shared" si="248"/>
        <v>2</v>
      </c>
      <c r="P964" s="11">
        <f t="shared" si="249"/>
        <v>4.1279669762641898E-4</v>
      </c>
      <c r="Q964" s="18">
        <v>14129</v>
      </c>
      <c r="R964" s="18">
        <f t="shared" si="250"/>
        <v>-9282</v>
      </c>
      <c r="S964" s="11">
        <f t="shared" si="251"/>
        <v>-0.65694670535777477</v>
      </c>
      <c r="T964" s="37">
        <f t="shared" si="252"/>
        <v>34.133802816901408</v>
      </c>
      <c r="U964" s="37">
        <f t="shared" si="253"/>
        <v>30.715217391304346</v>
      </c>
      <c r="V964" s="37">
        <f t="shared" si="254"/>
        <v>3.4185854255970618</v>
      </c>
      <c r="W964" s="39">
        <f t="shared" si="255"/>
        <v>0.11129940517903945</v>
      </c>
    </row>
    <row r="965" spans="1:23" x14ac:dyDescent="0.3">
      <c r="A965" s="18">
        <f t="shared" si="241"/>
        <v>2022</v>
      </c>
      <c r="B965" s="18" t="str">
        <f t="shared" si="242"/>
        <v>Oct_2022</v>
      </c>
      <c r="C965" s="18" t="str">
        <f t="shared" si="243"/>
        <v>WK 41_Oct_2022</v>
      </c>
      <c r="D965" s="19">
        <v>44837</v>
      </c>
      <c r="E965" s="23" t="s">
        <v>21</v>
      </c>
      <c r="F965" s="30">
        <v>19</v>
      </c>
      <c r="G965" s="30">
        <v>19</v>
      </c>
      <c r="H965" s="21">
        <f t="shared" si="244"/>
        <v>0</v>
      </c>
      <c r="I965" s="11">
        <f t="shared" si="245"/>
        <v>0</v>
      </c>
      <c r="J965" s="18">
        <v>61</v>
      </c>
      <c r="K965" s="18">
        <f t="shared" si="246"/>
        <v>-42</v>
      </c>
      <c r="L965" s="11">
        <f t="shared" si="247"/>
        <v>-0.68852459016393441</v>
      </c>
      <c r="M965" s="30">
        <v>514</v>
      </c>
      <c r="N965" s="30">
        <v>500</v>
      </c>
      <c r="O965" s="21">
        <f t="shared" si="248"/>
        <v>14</v>
      </c>
      <c r="P965" s="11">
        <f t="shared" si="249"/>
        <v>2.8000000000000001E-2</v>
      </c>
      <c r="Q965" s="18">
        <v>1843</v>
      </c>
      <c r="R965" s="18">
        <f t="shared" si="250"/>
        <v>-1329</v>
      </c>
      <c r="S965" s="11">
        <f t="shared" si="251"/>
        <v>-0.72110689093868696</v>
      </c>
      <c r="T965" s="37">
        <f t="shared" si="252"/>
        <v>27.05263157894737</v>
      </c>
      <c r="U965" s="37">
        <f t="shared" si="253"/>
        <v>30.21311475409836</v>
      </c>
      <c r="V965" s="37">
        <f t="shared" si="254"/>
        <v>-3.1604831751509899</v>
      </c>
      <c r="W965" s="39">
        <f t="shared" si="255"/>
        <v>-0.10460633406631058</v>
      </c>
    </row>
    <row r="966" spans="1:23" x14ac:dyDescent="0.3">
      <c r="A966" s="18">
        <f t="shared" si="241"/>
        <v>2022</v>
      </c>
      <c r="B966" s="18" t="str">
        <f t="shared" si="242"/>
        <v>Oct_2022</v>
      </c>
      <c r="C966" s="18" t="str">
        <f t="shared" si="243"/>
        <v>WK 41_Oct_2022</v>
      </c>
      <c r="D966" s="19">
        <v>44837</v>
      </c>
      <c r="E966" s="23" t="s">
        <v>10</v>
      </c>
      <c r="F966" s="33">
        <v>24</v>
      </c>
      <c r="G966" s="33">
        <v>24</v>
      </c>
      <c r="H966" s="21">
        <f t="shared" si="244"/>
        <v>0</v>
      </c>
      <c r="I966" s="11">
        <f t="shared" si="245"/>
        <v>0</v>
      </c>
      <c r="J966" s="18">
        <v>44</v>
      </c>
      <c r="K966" s="18">
        <f t="shared" si="246"/>
        <v>-20</v>
      </c>
      <c r="L966" s="11">
        <f t="shared" si="247"/>
        <v>-0.45454545454545453</v>
      </c>
      <c r="M966" s="30">
        <v>772</v>
      </c>
      <c r="N966" s="30">
        <v>876</v>
      </c>
      <c r="O966" s="21">
        <f t="shared" si="248"/>
        <v>-104</v>
      </c>
      <c r="P966" s="11">
        <f t="shared" si="249"/>
        <v>-0.11872146118721461</v>
      </c>
      <c r="Q966" s="18">
        <v>1048</v>
      </c>
      <c r="R966" s="18">
        <f t="shared" si="250"/>
        <v>-276</v>
      </c>
      <c r="S966" s="11">
        <f t="shared" si="251"/>
        <v>-0.26335877862595419</v>
      </c>
      <c r="T966" s="37">
        <f t="shared" si="252"/>
        <v>32.166666666666664</v>
      </c>
      <c r="U966" s="37">
        <f t="shared" si="253"/>
        <v>23.818181818181817</v>
      </c>
      <c r="V966" s="37">
        <f t="shared" si="254"/>
        <v>8.3484848484848477</v>
      </c>
      <c r="W966" s="39">
        <f t="shared" si="255"/>
        <v>0.35050890585241729</v>
      </c>
    </row>
    <row r="967" spans="1:23" x14ac:dyDescent="0.3">
      <c r="A967" s="18">
        <f t="shared" si="241"/>
        <v>2022</v>
      </c>
      <c r="B967" s="18" t="str">
        <f t="shared" si="242"/>
        <v>Oct_2022</v>
      </c>
      <c r="C967" s="18" t="str">
        <f t="shared" si="243"/>
        <v>WK 41_Oct_2022</v>
      </c>
      <c r="D967" s="19">
        <v>44837</v>
      </c>
      <c r="E967" s="23" t="s">
        <v>16</v>
      </c>
      <c r="F967" s="33">
        <v>36</v>
      </c>
      <c r="G967" s="33">
        <v>36</v>
      </c>
      <c r="H967" s="21">
        <f t="shared" si="244"/>
        <v>0</v>
      </c>
      <c r="I967" s="11">
        <f t="shared" si="245"/>
        <v>0</v>
      </c>
      <c r="J967" s="18">
        <v>111</v>
      </c>
      <c r="K967" s="18">
        <f t="shared" si="246"/>
        <v>-75</v>
      </c>
      <c r="L967" s="11">
        <f t="shared" si="247"/>
        <v>-0.67567567567567566</v>
      </c>
      <c r="M967" s="30">
        <v>601</v>
      </c>
      <c r="N967" s="30">
        <v>605</v>
      </c>
      <c r="O967" s="21">
        <f t="shared" si="248"/>
        <v>-4</v>
      </c>
      <c r="P967" s="11">
        <f t="shared" si="249"/>
        <v>-6.6115702479338841E-3</v>
      </c>
      <c r="Q967" s="18">
        <v>3522</v>
      </c>
      <c r="R967" s="18">
        <f t="shared" si="250"/>
        <v>-2921</v>
      </c>
      <c r="S967" s="11">
        <f t="shared" si="251"/>
        <v>-0.82935831913685409</v>
      </c>
      <c r="T967" s="37">
        <f t="shared" si="252"/>
        <v>16.694444444444443</v>
      </c>
      <c r="U967" s="37">
        <f t="shared" si="253"/>
        <v>31.72972972972973</v>
      </c>
      <c r="V967" s="37">
        <f t="shared" si="254"/>
        <v>-15.035285285285287</v>
      </c>
      <c r="W967" s="39">
        <f t="shared" si="255"/>
        <v>-0.47385481733863338</v>
      </c>
    </row>
    <row r="968" spans="1:23" x14ac:dyDescent="0.3">
      <c r="A968" s="18">
        <f t="shared" si="241"/>
        <v>2022</v>
      </c>
      <c r="B968" s="18" t="str">
        <f t="shared" si="242"/>
        <v>Oct_2022</v>
      </c>
      <c r="C968" s="18" t="str">
        <f t="shared" si="243"/>
        <v>WK 41_Oct_2022</v>
      </c>
      <c r="D968" s="19">
        <v>44837</v>
      </c>
      <c r="E968" s="23" t="s">
        <v>12</v>
      </c>
      <c r="F968" s="30">
        <v>86</v>
      </c>
      <c r="G968" s="30">
        <v>85</v>
      </c>
      <c r="H968" s="21">
        <f t="shared" si="244"/>
        <v>1</v>
      </c>
      <c r="I968" s="11">
        <f t="shared" si="245"/>
        <v>1.1764705882352941E-2</v>
      </c>
      <c r="J968" s="18">
        <v>295</v>
      </c>
      <c r="K968" s="18">
        <f t="shared" si="246"/>
        <v>-209</v>
      </c>
      <c r="L968" s="11">
        <f t="shared" si="247"/>
        <v>-0.70847457627118648</v>
      </c>
      <c r="M968" s="30">
        <v>1715</v>
      </c>
      <c r="N968" s="30">
        <v>1689</v>
      </c>
      <c r="O968" s="21">
        <f t="shared" si="248"/>
        <v>26</v>
      </c>
      <c r="P968" s="11">
        <f t="shared" si="249"/>
        <v>1.5393724097098875E-2</v>
      </c>
      <c r="Q968" s="18">
        <v>5504</v>
      </c>
      <c r="R968" s="18">
        <f t="shared" si="250"/>
        <v>-3789</v>
      </c>
      <c r="S968" s="11">
        <f t="shared" si="251"/>
        <v>-0.68840843023255816</v>
      </c>
      <c r="T968" s="37">
        <f t="shared" si="252"/>
        <v>19.941860465116278</v>
      </c>
      <c r="U968" s="37">
        <f t="shared" si="253"/>
        <v>18.657627118644069</v>
      </c>
      <c r="V968" s="37">
        <f t="shared" si="254"/>
        <v>1.2842333464722095</v>
      </c>
      <c r="W968" s="39">
        <f t="shared" si="255"/>
        <v>6.8831547458085354E-2</v>
      </c>
    </row>
    <row r="969" spans="1:23" x14ac:dyDescent="0.3">
      <c r="A969" s="18">
        <f t="shared" si="241"/>
        <v>2022</v>
      </c>
      <c r="B969" s="18" t="str">
        <f t="shared" si="242"/>
        <v>Oct_2022</v>
      </c>
      <c r="C969" s="18" t="str">
        <f t="shared" si="243"/>
        <v>WK 43_Oct_2022</v>
      </c>
      <c r="D969" s="19">
        <v>44851</v>
      </c>
      <c r="E969" s="29" t="s">
        <v>18</v>
      </c>
      <c r="F969" s="30">
        <v>34</v>
      </c>
      <c r="G969" s="30">
        <v>35</v>
      </c>
      <c r="H969" s="21">
        <f t="shared" si="244"/>
        <v>-1</v>
      </c>
      <c r="I969" s="11">
        <f t="shared" si="245"/>
        <v>-2.8571428571428571E-2</v>
      </c>
      <c r="J969" s="18">
        <v>113</v>
      </c>
      <c r="K969" s="18">
        <f t="shared" si="246"/>
        <v>-79</v>
      </c>
      <c r="L969" s="11">
        <f t="shared" si="247"/>
        <v>-0.69911504424778759</v>
      </c>
      <c r="M969" s="31">
        <v>1176</v>
      </c>
      <c r="N969" s="18">
        <v>4152</v>
      </c>
      <c r="O969" s="21">
        <f t="shared" si="248"/>
        <v>-2976</v>
      </c>
      <c r="P969" s="11">
        <f t="shared" si="249"/>
        <v>-0.7167630057803468</v>
      </c>
      <c r="Q969" s="18">
        <v>4152</v>
      </c>
      <c r="R969" s="18">
        <f t="shared" si="250"/>
        <v>-2976</v>
      </c>
      <c r="S969" s="11">
        <f t="shared" si="251"/>
        <v>-0.7167630057803468</v>
      </c>
      <c r="T969" s="37">
        <f t="shared" si="252"/>
        <v>34.588235294117645</v>
      </c>
      <c r="U969" s="37">
        <f t="shared" si="253"/>
        <v>36.743362831858406</v>
      </c>
      <c r="V969" s="37">
        <f t="shared" si="254"/>
        <v>-2.1551275377407606</v>
      </c>
      <c r="W969" s="39">
        <f t="shared" si="255"/>
        <v>-5.8653519211152687E-2</v>
      </c>
    </row>
    <row r="970" spans="1:23" x14ac:dyDescent="0.3">
      <c r="A970" s="18">
        <f t="shared" si="241"/>
        <v>2022</v>
      </c>
      <c r="B970" s="18" t="str">
        <f t="shared" si="242"/>
        <v>Oct_2022</v>
      </c>
      <c r="C970" s="18" t="str">
        <f t="shared" si="243"/>
        <v>WK 43_Oct_2022</v>
      </c>
      <c r="D970" s="19">
        <v>44851</v>
      </c>
      <c r="E970" s="29" t="s">
        <v>19</v>
      </c>
      <c r="F970" s="30">
        <v>51</v>
      </c>
      <c r="G970" s="30">
        <v>51</v>
      </c>
      <c r="H970" s="21">
        <f t="shared" si="244"/>
        <v>0</v>
      </c>
      <c r="I970" s="11">
        <f t="shared" si="245"/>
        <v>0</v>
      </c>
      <c r="J970" s="18">
        <v>118</v>
      </c>
      <c r="K970" s="18">
        <f t="shared" si="246"/>
        <v>-67</v>
      </c>
      <c r="L970" s="11">
        <f t="shared" si="247"/>
        <v>-0.56779661016949157</v>
      </c>
      <c r="M970" s="31">
        <v>1397</v>
      </c>
      <c r="N970" s="18">
        <v>3262</v>
      </c>
      <c r="O970" s="21">
        <f t="shared" si="248"/>
        <v>-1865</v>
      </c>
      <c r="P970" s="11">
        <f t="shared" si="249"/>
        <v>-0.57173513182096869</v>
      </c>
      <c r="Q970" s="18">
        <v>3262</v>
      </c>
      <c r="R970" s="18">
        <f t="shared" si="250"/>
        <v>-1865</v>
      </c>
      <c r="S970" s="11">
        <f t="shared" si="251"/>
        <v>-0.57173513182096869</v>
      </c>
      <c r="T970" s="37">
        <f t="shared" si="252"/>
        <v>27.392156862745097</v>
      </c>
      <c r="U970" s="37">
        <f t="shared" si="253"/>
        <v>27.64406779661017</v>
      </c>
      <c r="V970" s="37">
        <f t="shared" si="254"/>
        <v>-0.25191093386507291</v>
      </c>
      <c r="W970" s="39">
        <f t="shared" si="255"/>
        <v>-9.1126579387120175E-3</v>
      </c>
    </row>
    <row r="971" spans="1:23" x14ac:dyDescent="0.3">
      <c r="A971" s="18">
        <f t="shared" si="241"/>
        <v>2022</v>
      </c>
      <c r="B971" s="18" t="str">
        <f t="shared" si="242"/>
        <v>Oct_2022</v>
      </c>
      <c r="C971" s="18" t="str">
        <f t="shared" si="243"/>
        <v>WK 43_Oct_2022</v>
      </c>
      <c r="D971" s="19">
        <v>44851</v>
      </c>
      <c r="E971" s="23" t="s">
        <v>6</v>
      </c>
      <c r="F971" s="30">
        <v>21</v>
      </c>
      <c r="G971" s="30">
        <v>21</v>
      </c>
      <c r="H971" s="21">
        <f t="shared" si="244"/>
        <v>0</v>
      </c>
      <c r="I971" s="11">
        <f t="shared" si="245"/>
        <v>0</v>
      </c>
      <c r="J971" s="18">
        <v>47</v>
      </c>
      <c r="K971" s="18">
        <f t="shared" si="246"/>
        <v>-26</v>
      </c>
      <c r="L971" s="11">
        <f t="shared" si="247"/>
        <v>-0.55319148936170215</v>
      </c>
      <c r="M971" s="31">
        <v>800</v>
      </c>
      <c r="N971" s="18">
        <v>1771</v>
      </c>
      <c r="O971" s="21">
        <f t="shared" si="248"/>
        <v>-971</v>
      </c>
      <c r="P971" s="11">
        <f t="shared" si="249"/>
        <v>-0.54827780914737434</v>
      </c>
      <c r="Q971" s="18">
        <v>1771</v>
      </c>
      <c r="R971" s="18">
        <f t="shared" si="250"/>
        <v>-971</v>
      </c>
      <c r="S971" s="11">
        <f t="shared" si="251"/>
        <v>-0.54827780914737434</v>
      </c>
      <c r="T971" s="37">
        <f t="shared" si="252"/>
        <v>38.095238095238095</v>
      </c>
      <c r="U971" s="37">
        <f t="shared" si="253"/>
        <v>37.680851063829785</v>
      </c>
      <c r="V971" s="37">
        <f t="shared" si="254"/>
        <v>0.41438703140831024</v>
      </c>
      <c r="W971" s="39">
        <f t="shared" si="255"/>
        <v>1.0997284289209815E-2</v>
      </c>
    </row>
    <row r="972" spans="1:23" x14ac:dyDescent="0.3">
      <c r="A972" s="18">
        <f t="shared" si="241"/>
        <v>2022</v>
      </c>
      <c r="B972" s="18" t="str">
        <f t="shared" si="242"/>
        <v>Oct_2022</v>
      </c>
      <c r="C972" s="18" t="str">
        <f t="shared" si="243"/>
        <v>WK 43_Oct_2022</v>
      </c>
      <c r="D972" s="19">
        <v>44851</v>
      </c>
      <c r="E972" s="23" t="s">
        <v>7</v>
      </c>
      <c r="F972" s="30">
        <v>2211</v>
      </c>
      <c r="G972" s="30">
        <v>2177</v>
      </c>
      <c r="H972" s="21">
        <f t="shared" si="244"/>
        <v>34</v>
      </c>
      <c r="I972" s="11">
        <f t="shared" si="245"/>
        <v>1.5617822691777675E-2</v>
      </c>
      <c r="J972" s="18">
        <v>2500</v>
      </c>
      <c r="K972" s="18">
        <f t="shared" si="246"/>
        <v>-289</v>
      </c>
      <c r="L972" s="11">
        <f t="shared" si="247"/>
        <v>-0.11559999999999999</v>
      </c>
      <c r="M972" s="31">
        <v>58688</v>
      </c>
      <c r="N972" s="18">
        <v>86541</v>
      </c>
      <c r="O972" s="21">
        <f t="shared" si="248"/>
        <v>-27853</v>
      </c>
      <c r="P972" s="11">
        <f t="shared" si="249"/>
        <v>-0.32184744803041332</v>
      </c>
      <c r="Q972" s="18">
        <v>86541</v>
      </c>
      <c r="R972" s="18">
        <f t="shared" si="250"/>
        <v>-27853</v>
      </c>
      <c r="S972" s="11">
        <f t="shared" si="251"/>
        <v>-0.32184744803041332</v>
      </c>
      <c r="T972" s="37">
        <f t="shared" si="252"/>
        <v>26.543645409317051</v>
      </c>
      <c r="U972" s="37">
        <f t="shared" si="253"/>
        <v>34.616399999999999</v>
      </c>
      <c r="V972" s="37">
        <f t="shared" si="254"/>
        <v>-8.0727545906829477</v>
      </c>
      <c r="W972" s="39">
        <f t="shared" si="255"/>
        <v>-0.23320606968612992</v>
      </c>
    </row>
    <row r="973" spans="1:23" x14ac:dyDescent="0.3">
      <c r="A973" s="18">
        <f t="shared" si="241"/>
        <v>2022</v>
      </c>
      <c r="B973" s="18" t="str">
        <f t="shared" si="242"/>
        <v>Oct_2022</v>
      </c>
      <c r="C973" s="18" t="str">
        <f t="shared" si="243"/>
        <v>WK 43_Oct_2022</v>
      </c>
      <c r="D973" s="19">
        <v>44851</v>
      </c>
      <c r="E973" s="34" t="s">
        <v>20</v>
      </c>
      <c r="F973" s="32">
        <v>29</v>
      </c>
      <c r="G973" s="32">
        <v>29</v>
      </c>
      <c r="H973" s="21">
        <f t="shared" si="244"/>
        <v>0</v>
      </c>
      <c r="I973" s="11">
        <f t="shared" si="245"/>
        <v>0</v>
      </c>
      <c r="J973" s="18">
        <v>75</v>
      </c>
      <c r="K973" s="18">
        <f t="shared" si="246"/>
        <v>-46</v>
      </c>
      <c r="L973" s="11">
        <f t="shared" si="247"/>
        <v>-0.61333333333333329</v>
      </c>
      <c r="M973" s="31">
        <v>1158</v>
      </c>
      <c r="N973" s="18">
        <v>2819</v>
      </c>
      <c r="O973" s="21">
        <f t="shared" si="248"/>
        <v>-1661</v>
      </c>
      <c r="P973" s="11">
        <f t="shared" si="249"/>
        <v>-0.5892160340546293</v>
      </c>
      <c r="Q973" s="18">
        <v>2819</v>
      </c>
      <c r="R973" s="18">
        <f t="shared" si="250"/>
        <v>-1661</v>
      </c>
      <c r="S973" s="11">
        <f t="shared" si="251"/>
        <v>-0.5892160340546293</v>
      </c>
      <c r="T973" s="37">
        <f t="shared" si="252"/>
        <v>39.931034482758619</v>
      </c>
      <c r="U973" s="37">
        <f t="shared" si="253"/>
        <v>37.586666666666666</v>
      </c>
      <c r="V973" s="37">
        <f t="shared" si="254"/>
        <v>2.3443678160919532</v>
      </c>
      <c r="W973" s="39">
        <f t="shared" si="255"/>
        <v>6.237232572078627E-2</v>
      </c>
    </row>
    <row r="974" spans="1:23" x14ac:dyDescent="0.3">
      <c r="A974" s="18">
        <f t="shared" si="241"/>
        <v>2022</v>
      </c>
      <c r="B974" s="18" t="str">
        <f t="shared" si="242"/>
        <v>Oct_2022</v>
      </c>
      <c r="C974" s="18" t="str">
        <f t="shared" si="243"/>
        <v>WK 43_Oct_2022</v>
      </c>
      <c r="D974" s="19">
        <v>44851</v>
      </c>
      <c r="E974" s="23" t="s">
        <v>8</v>
      </c>
      <c r="F974" s="30">
        <v>24</v>
      </c>
      <c r="G974" s="30">
        <v>28</v>
      </c>
      <c r="H974" s="21">
        <f t="shared" si="244"/>
        <v>-4</v>
      </c>
      <c r="I974" s="11">
        <f t="shared" si="245"/>
        <v>-0.14285714285714285</v>
      </c>
      <c r="J974" s="18">
        <v>35</v>
      </c>
      <c r="K974" s="18">
        <f t="shared" si="246"/>
        <v>-11</v>
      </c>
      <c r="L974" s="11">
        <f t="shared" si="247"/>
        <v>-0.31428571428571428</v>
      </c>
      <c r="M974" s="31">
        <v>450</v>
      </c>
      <c r="N974" s="18">
        <v>752</v>
      </c>
      <c r="O974" s="21">
        <f t="shared" si="248"/>
        <v>-302</v>
      </c>
      <c r="P974" s="11">
        <f t="shared" si="249"/>
        <v>-0.40159574468085107</v>
      </c>
      <c r="Q974" s="18">
        <v>752</v>
      </c>
      <c r="R974" s="18">
        <f t="shared" si="250"/>
        <v>-302</v>
      </c>
      <c r="S974" s="11">
        <f t="shared" si="251"/>
        <v>-0.40159574468085107</v>
      </c>
      <c r="T974" s="37">
        <f t="shared" si="252"/>
        <v>18.75</v>
      </c>
      <c r="U974" s="37">
        <f t="shared" si="253"/>
        <v>21.485714285714284</v>
      </c>
      <c r="V974" s="37">
        <f t="shared" si="254"/>
        <v>-2.735714285714284</v>
      </c>
      <c r="W974" s="39">
        <f t="shared" si="255"/>
        <v>-0.12732712765957441</v>
      </c>
    </row>
    <row r="975" spans="1:23" x14ac:dyDescent="0.3">
      <c r="A975" s="18">
        <f t="shared" si="241"/>
        <v>2022</v>
      </c>
      <c r="B975" s="18" t="str">
        <f t="shared" si="242"/>
        <v>Oct_2022</v>
      </c>
      <c r="C975" s="18" t="str">
        <f t="shared" si="243"/>
        <v>WK 43_Oct_2022</v>
      </c>
      <c r="D975" s="19">
        <v>44851</v>
      </c>
      <c r="E975" s="23" t="s">
        <v>9</v>
      </c>
      <c r="F975" s="30">
        <v>147</v>
      </c>
      <c r="G975" s="30">
        <v>145</v>
      </c>
      <c r="H975" s="21">
        <f t="shared" si="244"/>
        <v>2</v>
      </c>
      <c r="I975" s="11">
        <f t="shared" si="245"/>
        <v>1.3793103448275862E-2</v>
      </c>
      <c r="J975" s="18">
        <v>460</v>
      </c>
      <c r="K975" s="18">
        <f t="shared" si="246"/>
        <v>-313</v>
      </c>
      <c r="L975" s="11">
        <f t="shared" si="247"/>
        <v>-0.68043478260869561</v>
      </c>
      <c r="M975" s="31">
        <v>4847</v>
      </c>
      <c r="N975" s="18">
        <v>14129</v>
      </c>
      <c r="O975" s="21">
        <f t="shared" si="248"/>
        <v>-9282</v>
      </c>
      <c r="P975" s="11">
        <f t="shared" si="249"/>
        <v>-0.65694670535777477</v>
      </c>
      <c r="Q975" s="18">
        <v>14129</v>
      </c>
      <c r="R975" s="18">
        <f t="shared" si="250"/>
        <v>-9282</v>
      </c>
      <c r="S975" s="11">
        <f t="shared" si="251"/>
        <v>-0.65694670535777477</v>
      </c>
      <c r="T975" s="37">
        <f t="shared" si="252"/>
        <v>32.972789115646258</v>
      </c>
      <c r="U975" s="37">
        <f t="shared" si="253"/>
        <v>30.715217391304346</v>
      </c>
      <c r="V975" s="37">
        <f t="shared" si="254"/>
        <v>2.2575717243419113</v>
      </c>
      <c r="W975" s="39">
        <f t="shared" si="255"/>
        <v>7.3500105683153752E-2</v>
      </c>
    </row>
    <row r="976" spans="1:23" x14ac:dyDescent="0.3">
      <c r="A976" s="18">
        <f t="shared" si="241"/>
        <v>2022</v>
      </c>
      <c r="B976" s="18" t="str">
        <f t="shared" si="242"/>
        <v>Oct_2022</v>
      </c>
      <c r="C976" s="18" t="str">
        <f t="shared" si="243"/>
        <v>WK 43_Oct_2022</v>
      </c>
      <c r="D976" s="19">
        <v>44851</v>
      </c>
      <c r="E976" s="23" t="s">
        <v>21</v>
      </c>
      <c r="F976" s="30">
        <v>18</v>
      </c>
      <c r="G976" s="30">
        <v>18</v>
      </c>
      <c r="H976" s="21">
        <f t="shared" si="244"/>
        <v>0</v>
      </c>
      <c r="I976" s="11">
        <f t="shared" si="245"/>
        <v>0</v>
      </c>
      <c r="J976" s="18">
        <v>61</v>
      </c>
      <c r="K976" s="18">
        <f t="shared" si="246"/>
        <v>-43</v>
      </c>
      <c r="L976" s="11">
        <f t="shared" si="247"/>
        <v>-0.70491803278688525</v>
      </c>
      <c r="M976" s="31">
        <v>514</v>
      </c>
      <c r="N976" s="18">
        <v>1843</v>
      </c>
      <c r="O976" s="21">
        <f t="shared" si="248"/>
        <v>-1329</v>
      </c>
      <c r="P976" s="11">
        <f t="shared" si="249"/>
        <v>-0.72110689093868696</v>
      </c>
      <c r="Q976" s="18">
        <v>1843</v>
      </c>
      <c r="R976" s="18">
        <f t="shared" si="250"/>
        <v>-1329</v>
      </c>
      <c r="S976" s="11">
        <f t="shared" si="251"/>
        <v>-0.72110689093868696</v>
      </c>
      <c r="T976" s="37">
        <f t="shared" si="252"/>
        <v>28.555555555555557</v>
      </c>
      <c r="U976" s="37">
        <f t="shared" si="253"/>
        <v>30.21311475409836</v>
      </c>
      <c r="V976" s="37">
        <f t="shared" si="254"/>
        <v>-1.6575591985428026</v>
      </c>
      <c r="W976" s="39">
        <f t="shared" si="255"/>
        <v>-5.4862241514438942E-2</v>
      </c>
    </row>
    <row r="977" spans="1:23" x14ac:dyDescent="0.3">
      <c r="A977" s="18">
        <f t="shared" si="241"/>
        <v>2022</v>
      </c>
      <c r="B977" s="18" t="str">
        <f t="shared" si="242"/>
        <v>Oct_2022</v>
      </c>
      <c r="C977" s="18" t="str">
        <f t="shared" si="243"/>
        <v>WK 43_Oct_2022</v>
      </c>
      <c r="D977" s="19">
        <v>44851</v>
      </c>
      <c r="E977" s="23" t="s">
        <v>10</v>
      </c>
      <c r="F977" s="33">
        <v>24</v>
      </c>
      <c r="G977" s="33">
        <v>27</v>
      </c>
      <c r="H977" s="21">
        <f t="shared" si="244"/>
        <v>-3</v>
      </c>
      <c r="I977" s="11">
        <f t="shared" si="245"/>
        <v>-0.1111111111111111</v>
      </c>
      <c r="J977" s="18">
        <v>44</v>
      </c>
      <c r="K977" s="18">
        <f t="shared" si="246"/>
        <v>-20</v>
      </c>
      <c r="L977" s="11">
        <f t="shared" si="247"/>
        <v>-0.45454545454545453</v>
      </c>
      <c r="M977" s="31">
        <v>772</v>
      </c>
      <c r="N977" s="18">
        <v>1048</v>
      </c>
      <c r="O977" s="21">
        <f t="shared" si="248"/>
        <v>-276</v>
      </c>
      <c r="P977" s="11">
        <f t="shared" si="249"/>
        <v>-0.26335877862595419</v>
      </c>
      <c r="Q977" s="18">
        <v>1048</v>
      </c>
      <c r="R977" s="18">
        <f t="shared" si="250"/>
        <v>-276</v>
      </c>
      <c r="S977" s="11">
        <f t="shared" si="251"/>
        <v>-0.26335877862595419</v>
      </c>
      <c r="T977" s="37">
        <f t="shared" si="252"/>
        <v>32.166666666666664</v>
      </c>
      <c r="U977" s="37">
        <f t="shared" si="253"/>
        <v>23.818181818181817</v>
      </c>
      <c r="V977" s="37">
        <f t="shared" si="254"/>
        <v>8.3484848484848477</v>
      </c>
      <c r="W977" s="39">
        <f t="shared" si="255"/>
        <v>0.35050890585241729</v>
      </c>
    </row>
    <row r="978" spans="1:23" x14ac:dyDescent="0.3">
      <c r="A978" s="18">
        <f t="shared" si="241"/>
        <v>2022</v>
      </c>
      <c r="B978" s="18" t="str">
        <f t="shared" si="242"/>
        <v>Oct_2022</v>
      </c>
      <c r="C978" s="18" t="str">
        <f t="shared" si="243"/>
        <v>WK 43_Oct_2022</v>
      </c>
      <c r="D978" s="19">
        <v>44851</v>
      </c>
      <c r="E978" s="23" t="s">
        <v>16</v>
      </c>
      <c r="F978" s="33">
        <v>36</v>
      </c>
      <c r="G978" s="33">
        <v>37</v>
      </c>
      <c r="H978" s="21">
        <f t="shared" si="244"/>
        <v>-1</v>
      </c>
      <c r="I978" s="11">
        <f t="shared" si="245"/>
        <v>-2.7027027027027029E-2</v>
      </c>
      <c r="J978" s="18">
        <v>111</v>
      </c>
      <c r="K978" s="18">
        <f t="shared" si="246"/>
        <v>-75</v>
      </c>
      <c r="L978" s="11">
        <f t="shared" si="247"/>
        <v>-0.67567567567567566</v>
      </c>
      <c r="M978" s="31">
        <v>601</v>
      </c>
      <c r="N978" s="18">
        <v>3522</v>
      </c>
      <c r="O978" s="21">
        <f t="shared" si="248"/>
        <v>-2921</v>
      </c>
      <c r="P978" s="11">
        <f t="shared" si="249"/>
        <v>-0.82935831913685409</v>
      </c>
      <c r="Q978" s="18">
        <v>3522</v>
      </c>
      <c r="R978" s="18">
        <f t="shared" si="250"/>
        <v>-2921</v>
      </c>
      <c r="S978" s="11">
        <f t="shared" si="251"/>
        <v>-0.82935831913685409</v>
      </c>
      <c r="T978" s="37">
        <f t="shared" si="252"/>
        <v>16.694444444444443</v>
      </c>
      <c r="U978" s="37">
        <f t="shared" si="253"/>
        <v>31.72972972972973</v>
      </c>
      <c r="V978" s="37">
        <f t="shared" si="254"/>
        <v>-15.035285285285287</v>
      </c>
      <c r="W978" s="39">
        <f t="shared" si="255"/>
        <v>-0.47385481733863338</v>
      </c>
    </row>
    <row r="979" spans="1:23" x14ac:dyDescent="0.3">
      <c r="A979" s="18">
        <f t="shared" si="241"/>
        <v>2022</v>
      </c>
      <c r="B979" s="18" t="str">
        <f t="shared" si="242"/>
        <v>Oct_2022</v>
      </c>
      <c r="C979" s="18" t="str">
        <f t="shared" si="243"/>
        <v>WK 43_Oct_2022</v>
      </c>
      <c r="D979" s="19">
        <v>44851</v>
      </c>
      <c r="E979" s="23" t="s">
        <v>12</v>
      </c>
      <c r="F979" s="30">
        <v>86</v>
      </c>
      <c r="G979" s="30">
        <v>86</v>
      </c>
      <c r="H979" s="21">
        <f t="shared" si="244"/>
        <v>0</v>
      </c>
      <c r="I979" s="11">
        <f t="shared" si="245"/>
        <v>0</v>
      </c>
      <c r="J979" s="18">
        <v>295</v>
      </c>
      <c r="K979" s="18">
        <f t="shared" si="246"/>
        <v>-209</v>
      </c>
      <c r="L979" s="11">
        <f t="shared" si="247"/>
        <v>-0.70847457627118648</v>
      </c>
      <c r="M979" s="31">
        <v>1715</v>
      </c>
      <c r="N979" s="18">
        <v>5504</v>
      </c>
      <c r="O979" s="21">
        <f t="shared" si="248"/>
        <v>-3789</v>
      </c>
      <c r="P979" s="11">
        <f t="shared" si="249"/>
        <v>-0.68840843023255816</v>
      </c>
      <c r="Q979" s="18">
        <v>5504</v>
      </c>
      <c r="R979" s="18">
        <f t="shared" si="250"/>
        <v>-3789</v>
      </c>
      <c r="S979" s="11">
        <f t="shared" si="251"/>
        <v>-0.68840843023255816</v>
      </c>
      <c r="T979" s="37">
        <f t="shared" si="252"/>
        <v>19.941860465116278</v>
      </c>
      <c r="U979" s="37">
        <f t="shared" si="253"/>
        <v>18.657627118644069</v>
      </c>
      <c r="V979" s="37">
        <f t="shared" si="254"/>
        <v>1.2842333464722095</v>
      </c>
      <c r="W979" s="39">
        <f t="shared" si="255"/>
        <v>6.8831547458085354E-2</v>
      </c>
    </row>
    <row r="980" spans="1:23" x14ac:dyDescent="0.3">
      <c r="A980" s="18">
        <f t="shared" si="241"/>
        <v>2022</v>
      </c>
      <c r="B980" s="18" t="str">
        <f t="shared" si="242"/>
        <v>Oct_2022</v>
      </c>
      <c r="C980" s="18" t="str">
        <f t="shared" si="243"/>
        <v>WK 45_Oct_2022</v>
      </c>
      <c r="D980" s="19">
        <v>44865</v>
      </c>
      <c r="E980" s="29" t="s">
        <v>18</v>
      </c>
      <c r="F980" s="30">
        <v>35</v>
      </c>
      <c r="G980" s="30">
        <v>35</v>
      </c>
      <c r="H980" s="21">
        <f t="shared" si="244"/>
        <v>0</v>
      </c>
      <c r="I980" s="11">
        <f t="shared" si="245"/>
        <v>0</v>
      </c>
      <c r="J980" s="18">
        <v>113</v>
      </c>
      <c r="K980" s="18">
        <f t="shared" si="246"/>
        <v>-78</v>
      </c>
      <c r="L980" s="11">
        <f t="shared" si="247"/>
        <v>-0.69026548672566368</v>
      </c>
      <c r="M980" s="31">
        <v>1193</v>
      </c>
      <c r="N980" s="31">
        <v>1194</v>
      </c>
      <c r="O980" s="21">
        <f t="shared" si="248"/>
        <v>-1</v>
      </c>
      <c r="P980" s="11">
        <f t="shared" si="249"/>
        <v>-8.375209380234506E-4</v>
      </c>
      <c r="Q980" s="18">
        <v>4152</v>
      </c>
      <c r="R980" s="18">
        <f t="shared" si="250"/>
        <v>-2959</v>
      </c>
      <c r="S980" s="11">
        <f t="shared" si="251"/>
        <v>-0.71266859344894029</v>
      </c>
      <c r="T980" s="37">
        <f t="shared" si="252"/>
        <v>34.085714285714289</v>
      </c>
      <c r="U980" s="37">
        <f t="shared" si="253"/>
        <v>36.743362831858406</v>
      </c>
      <c r="V980" s="37">
        <f t="shared" si="254"/>
        <v>-2.6576485461441166</v>
      </c>
      <c r="W980" s="39">
        <f t="shared" si="255"/>
        <v>-7.2330030278007024E-2</v>
      </c>
    </row>
    <row r="981" spans="1:23" x14ac:dyDescent="0.3">
      <c r="A981" s="18">
        <f t="shared" si="241"/>
        <v>2022</v>
      </c>
      <c r="B981" s="18" t="str">
        <f t="shared" si="242"/>
        <v>Oct_2022</v>
      </c>
      <c r="C981" s="18" t="str">
        <f t="shared" si="243"/>
        <v>WK 45_Oct_2022</v>
      </c>
      <c r="D981" s="19">
        <v>44865</v>
      </c>
      <c r="E981" s="29" t="s">
        <v>19</v>
      </c>
      <c r="F981" s="30">
        <v>52</v>
      </c>
      <c r="G981" s="30">
        <v>49</v>
      </c>
      <c r="H981" s="21">
        <f t="shared" si="244"/>
        <v>3</v>
      </c>
      <c r="I981" s="11">
        <f t="shared" si="245"/>
        <v>6.1224489795918366E-2</v>
      </c>
      <c r="J981" s="18">
        <v>118</v>
      </c>
      <c r="K981" s="18">
        <f t="shared" si="246"/>
        <v>-66</v>
      </c>
      <c r="L981" s="11">
        <f t="shared" si="247"/>
        <v>-0.55932203389830504</v>
      </c>
      <c r="M981" s="30">
        <v>1408</v>
      </c>
      <c r="N981" s="30">
        <v>1376</v>
      </c>
      <c r="O981" s="21">
        <f t="shared" si="248"/>
        <v>32</v>
      </c>
      <c r="P981" s="11">
        <f t="shared" si="249"/>
        <v>2.3255813953488372E-2</v>
      </c>
      <c r="Q981" s="18">
        <v>3262</v>
      </c>
      <c r="R981" s="18">
        <f t="shared" si="250"/>
        <v>-1854</v>
      </c>
      <c r="S981" s="11">
        <f t="shared" si="251"/>
        <v>-0.56836296750459836</v>
      </c>
      <c r="T981" s="37">
        <f t="shared" si="252"/>
        <v>27.076923076923077</v>
      </c>
      <c r="U981" s="37">
        <f t="shared" si="253"/>
        <v>27.64406779661017</v>
      </c>
      <c r="V981" s="37">
        <f t="shared" si="254"/>
        <v>-0.5671447196870929</v>
      </c>
      <c r="W981" s="39">
        <f t="shared" si="255"/>
        <v>-2.0515964721973319E-2</v>
      </c>
    </row>
    <row r="982" spans="1:23" x14ac:dyDescent="0.3">
      <c r="A982" s="18">
        <f t="shared" si="241"/>
        <v>2022</v>
      </c>
      <c r="B982" s="18" t="str">
        <f t="shared" si="242"/>
        <v>Oct_2022</v>
      </c>
      <c r="C982" s="18" t="str">
        <f t="shared" si="243"/>
        <v>WK 45_Oct_2022</v>
      </c>
      <c r="D982" s="19">
        <v>44865</v>
      </c>
      <c r="E982" s="23" t="s">
        <v>6</v>
      </c>
      <c r="F982" s="30">
        <v>21</v>
      </c>
      <c r="G982" s="30">
        <v>21</v>
      </c>
      <c r="H982" s="21">
        <f t="shared" si="244"/>
        <v>0</v>
      </c>
      <c r="I982" s="11">
        <f t="shared" si="245"/>
        <v>0</v>
      </c>
      <c r="J982" s="18">
        <v>47</v>
      </c>
      <c r="K982" s="18">
        <f t="shared" si="246"/>
        <v>-26</v>
      </c>
      <c r="L982" s="11">
        <f t="shared" si="247"/>
        <v>-0.55319148936170215</v>
      </c>
      <c r="M982" s="30">
        <v>808</v>
      </c>
      <c r="N982" s="30">
        <v>828</v>
      </c>
      <c r="O982" s="21">
        <f t="shared" si="248"/>
        <v>-20</v>
      </c>
      <c r="P982" s="11">
        <f t="shared" si="249"/>
        <v>-2.4154589371980676E-2</v>
      </c>
      <c r="Q982" s="18">
        <v>1771</v>
      </c>
      <c r="R982" s="18">
        <f t="shared" si="250"/>
        <v>-963</v>
      </c>
      <c r="S982" s="11">
        <f t="shared" si="251"/>
        <v>-0.54376058723884813</v>
      </c>
      <c r="T982" s="37">
        <f t="shared" si="252"/>
        <v>38.476190476190474</v>
      </c>
      <c r="U982" s="37">
        <f t="shared" si="253"/>
        <v>37.680851063829785</v>
      </c>
      <c r="V982" s="37">
        <f t="shared" si="254"/>
        <v>0.79533941236068983</v>
      </c>
      <c r="W982" s="39">
        <f t="shared" si="255"/>
        <v>2.1107257132101879E-2</v>
      </c>
    </row>
    <row r="983" spans="1:23" x14ac:dyDescent="0.3">
      <c r="A983" s="18">
        <f t="shared" si="241"/>
        <v>2022</v>
      </c>
      <c r="B983" s="18" t="str">
        <f t="shared" si="242"/>
        <v>Oct_2022</v>
      </c>
      <c r="C983" s="18" t="str">
        <f t="shared" si="243"/>
        <v>WK 45_Oct_2022</v>
      </c>
      <c r="D983" s="19">
        <v>44865</v>
      </c>
      <c r="E983" s="23" t="s">
        <v>7</v>
      </c>
      <c r="F983" s="30">
        <v>2213</v>
      </c>
      <c r="G983" s="30">
        <v>2213</v>
      </c>
      <c r="H983" s="21">
        <f t="shared" si="244"/>
        <v>0</v>
      </c>
      <c r="I983" s="11">
        <f t="shared" si="245"/>
        <v>0</v>
      </c>
      <c r="J983" s="18">
        <v>2500</v>
      </c>
      <c r="K983" s="18">
        <f t="shared" si="246"/>
        <v>-287</v>
      </c>
      <c r="L983" s="11">
        <f t="shared" si="247"/>
        <v>-0.1148</v>
      </c>
      <c r="M983" s="30">
        <v>68826</v>
      </c>
      <c r="N983" s="30">
        <v>67485</v>
      </c>
      <c r="O983" s="21">
        <f t="shared" si="248"/>
        <v>1341</v>
      </c>
      <c r="P983" s="11">
        <f t="shared" si="249"/>
        <v>1.9871082462769505E-2</v>
      </c>
      <c r="Q983" s="18">
        <v>86541</v>
      </c>
      <c r="R983" s="18">
        <f t="shared" si="250"/>
        <v>-17715</v>
      </c>
      <c r="S983" s="11">
        <f t="shared" si="251"/>
        <v>-0.20470066211391133</v>
      </c>
      <c r="T983" s="37">
        <f t="shared" si="252"/>
        <v>31.100768187980119</v>
      </c>
      <c r="U983" s="37">
        <f t="shared" si="253"/>
        <v>34.616399999999999</v>
      </c>
      <c r="V983" s="37">
        <f t="shared" si="254"/>
        <v>-3.5156318120198797</v>
      </c>
      <c r="W983" s="39">
        <f t="shared" si="255"/>
        <v>-0.10155971770663269</v>
      </c>
    </row>
    <row r="984" spans="1:23" x14ac:dyDescent="0.3">
      <c r="A984" s="18">
        <f t="shared" si="241"/>
        <v>2022</v>
      </c>
      <c r="B984" s="18" t="str">
        <f t="shared" si="242"/>
        <v>Oct_2022</v>
      </c>
      <c r="C984" s="18" t="str">
        <f t="shared" si="243"/>
        <v>WK 45_Oct_2022</v>
      </c>
      <c r="D984" s="19">
        <v>44865</v>
      </c>
      <c r="E984" s="34" t="s">
        <v>20</v>
      </c>
      <c r="F984" s="32">
        <v>28</v>
      </c>
      <c r="G984" s="32">
        <v>29</v>
      </c>
      <c r="H984" s="21">
        <f t="shared" si="244"/>
        <v>-1</v>
      </c>
      <c r="I984" s="11">
        <f t="shared" si="245"/>
        <v>-3.4482758620689655E-2</v>
      </c>
      <c r="J984" s="18">
        <v>75</v>
      </c>
      <c r="K984" s="18">
        <f t="shared" si="246"/>
        <v>-47</v>
      </c>
      <c r="L984" s="11">
        <f t="shared" si="247"/>
        <v>-0.62666666666666671</v>
      </c>
      <c r="M984" s="30">
        <v>1199</v>
      </c>
      <c r="N984" s="30">
        <v>989</v>
      </c>
      <c r="O984" s="21">
        <f t="shared" si="248"/>
        <v>210</v>
      </c>
      <c r="P984" s="11">
        <f t="shared" si="249"/>
        <v>0.21233569261880689</v>
      </c>
      <c r="Q984" s="18">
        <v>2819</v>
      </c>
      <c r="R984" s="18">
        <f t="shared" si="250"/>
        <v>-1620</v>
      </c>
      <c r="S984" s="11">
        <f t="shared" si="251"/>
        <v>-0.57467186945725435</v>
      </c>
      <c r="T984" s="37">
        <f t="shared" si="252"/>
        <v>42.821428571428569</v>
      </c>
      <c r="U984" s="37">
        <f t="shared" si="253"/>
        <v>37.586666666666666</v>
      </c>
      <c r="V984" s="37">
        <f t="shared" si="254"/>
        <v>5.2347619047619034</v>
      </c>
      <c r="W984" s="39">
        <f t="shared" si="255"/>
        <v>0.13927177823949727</v>
      </c>
    </row>
    <row r="985" spans="1:23" x14ac:dyDescent="0.3">
      <c r="A985" s="18">
        <f t="shared" si="241"/>
        <v>2022</v>
      </c>
      <c r="B985" s="18" t="str">
        <f t="shared" si="242"/>
        <v>Oct_2022</v>
      </c>
      <c r="C985" s="18" t="str">
        <f t="shared" si="243"/>
        <v>WK 45_Oct_2022</v>
      </c>
      <c r="D985" s="19">
        <v>44865</v>
      </c>
      <c r="E985" s="23" t="s">
        <v>8</v>
      </c>
      <c r="F985" s="30">
        <v>24</v>
      </c>
      <c r="G985" s="30">
        <v>24</v>
      </c>
      <c r="H985" s="21">
        <f t="shared" si="244"/>
        <v>0</v>
      </c>
      <c r="I985" s="11">
        <f t="shared" si="245"/>
        <v>0</v>
      </c>
      <c r="J985" s="18">
        <v>35</v>
      </c>
      <c r="K985" s="18">
        <f t="shared" si="246"/>
        <v>-11</v>
      </c>
      <c r="L985" s="11">
        <f t="shared" si="247"/>
        <v>-0.31428571428571428</v>
      </c>
      <c r="M985" s="30">
        <v>494</v>
      </c>
      <c r="N985" s="30">
        <v>500</v>
      </c>
      <c r="O985" s="21">
        <f t="shared" si="248"/>
        <v>-6</v>
      </c>
      <c r="P985" s="11">
        <f t="shared" si="249"/>
        <v>-1.2E-2</v>
      </c>
      <c r="Q985" s="18">
        <v>752</v>
      </c>
      <c r="R985" s="18">
        <f t="shared" si="250"/>
        <v>-258</v>
      </c>
      <c r="S985" s="11">
        <f t="shared" si="251"/>
        <v>-0.34308510638297873</v>
      </c>
      <c r="T985" s="37">
        <f t="shared" si="252"/>
        <v>20.583333333333332</v>
      </c>
      <c r="U985" s="37">
        <f t="shared" si="253"/>
        <v>21.485714285714284</v>
      </c>
      <c r="V985" s="37">
        <f t="shared" si="254"/>
        <v>-0.90238095238095184</v>
      </c>
      <c r="W985" s="39">
        <f t="shared" si="255"/>
        <v>-4.1999113475177284E-2</v>
      </c>
    </row>
    <row r="986" spans="1:23" x14ac:dyDescent="0.3">
      <c r="A986" s="18">
        <f t="shared" si="241"/>
        <v>2022</v>
      </c>
      <c r="B986" s="18" t="str">
        <f t="shared" si="242"/>
        <v>Oct_2022</v>
      </c>
      <c r="C986" s="18" t="str">
        <f t="shared" si="243"/>
        <v>WK 45_Oct_2022</v>
      </c>
      <c r="D986" s="19">
        <v>44865</v>
      </c>
      <c r="E986" s="23" t="s">
        <v>9</v>
      </c>
      <c r="F986" s="30">
        <v>147</v>
      </c>
      <c r="G986" s="30">
        <v>148</v>
      </c>
      <c r="H986" s="21">
        <f t="shared" si="244"/>
        <v>-1</v>
      </c>
      <c r="I986" s="11">
        <f t="shared" si="245"/>
        <v>-6.7567567567567571E-3</v>
      </c>
      <c r="J986" s="18">
        <v>460</v>
      </c>
      <c r="K986" s="18">
        <f t="shared" si="246"/>
        <v>-313</v>
      </c>
      <c r="L986" s="11">
        <f t="shared" si="247"/>
        <v>-0.68043478260869561</v>
      </c>
      <c r="M986" s="30">
        <v>5033</v>
      </c>
      <c r="N986" s="30">
        <v>4883</v>
      </c>
      <c r="O986" s="21">
        <f t="shared" si="248"/>
        <v>150</v>
      </c>
      <c r="P986" s="11">
        <f t="shared" si="249"/>
        <v>3.0718820397296745E-2</v>
      </c>
      <c r="Q986" s="18">
        <v>14129</v>
      </c>
      <c r="R986" s="18">
        <f t="shared" si="250"/>
        <v>-9096</v>
      </c>
      <c r="S986" s="11">
        <f t="shared" si="251"/>
        <v>-0.64378229174039214</v>
      </c>
      <c r="T986" s="37">
        <f t="shared" si="252"/>
        <v>34.238095238095241</v>
      </c>
      <c r="U986" s="37">
        <f t="shared" si="253"/>
        <v>30.715217391304346</v>
      </c>
      <c r="V986" s="37">
        <f t="shared" si="254"/>
        <v>3.5228778467908946</v>
      </c>
      <c r="W986" s="39">
        <f t="shared" si="255"/>
        <v>0.11469486938380717</v>
      </c>
    </row>
    <row r="987" spans="1:23" x14ac:dyDescent="0.3">
      <c r="A987" s="18">
        <f t="shared" si="241"/>
        <v>2022</v>
      </c>
      <c r="B987" s="18" t="str">
        <f t="shared" si="242"/>
        <v>Oct_2022</v>
      </c>
      <c r="C987" s="18" t="str">
        <f t="shared" si="243"/>
        <v>WK 45_Oct_2022</v>
      </c>
      <c r="D987" s="19">
        <v>44865</v>
      </c>
      <c r="E987" s="23" t="s">
        <v>21</v>
      </c>
      <c r="F987" s="30">
        <v>18</v>
      </c>
      <c r="G987" s="30">
        <v>17</v>
      </c>
      <c r="H987" s="21">
        <f t="shared" si="244"/>
        <v>1</v>
      </c>
      <c r="I987" s="11">
        <f t="shared" si="245"/>
        <v>5.8823529411764705E-2</v>
      </c>
      <c r="J987" s="18">
        <v>61</v>
      </c>
      <c r="K987" s="18">
        <f t="shared" si="246"/>
        <v>-43</v>
      </c>
      <c r="L987" s="11">
        <f t="shared" si="247"/>
        <v>-0.70491803278688525</v>
      </c>
      <c r="M987" s="30">
        <v>554</v>
      </c>
      <c r="N987" s="30">
        <v>593</v>
      </c>
      <c r="O987" s="21">
        <f t="shared" si="248"/>
        <v>-39</v>
      </c>
      <c r="P987" s="11">
        <f t="shared" si="249"/>
        <v>-6.5767284991568295E-2</v>
      </c>
      <c r="Q987" s="18">
        <v>1843</v>
      </c>
      <c r="R987" s="18">
        <f t="shared" si="250"/>
        <v>-1289</v>
      </c>
      <c r="S987" s="11">
        <f t="shared" si="251"/>
        <v>-0.69940314704286488</v>
      </c>
      <c r="T987" s="37">
        <f t="shared" si="252"/>
        <v>30.777777777777779</v>
      </c>
      <c r="U987" s="37">
        <f t="shared" si="253"/>
        <v>30.21311475409836</v>
      </c>
      <c r="V987" s="37">
        <f t="shared" si="254"/>
        <v>0.56466302367941879</v>
      </c>
      <c r="W987" s="39">
        <f t="shared" si="255"/>
        <v>1.8689335021402357E-2</v>
      </c>
    </row>
    <row r="988" spans="1:23" x14ac:dyDescent="0.3">
      <c r="A988" s="18">
        <f t="shared" ref="A988:A1018" si="256">IF(ISBLANK(D988),"",YEAR(D988))</f>
        <v>2022</v>
      </c>
      <c r="B988" s="18" t="str">
        <f t="shared" si="242"/>
        <v>Oct_2022</v>
      </c>
      <c r="C988" s="18" t="str">
        <f t="shared" si="243"/>
        <v>WK 45_Oct_2022</v>
      </c>
      <c r="D988" s="19">
        <v>44865</v>
      </c>
      <c r="E988" s="23" t="s">
        <v>10</v>
      </c>
      <c r="F988" s="33">
        <v>23</v>
      </c>
      <c r="G988" s="33">
        <v>24</v>
      </c>
      <c r="H988" s="21">
        <f t="shared" si="244"/>
        <v>-1</v>
      </c>
      <c r="I988" s="11">
        <f t="shared" si="245"/>
        <v>-4.1666666666666664E-2</v>
      </c>
      <c r="J988" s="18">
        <v>44</v>
      </c>
      <c r="K988" s="18">
        <f t="shared" si="246"/>
        <v>-21</v>
      </c>
      <c r="L988" s="11">
        <f t="shared" si="247"/>
        <v>-0.47727272727272729</v>
      </c>
      <c r="M988" s="30">
        <v>759</v>
      </c>
      <c r="N988" s="30">
        <v>798</v>
      </c>
      <c r="O988" s="21">
        <f t="shared" si="248"/>
        <v>-39</v>
      </c>
      <c r="P988" s="11">
        <f t="shared" si="249"/>
        <v>-4.8872180451127817E-2</v>
      </c>
      <c r="Q988" s="18">
        <v>1048</v>
      </c>
      <c r="R988" s="18">
        <f t="shared" si="250"/>
        <v>-289</v>
      </c>
      <c r="S988" s="11">
        <f t="shared" si="251"/>
        <v>-0.27576335877862596</v>
      </c>
      <c r="T988" s="37">
        <f t="shared" si="252"/>
        <v>33</v>
      </c>
      <c r="U988" s="37">
        <f t="shared" si="253"/>
        <v>23.818181818181817</v>
      </c>
      <c r="V988" s="37">
        <f t="shared" si="254"/>
        <v>9.1818181818181834</v>
      </c>
      <c r="W988" s="39">
        <f t="shared" si="255"/>
        <v>0.38549618320610696</v>
      </c>
    </row>
    <row r="989" spans="1:23" x14ac:dyDescent="0.3">
      <c r="A989" s="18">
        <f t="shared" si="256"/>
        <v>2022</v>
      </c>
      <c r="B989" s="18" t="str">
        <f t="shared" si="242"/>
        <v>Oct_2022</v>
      </c>
      <c r="C989" s="18" t="str">
        <f t="shared" si="243"/>
        <v>WK 45_Oct_2022</v>
      </c>
      <c r="D989" s="19">
        <v>44865</v>
      </c>
      <c r="E989" s="23" t="s">
        <v>16</v>
      </c>
      <c r="F989" s="33">
        <v>36</v>
      </c>
      <c r="G989" s="33">
        <v>36</v>
      </c>
      <c r="H989" s="21">
        <f t="shared" si="244"/>
        <v>0</v>
      </c>
      <c r="I989" s="11">
        <f t="shared" si="245"/>
        <v>0</v>
      </c>
      <c r="J989" s="18">
        <v>111</v>
      </c>
      <c r="K989" s="18">
        <f t="shared" si="246"/>
        <v>-75</v>
      </c>
      <c r="L989" s="11">
        <f t="shared" si="247"/>
        <v>-0.67567567567567566</v>
      </c>
      <c r="M989" s="30">
        <v>620</v>
      </c>
      <c r="N989" s="30">
        <v>643</v>
      </c>
      <c r="O989" s="21">
        <f t="shared" si="248"/>
        <v>-23</v>
      </c>
      <c r="P989" s="11">
        <f t="shared" si="249"/>
        <v>-3.5769828926905133E-2</v>
      </c>
      <c r="Q989" s="18">
        <v>3522</v>
      </c>
      <c r="R989" s="18">
        <f t="shared" si="250"/>
        <v>-2902</v>
      </c>
      <c r="S989" s="11">
        <f t="shared" si="251"/>
        <v>-0.82396365701306074</v>
      </c>
      <c r="T989" s="37">
        <f t="shared" si="252"/>
        <v>17.222222222222221</v>
      </c>
      <c r="U989" s="37">
        <f t="shared" si="253"/>
        <v>31.72972972972973</v>
      </c>
      <c r="V989" s="37">
        <f t="shared" si="254"/>
        <v>-14.507507507507508</v>
      </c>
      <c r="W989" s="39">
        <f t="shared" si="255"/>
        <v>-0.45722127579027072</v>
      </c>
    </row>
    <row r="990" spans="1:23" x14ac:dyDescent="0.3">
      <c r="A990" s="18">
        <f t="shared" si="256"/>
        <v>2022</v>
      </c>
      <c r="B990" s="18" t="str">
        <f t="shared" si="242"/>
        <v>Oct_2022</v>
      </c>
      <c r="C990" s="18" t="str">
        <f t="shared" si="243"/>
        <v>WK 45_Oct_2022</v>
      </c>
      <c r="D990" s="19">
        <v>44865</v>
      </c>
      <c r="E990" s="23" t="s">
        <v>12</v>
      </c>
      <c r="F990" s="30">
        <v>82</v>
      </c>
      <c r="G990" s="30">
        <v>87</v>
      </c>
      <c r="H990" s="21">
        <f t="shared" si="244"/>
        <v>-5</v>
      </c>
      <c r="I990" s="11">
        <f t="shared" si="245"/>
        <v>-5.7471264367816091E-2</v>
      </c>
      <c r="J990" s="18">
        <v>295</v>
      </c>
      <c r="K990" s="18">
        <f t="shared" si="246"/>
        <v>-213</v>
      </c>
      <c r="L990" s="11">
        <f t="shared" si="247"/>
        <v>-0.7220338983050848</v>
      </c>
      <c r="M990" s="30">
        <v>1416</v>
      </c>
      <c r="N990" s="30">
        <v>1685</v>
      </c>
      <c r="O990" s="21">
        <f t="shared" si="248"/>
        <v>-269</v>
      </c>
      <c r="P990" s="11">
        <f t="shared" si="249"/>
        <v>-0.15964391691394658</v>
      </c>
      <c r="Q990" s="18">
        <v>5504</v>
      </c>
      <c r="R990" s="18">
        <f t="shared" si="250"/>
        <v>-4088</v>
      </c>
      <c r="S990" s="11">
        <f t="shared" si="251"/>
        <v>-0.74273255813953487</v>
      </c>
      <c r="T990" s="37">
        <f t="shared" si="252"/>
        <v>17.26829268292683</v>
      </c>
      <c r="U990" s="37">
        <f t="shared" si="253"/>
        <v>18.657627118644069</v>
      </c>
      <c r="V990" s="37">
        <f t="shared" si="254"/>
        <v>-1.3893344357172381</v>
      </c>
      <c r="W990" s="39">
        <f t="shared" si="255"/>
        <v>-7.4464690867838884E-2</v>
      </c>
    </row>
    <row r="991" spans="1:23" x14ac:dyDescent="0.3">
      <c r="A991" s="18">
        <f t="shared" si="256"/>
        <v>2022</v>
      </c>
      <c r="B991" s="18" t="str">
        <f t="shared" si="242"/>
        <v>Nov_2022</v>
      </c>
      <c r="C991" s="18" t="str">
        <f t="shared" si="243"/>
        <v>WK 47_Nov_2022</v>
      </c>
      <c r="D991" s="19">
        <v>44879</v>
      </c>
      <c r="E991" s="29" t="s">
        <v>18</v>
      </c>
      <c r="F991" s="30">
        <v>34</v>
      </c>
      <c r="G991" s="30">
        <v>34</v>
      </c>
      <c r="H991" s="21">
        <f t="shared" si="244"/>
        <v>0</v>
      </c>
      <c r="I991" s="11">
        <f t="shared" si="245"/>
        <v>0</v>
      </c>
      <c r="J991" s="18">
        <v>113</v>
      </c>
      <c r="K991" s="18">
        <f t="shared" si="246"/>
        <v>-79</v>
      </c>
      <c r="L991" s="11">
        <f t="shared" si="247"/>
        <v>-0.69911504424778759</v>
      </c>
      <c r="M991" s="31">
        <v>1137</v>
      </c>
      <c r="N991" s="31">
        <v>1140</v>
      </c>
      <c r="O991" s="21">
        <f t="shared" si="248"/>
        <v>-3</v>
      </c>
      <c r="P991" s="11">
        <f t="shared" si="249"/>
        <v>-2.631578947368421E-3</v>
      </c>
      <c r="Q991" s="18">
        <v>4152</v>
      </c>
      <c r="R991" s="18">
        <f t="shared" si="250"/>
        <v>-3015</v>
      </c>
      <c r="S991" s="11">
        <f t="shared" si="251"/>
        <v>-0.72615606936416188</v>
      </c>
      <c r="T991" s="37">
        <f t="shared" si="252"/>
        <v>33.441176470588232</v>
      </c>
      <c r="U991" s="37">
        <f t="shared" si="253"/>
        <v>36.743362831858406</v>
      </c>
      <c r="V991" s="37">
        <f t="shared" si="254"/>
        <v>-3.3021863612701736</v>
      </c>
      <c r="W991" s="39">
        <f t="shared" si="255"/>
        <v>-8.987164229853796E-2</v>
      </c>
    </row>
    <row r="992" spans="1:23" x14ac:dyDescent="0.3">
      <c r="A992" s="18">
        <f t="shared" si="256"/>
        <v>2022</v>
      </c>
      <c r="B992" s="18" t="str">
        <f t="shared" si="242"/>
        <v>Nov_2022</v>
      </c>
      <c r="C992" s="18" t="str">
        <f t="shared" si="243"/>
        <v>WK 47_Nov_2022</v>
      </c>
      <c r="D992" s="19">
        <v>44879</v>
      </c>
      <c r="E992" s="29" t="s">
        <v>19</v>
      </c>
      <c r="F992" s="30">
        <v>50</v>
      </c>
      <c r="G992" s="30">
        <v>51</v>
      </c>
      <c r="H992" s="21">
        <f t="shared" si="244"/>
        <v>-1</v>
      </c>
      <c r="I992" s="11">
        <f t="shared" si="245"/>
        <v>-1.9607843137254902E-2</v>
      </c>
      <c r="J992" s="18">
        <v>118</v>
      </c>
      <c r="K992" s="18">
        <f t="shared" si="246"/>
        <v>-68</v>
      </c>
      <c r="L992" s="11">
        <f t="shared" si="247"/>
        <v>-0.57627118644067798</v>
      </c>
      <c r="M992" s="30">
        <v>1268</v>
      </c>
      <c r="N992" s="30">
        <v>1355</v>
      </c>
      <c r="O992" s="21">
        <f t="shared" si="248"/>
        <v>-87</v>
      </c>
      <c r="P992" s="11">
        <f t="shared" si="249"/>
        <v>-6.4206642066420669E-2</v>
      </c>
      <c r="Q992" s="18">
        <v>3262</v>
      </c>
      <c r="R992" s="18">
        <f t="shared" si="250"/>
        <v>-1994</v>
      </c>
      <c r="S992" s="11">
        <f t="shared" si="251"/>
        <v>-0.61128142244022077</v>
      </c>
      <c r="T992" s="37">
        <f t="shared" si="252"/>
        <v>25.36</v>
      </c>
      <c r="U992" s="37">
        <f t="shared" si="253"/>
        <v>27.64406779661017</v>
      </c>
      <c r="V992" s="37">
        <f t="shared" si="254"/>
        <v>-2.2840677966101701</v>
      </c>
      <c r="W992" s="39">
        <f t="shared" si="255"/>
        <v>-8.2624156958920933E-2</v>
      </c>
    </row>
    <row r="993" spans="1:23" x14ac:dyDescent="0.3">
      <c r="A993" s="18">
        <f t="shared" si="256"/>
        <v>2022</v>
      </c>
      <c r="B993" s="18" t="str">
        <f t="shared" si="242"/>
        <v>Nov_2022</v>
      </c>
      <c r="C993" s="18" t="str">
        <f t="shared" si="243"/>
        <v>WK 47_Nov_2022</v>
      </c>
      <c r="D993" s="19">
        <v>44879</v>
      </c>
      <c r="E993" s="23" t="s">
        <v>6</v>
      </c>
      <c r="F993" s="30">
        <v>20</v>
      </c>
      <c r="G993" s="30">
        <v>20</v>
      </c>
      <c r="H993" s="21">
        <f t="shared" si="244"/>
        <v>0</v>
      </c>
      <c r="I993" s="11">
        <f t="shared" si="245"/>
        <v>0</v>
      </c>
      <c r="J993" s="18">
        <v>47</v>
      </c>
      <c r="K993" s="18">
        <f t="shared" si="246"/>
        <v>-27</v>
      </c>
      <c r="L993" s="11">
        <f t="shared" si="247"/>
        <v>-0.57446808510638303</v>
      </c>
      <c r="M993" s="30">
        <v>750</v>
      </c>
      <c r="N993" s="30">
        <v>809</v>
      </c>
      <c r="O993" s="21">
        <f t="shared" si="248"/>
        <v>-59</v>
      </c>
      <c r="P993" s="11">
        <f t="shared" si="249"/>
        <v>-7.2929542645241041E-2</v>
      </c>
      <c r="Q993" s="18">
        <v>1771</v>
      </c>
      <c r="R993" s="18">
        <f t="shared" si="250"/>
        <v>-1021</v>
      </c>
      <c r="S993" s="11">
        <f t="shared" si="251"/>
        <v>-0.57651044607566349</v>
      </c>
      <c r="T993" s="37">
        <f t="shared" si="252"/>
        <v>37.5</v>
      </c>
      <c r="U993" s="37">
        <f t="shared" si="253"/>
        <v>37.680851063829785</v>
      </c>
      <c r="V993" s="37">
        <f t="shared" si="254"/>
        <v>-0.18085106382978466</v>
      </c>
      <c r="W993" s="39">
        <f t="shared" si="255"/>
        <v>-4.7995482778090794E-3</v>
      </c>
    </row>
    <row r="994" spans="1:23" x14ac:dyDescent="0.3">
      <c r="A994" s="18">
        <f t="shared" si="256"/>
        <v>2022</v>
      </c>
      <c r="B994" s="18" t="str">
        <f t="shared" si="242"/>
        <v>Nov_2022</v>
      </c>
      <c r="C994" s="18" t="str">
        <f t="shared" si="243"/>
        <v>WK 47_Nov_2022</v>
      </c>
      <c r="D994" s="19">
        <v>44879</v>
      </c>
      <c r="E994" s="23" t="s">
        <v>7</v>
      </c>
      <c r="F994" s="30">
        <v>2205</v>
      </c>
      <c r="G994" s="30">
        <v>2213</v>
      </c>
      <c r="H994" s="21">
        <f t="shared" si="244"/>
        <v>-8</v>
      </c>
      <c r="I994" s="11">
        <f t="shared" si="245"/>
        <v>-3.6150022593764122E-3</v>
      </c>
      <c r="J994" s="18">
        <v>2500</v>
      </c>
      <c r="K994" s="18">
        <f t="shared" si="246"/>
        <v>-295</v>
      </c>
      <c r="L994" s="11">
        <f t="shared" si="247"/>
        <v>-0.11799999999999999</v>
      </c>
      <c r="M994" s="30">
        <v>65587</v>
      </c>
      <c r="N994" s="30">
        <v>66871</v>
      </c>
      <c r="O994" s="21">
        <f t="shared" si="248"/>
        <v>-1284</v>
      </c>
      <c r="P994" s="11">
        <f t="shared" si="249"/>
        <v>-1.9201148479909079E-2</v>
      </c>
      <c r="Q994" s="18">
        <v>86541</v>
      </c>
      <c r="R994" s="18">
        <f t="shared" si="250"/>
        <v>-20954</v>
      </c>
      <c r="S994" s="11">
        <f t="shared" si="251"/>
        <v>-0.24212800868952289</v>
      </c>
      <c r="T994" s="37">
        <f t="shared" si="252"/>
        <v>29.744671201814057</v>
      </c>
      <c r="U994" s="37">
        <f t="shared" si="253"/>
        <v>34.616399999999999</v>
      </c>
      <c r="V994" s="37">
        <f t="shared" si="254"/>
        <v>-4.8717287981859414</v>
      </c>
      <c r="W994" s="39">
        <f t="shared" si="255"/>
        <v>-0.1407347037296178</v>
      </c>
    </row>
    <row r="995" spans="1:23" x14ac:dyDescent="0.3">
      <c r="A995" s="18">
        <f t="shared" si="256"/>
        <v>2022</v>
      </c>
      <c r="B995" s="18" t="str">
        <f t="shared" si="242"/>
        <v>Nov_2022</v>
      </c>
      <c r="C995" s="18" t="str">
        <f t="shared" si="243"/>
        <v>WK 47_Nov_2022</v>
      </c>
      <c r="D995" s="19">
        <v>44879</v>
      </c>
      <c r="E995" s="34" t="s">
        <v>20</v>
      </c>
      <c r="F995" s="32">
        <v>29</v>
      </c>
      <c r="G995" s="32">
        <v>29</v>
      </c>
      <c r="H995" s="21">
        <f t="shared" si="244"/>
        <v>0</v>
      </c>
      <c r="I995" s="11">
        <f t="shared" si="245"/>
        <v>0</v>
      </c>
      <c r="J995" s="18">
        <v>75</v>
      </c>
      <c r="K995" s="18">
        <f t="shared" si="246"/>
        <v>-46</v>
      </c>
      <c r="L995" s="11">
        <f t="shared" si="247"/>
        <v>-0.61333333333333329</v>
      </c>
      <c r="M995" s="30">
        <v>1178</v>
      </c>
      <c r="N995" s="30">
        <v>1182</v>
      </c>
      <c r="O995" s="21">
        <f t="shared" si="248"/>
        <v>-4</v>
      </c>
      <c r="P995" s="11">
        <f t="shared" si="249"/>
        <v>-3.3840947546531302E-3</v>
      </c>
      <c r="Q995" s="18">
        <v>2819</v>
      </c>
      <c r="R995" s="18">
        <f t="shared" si="250"/>
        <v>-1641</v>
      </c>
      <c r="S995" s="11">
        <f t="shared" si="251"/>
        <v>-0.5821213196168854</v>
      </c>
      <c r="T995" s="37">
        <f t="shared" si="252"/>
        <v>40.620689655172413</v>
      </c>
      <c r="U995" s="37">
        <f t="shared" si="253"/>
        <v>37.586666666666666</v>
      </c>
      <c r="V995" s="37">
        <f t="shared" si="254"/>
        <v>3.0340229885057468</v>
      </c>
      <c r="W995" s="39">
        <f t="shared" si="255"/>
        <v>8.0720725128744591E-2</v>
      </c>
    </row>
    <row r="996" spans="1:23" x14ac:dyDescent="0.3">
      <c r="A996" s="18">
        <f t="shared" si="256"/>
        <v>2022</v>
      </c>
      <c r="B996" s="18" t="str">
        <f t="shared" si="242"/>
        <v>Nov_2022</v>
      </c>
      <c r="C996" s="18" t="str">
        <f t="shared" si="243"/>
        <v>WK 47_Nov_2022</v>
      </c>
      <c r="D996" s="19">
        <v>44879</v>
      </c>
      <c r="E996" s="23" t="s">
        <v>8</v>
      </c>
      <c r="F996" s="30">
        <v>24</v>
      </c>
      <c r="G996" s="30">
        <v>24</v>
      </c>
      <c r="H996" s="21">
        <f t="shared" si="244"/>
        <v>0</v>
      </c>
      <c r="I996" s="11">
        <f t="shared" si="245"/>
        <v>0</v>
      </c>
      <c r="J996" s="18">
        <v>35</v>
      </c>
      <c r="K996" s="18">
        <f t="shared" si="246"/>
        <v>-11</v>
      </c>
      <c r="L996" s="11">
        <f t="shared" si="247"/>
        <v>-0.31428571428571428</v>
      </c>
      <c r="M996" s="30">
        <v>428</v>
      </c>
      <c r="N996" s="30">
        <v>445</v>
      </c>
      <c r="O996" s="21">
        <f t="shared" si="248"/>
        <v>-17</v>
      </c>
      <c r="P996" s="11">
        <f t="shared" si="249"/>
        <v>-3.8202247191011236E-2</v>
      </c>
      <c r="Q996" s="18">
        <v>752</v>
      </c>
      <c r="R996" s="18">
        <f t="shared" si="250"/>
        <v>-324</v>
      </c>
      <c r="S996" s="11">
        <f t="shared" si="251"/>
        <v>-0.43085106382978722</v>
      </c>
      <c r="T996" s="37">
        <f t="shared" si="252"/>
        <v>17.833333333333332</v>
      </c>
      <c r="U996" s="37">
        <f t="shared" si="253"/>
        <v>21.485714285714284</v>
      </c>
      <c r="V996" s="37">
        <f t="shared" si="254"/>
        <v>-3.6523809523809518</v>
      </c>
      <c r="W996" s="39">
        <f t="shared" si="255"/>
        <v>-0.16999113475177305</v>
      </c>
    </row>
    <row r="997" spans="1:23" x14ac:dyDescent="0.3">
      <c r="A997" s="18">
        <f t="shared" si="256"/>
        <v>2022</v>
      </c>
      <c r="B997" s="18" t="str">
        <f t="shared" si="242"/>
        <v>Nov_2022</v>
      </c>
      <c r="C997" s="18" t="str">
        <f t="shared" si="243"/>
        <v>WK 47_Nov_2022</v>
      </c>
      <c r="D997" s="19">
        <v>44879</v>
      </c>
      <c r="E997" s="23" t="s">
        <v>9</v>
      </c>
      <c r="F997" s="30">
        <v>147</v>
      </c>
      <c r="G997" s="30">
        <v>148</v>
      </c>
      <c r="H997" s="21">
        <f t="shared" si="244"/>
        <v>-1</v>
      </c>
      <c r="I997" s="11">
        <f t="shared" si="245"/>
        <v>-6.7567567567567571E-3</v>
      </c>
      <c r="J997" s="18">
        <v>460</v>
      </c>
      <c r="K997" s="18">
        <f t="shared" si="246"/>
        <v>-313</v>
      </c>
      <c r="L997" s="11">
        <f t="shared" si="247"/>
        <v>-0.68043478260869561</v>
      </c>
      <c r="M997" s="30">
        <v>4754</v>
      </c>
      <c r="N997" s="30">
        <v>4922</v>
      </c>
      <c r="O997" s="21">
        <f t="shared" si="248"/>
        <v>-168</v>
      </c>
      <c r="P997" s="11">
        <f t="shared" si="249"/>
        <v>-3.4132466477041851E-2</v>
      </c>
      <c r="Q997" s="18">
        <v>14129</v>
      </c>
      <c r="R997" s="18">
        <f t="shared" si="250"/>
        <v>-9375</v>
      </c>
      <c r="S997" s="11">
        <f t="shared" si="251"/>
        <v>-0.66352891216646614</v>
      </c>
      <c r="T997" s="37">
        <f t="shared" si="252"/>
        <v>32.34013605442177</v>
      </c>
      <c r="U997" s="37">
        <f t="shared" si="253"/>
        <v>30.715217391304346</v>
      </c>
      <c r="V997" s="37">
        <f t="shared" si="254"/>
        <v>1.6249186631174233</v>
      </c>
      <c r="W997" s="39">
        <f t="shared" si="255"/>
        <v>5.2902723832827146E-2</v>
      </c>
    </row>
    <row r="998" spans="1:23" x14ac:dyDescent="0.3">
      <c r="A998" s="18">
        <f t="shared" si="256"/>
        <v>2022</v>
      </c>
      <c r="B998" s="18" t="str">
        <f t="shared" si="242"/>
        <v>Nov_2022</v>
      </c>
      <c r="C998" s="18" t="str">
        <f t="shared" si="243"/>
        <v>WK 47_Nov_2022</v>
      </c>
      <c r="D998" s="19">
        <v>44879</v>
      </c>
      <c r="E998" s="23" t="s">
        <v>21</v>
      </c>
      <c r="F998" s="30">
        <v>18</v>
      </c>
      <c r="G998" s="30">
        <v>18</v>
      </c>
      <c r="H998" s="21">
        <f t="shared" si="244"/>
        <v>0</v>
      </c>
      <c r="I998" s="11">
        <f t="shared" si="245"/>
        <v>0</v>
      </c>
      <c r="J998" s="18">
        <v>61</v>
      </c>
      <c r="K998" s="18">
        <f t="shared" si="246"/>
        <v>-43</v>
      </c>
      <c r="L998" s="11">
        <f t="shared" si="247"/>
        <v>-0.70491803278688525</v>
      </c>
      <c r="M998" s="30">
        <v>631</v>
      </c>
      <c r="N998" s="30">
        <v>596</v>
      </c>
      <c r="O998" s="21">
        <f t="shared" si="248"/>
        <v>35</v>
      </c>
      <c r="P998" s="11">
        <f t="shared" si="249"/>
        <v>5.8724832214765099E-2</v>
      </c>
      <c r="Q998" s="18">
        <v>1843</v>
      </c>
      <c r="R998" s="18">
        <f t="shared" si="250"/>
        <v>-1212</v>
      </c>
      <c r="S998" s="11">
        <f t="shared" si="251"/>
        <v>-0.65762344004340745</v>
      </c>
      <c r="T998" s="37">
        <f t="shared" si="252"/>
        <v>35.055555555555557</v>
      </c>
      <c r="U998" s="37">
        <f t="shared" si="253"/>
        <v>30.21311475409836</v>
      </c>
      <c r="V998" s="37">
        <f t="shared" si="254"/>
        <v>4.8424408014571974</v>
      </c>
      <c r="W998" s="39">
        <f t="shared" si="255"/>
        <v>0.16027611985289694</v>
      </c>
    </row>
    <row r="999" spans="1:23" x14ac:dyDescent="0.3">
      <c r="A999" s="18">
        <f t="shared" si="256"/>
        <v>2022</v>
      </c>
      <c r="B999" s="18" t="str">
        <f t="shared" si="242"/>
        <v>Nov_2022</v>
      </c>
      <c r="C999" s="18" t="str">
        <f t="shared" si="243"/>
        <v>WK 47_Nov_2022</v>
      </c>
      <c r="D999" s="19">
        <v>44879</v>
      </c>
      <c r="E999" s="23" t="s">
        <v>10</v>
      </c>
      <c r="F999" s="33">
        <v>24</v>
      </c>
      <c r="G999" s="33">
        <v>24</v>
      </c>
      <c r="H999" s="21">
        <f t="shared" si="244"/>
        <v>0</v>
      </c>
      <c r="I999" s="11">
        <f t="shared" si="245"/>
        <v>0</v>
      </c>
      <c r="J999" s="18">
        <v>44</v>
      </c>
      <c r="K999" s="18">
        <f t="shared" si="246"/>
        <v>-20</v>
      </c>
      <c r="L999" s="11">
        <f t="shared" si="247"/>
        <v>-0.45454545454545453</v>
      </c>
      <c r="M999" s="30">
        <v>732</v>
      </c>
      <c r="N999" s="30">
        <v>771</v>
      </c>
      <c r="O999" s="21">
        <f t="shared" si="248"/>
        <v>-39</v>
      </c>
      <c r="P999" s="11">
        <f t="shared" si="249"/>
        <v>-5.0583657587548639E-2</v>
      </c>
      <c r="Q999" s="18">
        <v>1048</v>
      </c>
      <c r="R999" s="18">
        <f t="shared" si="250"/>
        <v>-316</v>
      </c>
      <c r="S999" s="11">
        <f t="shared" si="251"/>
        <v>-0.30152671755725191</v>
      </c>
      <c r="T999" s="37">
        <f t="shared" si="252"/>
        <v>30.5</v>
      </c>
      <c r="U999" s="37">
        <f t="shared" si="253"/>
        <v>23.818181818181817</v>
      </c>
      <c r="V999" s="37">
        <f t="shared" si="254"/>
        <v>6.6818181818181834</v>
      </c>
      <c r="W999" s="39">
        <f t="shared" si="255"/>
        <v>0.28053435114503827</v>
      </c>
    </row>
    <row r="1000" spans="1:23" x14ac:dyDescent="0.3">
      <c r="A1000" s="18">
        <f t="shared" si="256"/>
        <v>2022</v>
      </c>
      <c r="B1000" s="18" t="str">
        <f t="shared" si="242"/>
        <v>Nov_2022</v>
      </c>
      <c r="C1000" s="18" t="str">
        <f t="shared" si="243"/>
        <v>WK 47_Nov_2022</v>
      </c>
      <c r="D1000" s="19">
        <v>44879</v>
      </c>
      <c r="E1000" s="23" t="s">
        <v>16</v>
      </c>
      <c r="F1000" s="33">
        <v>36</v>
      </c>
      <c r="G1000" s="33">
        <v>36</v>
      </c>
      <c r="H1000" s="21">
        <f t="shared" si="244"/>
        <v>0</v>
      </c>
      <c r="I1000" s="11">
        <f t="shared" si="245"/>
        <v>0</v>
      </c>
      <c r="J1000" s="18">
        <v>111</v>
      </c>
      <c r="K1000" s="18">
        <f t="shared" si="246"/>
        <v>-75</v>
      </c>
      <c r="L1000" s="11">
        <f t="shared" si="247"/>
        <v>-0.67567567567567566</v>
      </c>
      <c r="M1000" s="30">
        <v>623</v>
      </c>
      <c r="N1000" s="30">
        <v>643</v>
      </c>
      <c r="O1000" s="21">
        <f t="shared" si="248"/>
        <v>-20</v>
      </c>
      <c r="P1000" s="11">
        <f t="shared" si="249"/>
        <v>-3.110419906687403E-2</v>
      </c>
      <c r="Q1000" s="18">
        <v>3522</v>
      </c>
      <c r="R1000" s="18">
        <f t="shared" si="250"/>
        <v>-2899</v>
      </c>
      <c r="S1000" s="11">
        <f t="shared" si="251"/>
        <v>-0.82311186825667237</v>
      </c>
      <c r="T1000" s="37">
        <f t="shared" si="252"/>
        <v>17.305555555555557</v>
      </c>
      <c r="U1000" s="37">
        <f t="shared" si="253"/>
        <v>31.72972972972973</v>
      </c>
      <c r="V1000" s="37">
        <f t="shared" si="254"/>
        <v>-14.424174174174173</v>
      </c>
      <c r="W1000" s="39">
        <f t="shared" si="255"/>
        <v>-0.4545949271247397</v>
      </c>
    </row>
    <row r="1001" spans="1:23" x14ac:dyDescent="0.3">
      <c r="A1001" s="18">
        <f t="shared" si="256"/>
        <v>2022</v>
      </c>
      <c r="B1001" s="18" t="str">
        <f t="shared" si="242"/>
        <v>Nov_2022</v>
      </c>
      <c r="C1001" s="18" t="str">
        <f t="shared" si="243"/>
        <v>WK 47_Nov_2022</v>
      </c>
      <c r="D1001" s="19">
        <v>44879</v>
      </c>
      <c r="E1001" s="23" t="s">
        <v>12</v>
      </c>
      <c r="F1001" s="30">
        <v>87</v>
      </c>
      <c r="G1001" s="30">
        <v>87</v>
      </c>
      <c r="H1001" s="21">
        <f t="shared" si="244"/>
        <v>0</v>
      </c>
      <c r="I1001" s="11">
        <f t="shared" si="245"/>
        <v>0</v>
      </c>
      <c r="J1001" s="18">
        <v>295</v>
      </c>
      <c r="K1001" s="18">
        <f t="shared" si="246"/>
        <v>-208</v>
      </c>
      <c r="L1001" s="11">
        <f t="shared" si="247"/>
        <v>-0.70508474576271185</v>
      </c>
      <c r="M1001" s="30">
        <v>1532</v>
      </c>
      <c r="N1001" s="30">
        <v>1711</v>
      </c>
      <c r="O1001" s="21">
        <f t="shared" si="248"/>
        <v>-179</v>
      </c>
      <c r="P1001" s="11">
        <f t="shared" si="249"/>
        <v>-0.10461718293395675</v>
      </c>
      <c r="Q1001" s="18">
        <v>5504</v>
      </c>
      <c r="R1001" s="18">
        <f t="shared" si="250"/>
        <v>-3972</v>
      </c>
      <c r="S1001" s="11">
        <f t="shared" si="251"/>
        <v>-0.72165697674418605</v>
      </c>
      <c r="T1001" s="37">
        <f t="shared" si="252"/>
        <v>17.609195402298852</v>
      </c>
      <c r="U1001" s="37">
        <f t="shared" si="253"/>
        <v>18.657627118644069</v>
      </c>
      <c r="V1001" s="37">
        <f t="shared" si="254"/>
        <v>-1.0484317163452168</v>
      </c>
      <c r="W1001" s="39">
        <f t="shared" si="255"/>
        <v>-5.6193197006148062E-2</v>
      </c>
    </row>
    <row r="1002" spans="1:23" x14ac:dyDescent="0.3">
      <c r="A1002" s="18">
        <f t="shared" si="256"/>
        <v>2022</v>
      </c>
      <c r="B1002" s="18" t="str">
        <f t="shared" si="242"/>
        <v>Dec_2022</v>
      </c>
      <c r="C1002" s="18" t="str">
        <f t="shared" si="243"/>
        <v>WK 50_Dec_2022</v>
      </c>
      <c r="D1002" s="19">
        <v>44900</v>
      </c>
      <c r="E1002" s="29" t="s">
        <v>18</v>
      </c>
      <c r="F1002" s="30">
        <v>35</v>
      </c>
      <c r="G1002" s="30">
        <v>37</v>
      </c>
      <c r="H1002" s="21">
        <f t="shared" si="244"/>
        <v>-2</v>
      </c>
      <c r="I1002" s="11">
        <f t="shared" si="245"/>
        <v>-5.4054054054054057E-2</v>
      </c>
      <c r="J1002" s="18">
        <v>113</v>
      </c>
      <c r="K1002" s="18">
        <f t="shared" si="246"/>
        <v>-78</v>
      </c>
      <c r="L1002" s="11">
        <f t="shared" si="247"/>
        <v>-0.69026548672566368</v>
      </c>
      <c r="M1002" s="31">
        <v>1186</v>
      </c>
      <c r="N1002" s="31">
        <v>1272</v>
      </c>
      <c r="O1002" s="21">
        <f t="shared" si="248"/>
        <v>-86</v>
      </c>
      <c r="P1002" s="11">
        <f t="shared" si="249"/>
        <v>-6.761006289308176E-2</v>
      </c>
      <c r="Q1002" s="18">
        <v>4152</v>
      </c>
      <c r="R1002" s="18">
        <f t="shared" si="250"/>
        <v>-2966</v>
      </c>
      <c r="S1002" s="11">
        <f t="shared" si="251"/>
        <v>-0.71435452793834298</v>
      </c>
      <c r="T1002" s="37">
        <f t="shared" si="252"/>
        <v>33.885714285714286</v>
      </c>
      <c r="U1002" s="37">
        <f t="shared" si="253"/>
        <v>36.743362831858406</v>
      </c>
      <c r="V1002" s="37">
        <f t="shared" si="254"/>
        <v>-2.8576485461441195</v>
      </c>
      <c r="W1002" s="39">
        <f t="shared" si="255"/>
        <v>-7.7773190200935816E-2</v>
      </c>
    </row>
    <row r="1003" spans="1:23" x14ac:dyDescent="0.3">
      <c r="A1003" s="18">
        <f t="shared" si="256"/>
        <v>2022</v>
      </c>
      <c r="B1003" s="18" t="str">
        <f t="shared" si="242"/>
        <v>Dec_2022</v>
      </c>
      <c r="C1003" s="18" t="str">
        <f t="shared" si="243"/>
        <v>WK 50_Dec_2022</v>
      </c>
      <c r="D1003" s="19">
        <v>44900</v>
      </c>
      <c r="E1003" s="29" t="s">
        <v>19</v>
      </c>
      <c r="F1003" s="30">
        <v>52</v>
      </c>
      <c r="G1003" s="30">
        <v>53</v>
      </c>
      <c r="H1003" s="21">
        <f t="shared" si="244"/>
        <v>-1</v>
      </c>
      <c r="I1003" s="11">
        <f t="shared" si="245"/>
        <v>-1.8867924528301886E-2</v>
      </c>
      <c r="J1003" s="18">
        <v>118</v>
      </c>
      <c r="K1003" s="18">
        <f t="shared" si="246"/>
        <v>-66</v>
      </c>
      <c r="L1003" s="11">
        <f t="shared" si="247"/>
        <v>-0.55932203389830504</v>
      </c>
      <c r="M1003" s="30">
        <v>1176</v>
      </c>
      <c r="N1003" s="30">
        <v>1330</v>
      </c>
      <c r="O1003" s="21">
        <f t="shared" si="248"/>
        <v>-154</v>
      </c>
      <c r="P1003" s="11">
        <f t="shared" si="249"/>
        <v>-0.11578947368421053</v>
      </c>
      <c r="Q1003" s="18">
        <v>3262</v>
      </c>
      <c r="R1003" s="18">
        <f t="shared" si="250"/>
        <v>-2086</v>
      </c>
      <c r="S1003" s="11">
        <f t="shared" si="251"/>
        <v>-0.63948497854077258</v>
      </c>
      <c r="T1003" s="37">
        <f t="shared" si="252"/>
        <v>22.615384615384617</v>
      </c>
      <c r="U1003" s="37">
        <f t="shared" si="253"/>
        <v>27.64406779661017</v>
      </c>
      <c r="V1003" s="37">
        <f t="shared" si="254"/>
        <v>-5.0286831812255528</v>
      </c>
      <c r="W1003" s="39">
        <f t="shared" si="255"/>
        <v>-0.18190822053482994</v>
      </c>
    </row>
    <row r="1004" spans="1:23" x14ac:dyDescent="0.3">
      <c r="A1004" s="18">
        <f t="shared" si="256"/>
        <v>2022</v>
      </c>
      <c r="B1004" s="18" t="str">
        <f t="shared" si="242"/>
        <v>Dec_2022</v>
      </c>
      <c r="C1004" s="18" t="str">
        <f t="shared" si="243"/>
        <v>WK 50_Dec_2022</v>
      </c>
      <c r="D1004" s="19">
        <v>44900</v>
      </c>
      <c r="E1004" s="23" t="s">
        <v>6</v>
      </c>
      <c r="F1004" s="30">
        <v>20</v>
      </c>
      <c r="G1004" s="30">
        <v>20</v>
      </c>
      <c r="H1004" s="21">
        <f t="shared" si="244"/>
        <v>0</v>
      </c>
      <c r="I1004" s="11">
        <f t="shared" si="245"/>
        <v>0</v>
      </c>
      <c r="J1004" s="18">
        <v>47</v>
      </c>
      <c r="K1004" s="18">
        <f t="shared" si="246"/>
        <v>-27</v>
      </c>
      <c r="L1004" s="11">
        <f t="shared" si="247"/>
        <v>-0.57446808510638303</v>
      </c>
      <c r="M1004" s="30">
        <v>823</v>
      </c>
      <c r="N1004" s="30">
        <v>770</v>
      </c>
      <c r="O1004" s="21">
        <f t="shared" si="248"/>
        <v>53</v>
      </c>
      <c r="P1004" s="11">
        <f t="shared" si="249"/>
        <v>6.8831168831168826E-2</v>
      </c>
      <c r="Q1004" s="18">
        <v>1771</v>
      </c>
      <c r="R1004" s="18">
        <f t="shared" si="250"/>
        <v>-948</v>
      </c>
      <c r="S1004" s="11">
        <f t="shared" si="251"/>
        <v>-0.53529079616036135</v>
      </c>
      <c r="T1004" s="37">
        <f t="shared" si="252"/>
        <v>41.15</v>
      </c>
      <c r="U1004" s="37">
        <f t="shared" si="253"/>
        <v>37.680851063829785</v>
      </c>
      <c r="V1004" s="37">
        <f t="shared" si="254"/>
        <v>3.4691489361702139</v>
      </c>
      <c r="W1004" s="39">
        <f t="shared" si="255"/>
        <v>9.2066629023150798E-2</v>
      </c>
    </row>
    <row r="1005" spans="1:23" x14ac:dyDescent="0.3">
      <c r="A1005" s="18">
        <f t="shared" si="256"/>
        <v>2022</v>
      </c>
      <c r="B1005" s="18" t="str">
        <f t="shared" si="242"/>
        <v>Dec_2022</v>
      </c>
      <c r="C1005" s="18" t="str">
        <f t="shared" si="243"/>
        <v>WK 50_Dec_2022</v>
      </c>
      <c r="D1005" s="19">
        <v>44900</v>
      </c>
      <c r="E1005" s="23" t="s">
        <v>7</v>
      </c>
      <c r="F1005" s="30">
        <v>2191</v>
      </c>
      <c r="G1005" s="30">
        <v>2216</v>
      </c>
      <c r="H1005" s="21">
        <f t="shared" si="244"/>
        <v>-25</v>
      </c>
      <c r="I1005" s="11">
        <f t="shared" si="245"/>
        <v>-1.128158844765343E-2</v>
      </c>
      <c r="J1005" s="18">
        <v>2500</v>
      </c>
      <c r="K1005" s="18">
        <f t="shared" si="246"/>
        <v>-309</v>
      </c>
      <c r="L1005" s="11">
        <f t="shared" si="247"/>
        <v>-0.1236</v>
      </c>
      <c r="M1005" s="30">
        <v>67342</v>
      </c>
      <c r="N1005" s="30">
        <v>64582</v>
      </c>
      <c r="O1005" s="21">
        <f t="shared" si="248"/>
        <v>2760</v>
      </c>
      <c r="P1005" s="11">
        <f t="shared" si="249"/>
        <v>4.2736366170140289E-2</v>
      </c>
      <c r="Q1005" s="18">
        <v>86541</v>
      </c>
      <c r="R1005" s="18">
        <f t="shared" si="250"/>
        <v>-19199</v>
      </c>
      <c r="S1005" s="11">
        <f t="shared" si="251"/>
        <v>-0.22184860355207359</v>
      </c>
      <c r="T1005" s="37">
        <f t="shared" si="252"/>
        <v>30.735737106344136</v>
      </c>
      <c r="U1005" s="37">
        <f t="shared" si="253"/>
        <v>34.616399999999999</v>
      </c>
      <c r="V1005" s="37">
        <f t="shared" si="254"/>
        <v>-3.8806628936558631</v>
      </c>
      <c r="W1005" s="39">
        <f t="shared" si="255"/>
        <v>-0.11210475074403645</v>
      </c>
    </row>
    <row r="1006" spans="1:23" x14ac:dyDescent="0.3">
      <c r="A1006" s="18">
        <f t="shared" si="256"/>
        <v>2022</v>
      </c>
      <c r="B1006" s="18" t="str">
        <f t="shared" si="242"/>
        <v>Dec_2022</v>
      </c>
      <c r="C1006" s="18" t="str">
        <f t="shared" si="243"/>
        <v>WK 50_Dec_2022</v>
      </c>
      <c r="D1006" s="19">
        <v>44900</v>
      </c>
      <c r="E1006" s="34" t="s">
        <v>20</v>
      </c>
      <c r="F1006" s="32">
        <v>30</v>
      </c>
      <c r="G1006" s="32">
        <v>30</v>
      </c>
      <c r="H1006" s="21">
        <f t="shared" si="244"/>
        <v>0</v>
      </c>
      <c r="I1006" s="11">
        <f t="shared" si="245"/>
        <v>0</v>
      </c>
      <c r="J1006" s="18">
        <v>75</v>
      </c>
      <c r="K1006" s="18">
        <f t="shared" si="246"/>
        <v>-45</v>
      </c>
      <c r="L1006" s="11">
        <f t="shared" si="247"/>
        <v>-0.6</v>
      </c>
      <c r="M1006" s="30">
        <v>1205</v>
      </c>
      <c r="N1006" s="30">
        <v>1280</v>
      </c>
      <c r="O1006" s="21">
        <f t="shared" si="248"/>
        <v>-75</v>
      </c>
      <c r="P1006" s="11">
        <f t="shared" si="249"/>
        <v>-5.859375E-2</v>
      </c>
      <c r="Q1006" s="18">
        <v>2819</v>
      </c>
      <c r="R1006" s="18">
        <f t="shared" si="250"/>
        <v>-1614</v>
      </c>
      <c r="S1006" s="11">
        <f t="shared" si="251"/>
        <v>-0.57254345512593119</v>
      </c>
      <c r="T1006" s="37">
        <f t="shared" si="252"/>
        <v>40.166666666666664</v>
      </c>
      <c r="U1006" s="37">
        <f t="shared" si="253"/>
        <v>37.586666666666666</v>
      </c>
      <c r="V1006" s="37">
        <f t="shared" si="254"/>
        <v>2.5799999999999983</v>
      </c>
      <c r="W1006" s="39">
        <f t="shared" si="255"/>
        <v>6.8641362185172E-2</v>
      </c>
    </row>
    <row r="1007" spans="1:23" x14ac:dyDescent="0.3">
      <c r="A1007" s="18">
        <f t="shared" si="256"/>
        <v>2022</v>
      </c>
      <c r="B1007" s="18" t="str">
        <f t="shared" si="242"/>
        <v>Dec_2022</v>
      </c>
      <c r="C1007" s="18" t="str">
        <f t="shared" si="243"/>
        <v>WK 50_Dec_2022</v>
      </c>
      <c r="D1007" s="19">
        <v>44900</v>
      </c>
      <c r="E1007" s="23" t="s">
        <v>8</v>
      </c>
      <c r="F1007" s="30">
        <v>24</v>
      </c>
      <c r="G1007" s="30">
        <v>24</v>
      </c>
      <c r="H1007" s="21">
        <f t="shared" si="244"/>
        <v>0</v>
      </c>
      <c r="I1007" s="11">
        <f t="shared" si="245"/>
        <v>0</v>
      </c>
      <c r="J1007" s="18">
        <v>35</v>
      </c>
      <c r="K1007" s="18">
        <f t="shared" si="246"/>
        <v>-11</v>
      </c>
      <c r="L1007" s="11">
        <f t="shared" si="247"/>
        <v>-0.31428571428571428</v>
      </c>
      <c r="M1007" s="30">
        <v>401</v>
      </c>
      <c r="N1007" s="30">
        <v>557</v>
      </c>
      <c r="O1007" s="21">
        <f t="shared" si="248"/>
        <v>-156</v>
      </c>
      <c r="P1007" s="11">
        <f t="shared" si="249"/>
        <v>-0.28007181328545783</v>
      </c>
      <c r="Q1007" s="18">
        <v>752</v>
      </c>
      <c r="R1007" s="18">
        <f t="shared" si="250"/>
        <v>-351</v>
      </c>
      <c r="S1007" s="11">
        <f t="shared" si="251"/>
        <v>-0.46675531914893614</v>
      </c>
      <c r="T1007" s="37">
        <f t="shared" si="252"/>
        <v>16.708333333333332</v>
      </c>
      <c r="U1007" s="37">
        <f t="shared" si="253"/>
        <v>21.485714285714284</v>
      </c>
      <c r="V1007" s="37">
        <f t="shared" si="254"/>
        <v>-4.7773809523809518</v>
      </c>
      <c r="W1007" s="39">
        <f t="shared" si="255"/>
        <v>-0.22235150709219859</v>
      </c>
    </row>
    <row r="1008" spans="1:23" x14ac:dyDescent="0.3">
      <c r="A1008" s="18">
        <f t="shared" si="256"/>
        <v>2022</v>
      </c>
      <c r="B1008" s="18" t="str">
        <f t="shared" si="242"/>
        <v>Dec_2022</v>
      </c>
      <c r="C1008" s="18" t="str">
        <f t="shared" si="243"/>
        <v>WK 50_Dec_2022</v>
      </c>
      <c r="D1008" s="19">
        <v>44900</v>
      </c>
      <c r="E1008" s="23" t="s">
        <v>9</v>
      </c>
      <c r="F1008" s="30">
        <v>148</v>
      </c>
      <c r="G1008" s="30">
        <v>151</v>
      </c>
      <c r="H1008" s="21">
        <f t="shared" si="244"/>
        <v>-3</v>
      </c>
      <c r="I1008" s="11">
        <f t="shared" si="245"/>
        <v>-1.9867549668874173E-2</v>
      </c>
      <c r="J1008" s="18">
        <v>460</v>
      </c>
      <c r="K1008" s="18">
        <f t="shared" si="246"/>
        <v>-312</v>
      </c>
      <c r="L1008" s="11">
        <f t="shared" si="247"/>
        <v>-0.67826086956521736</v>
      </c>
      <c r="M1008" s="30">
        <v>4925</v>
      </c>
      <c r="N1008" s="30">
        <v>5095</v>
      </c>
      <c r="O1008" s="21">
        <f t="shared" si="248"/>
        <v>-170</v>
      </c>
      <c r="P1008" s="11">
        <f t="shared" si="249"/>
        <v>-3.3366045142296366E-2</v>
      </c>
      <c r="Q1008" s="18">
        <v>14129</v>
      </c>
      <c r="R1008" s="18">
        <f t="shared" si="250"/>
        <v>-9204</v>
      </c>
      <c r="S1008" s="11">
        <f t="shared" si="251"/>
        <v>-0.65142614480854977</v>
      </c>
      <c r="T1008" s="37">
        <f t="shared" si="252"/>
        <v>33.277027027027025</v>
      </c>
      <c r="U1008" s="37">
        <f t="shared" si="253"/>
        <v>30.715217391304346</v>
      </c>
      <c r="V1008" s="37">
        <f t="shared" si="254"/>
        <v>2.5618096357226783</v>
      </c>
      <c r="W1008" s="39">
        <f t="shared" si="255"/>
        <v>8.3405225595047927E-2</v>
      </c>
    </row>
    <row r="1009" spans="1:23" x14ac:dyDescent="0.3">
      <c r="A1009" s="18">
        <f t="shared" si="256"/>
        <v>2022</v>
      </c>
      <c r="B1009" s="18" t="str">
        <f t="shared" si="242"/>
        <v>Dec_2022</v>
      </c>
      <c r="C1009" s="18" t="str">
        <f t="shared" si="243"/>
        <v>WK 50_Dec_2022</v>
      </c>
      <c r="D1009" s="19">
        <v>44900</v>
      </c>
      <c r="E1009" s="23" t="s">
        <v>21</v>
      </c>
      <c r="F1009" s="30">
        <v>18</v>
      </c>
      <c r="G1009" s="30">
        <v>19</v>
      </c>
      <c r="H1009" s="21">
        <f t="shared" si="244"/>
        <v>-1</v>
      </c>
      <c r="I1009" s="11">
        <f t="shared" si="245"/>
        <v>-5.2631578947368418E-2</v>
      </c>
      <c r="J1009" s="18">
        <v>61</v>
      </c>
      <c r="K1009" s="18">
        <f t="shared" si="246"/>
        <v>-43</v>
      </c>
      <c r="L1009" s="11">
        <f t="shared" si="247"/>
        <v>-0.70491803278688525</v>
      </c>
      <c r="M1009" s="30">
        <v>632</v>
      </c>
      <c r="N1009" s="30">
        <v>572</v>
      </c>
      <c r="O1009" s="21">
        <f t="shared" si="248"/>
        <v>60</v>
      </c>
      <c r="P1009" s="11">
        <f t="shared" si="249"/>
        <v>0.1048951048951049</v>
      </c>
      <c r="Q1009" s="18">
        <v>1843</v>
      </c>
      <c r="R1009" s="18">
        <f t="shared" si="250"/>
        <v>-1211</v>
      </c>
      <c r="S1009" s="11">
        <f t="shared" si="251"/>
        <v>-0.65708084644601195</v>
      </c>
      <c r="T1009" s="37">
        <f t="shared" si="252"/>
        <v>35.111111111111114</v>
      </c>
      <c r="U1009" s="37">
        <f t="shared" si="253"/>
        <v>30.21311475409836</v>
      </c>
      <c r="V1009" s="37">
        <f t="shared" si="254"/>
        <v>4.8979963570127545</v>
      </c>
      <c r="W1009" s="39">
        <f t="shared" si="255"/>
        <v>0.16211490926629302</v>
      </c>
    </row>
    <row r="1010" spans="1:23" x14ac:dyDescent="0.3">
      <c r="A1010" s="18">
        <f t="shared" si="256"/>
        <v>2022</v>
      </c>
      <c r="B1010" s="18" t="str">
        <f t="shared" si="242"/>
        <v>Dec_2022</v>
      </c>
      <c r="C1010" s="18" t="str">
        <f t="shared" si="243"/>
        <v>WK 50_Dec_2022</v>
      </c>
      <c r="D1010" s="19">
        <v>44900</v>
      </c>
      <c r="E1010" s="23" t="s">
        <v>10</v>
      </c>
      <c r="F1010" s="33">
        <v>24</v>
      </c>
      <c r="G1010" s="33">
        <v>26</v>
      </c>
      <c r="H1010" s="21">
        <f t="shared" si="244"/>
        <v>-2</v>
      </c>
      <c r="I1010" s="11">
        <f t="shared" si="245"/>
        <v>-7.6923076923076927E-2</v>
      </c>
      <c r="J1010" s="18">
        <v>44</v>
      </c>
      <c r="K1010" s="18">
        <f t="shared" si="246"/>
        <v>-20</v>
      </c>
      <c r="L1010" s="11">
        <f t="shared" si="247"/>
        <v>-0.45454545454545453</v>
      </c>
      <c r="M1010" s="30">
        <v>649</v>
      </c>
      <c r="N1010" s="30">
        <v>826</v>
      </c>
      <c r="O1010" s="21">
        <f t="shared" si="248"/>
        <v>-177</v>
      </c>
      <c r="P1010" s="11">
        <f t="shared" si="249"/>
        <v>-0.21428571428571427</v>
      </c>
      <c r="Q1010" s="18">
        <v>1048</v>
      </c>
      <c r="R1010" s="18">
        <f t="shared" si="250"/>
        <v>-399</v>
      </c>
      <c r="S1010" s="11">
        <f t="shared" si="251"/>
        <v>-0.38072519083969464</v>
      </c>
      <c r="T1010" s="37">
        <f t="shared" si="252"/>
        <v>27.041666666666668</v>
      </c>
      <c r="U1010" s="37">
        <f t="shared" si="253"/>
        <v>23.818181818181817</v>
      </c>
      <c r="V1010" s="37">
        <f t="shared" si="254"/>
        <v>3.2234848484848513</v>
      </c>
      <c r="W1010" s="39">
        <f t="shared" si="255"/>
        <v>0.13533715012722658</v>
      </c>
    </row>
    <row r="1011" spans="1:23" x14ac:dyDescent="0.3">
      <c r="A1011" s="18">
        <f t="shared" si="256"/>
        <v>2022</v>
      </c>
      <c r="B1011" s="18" t="str">
        <f t="shared" si="242"/>
        <v>Dec_2022</v>
      </c>
      <c r="C1011" s="18" t="str">
        <f t="shared" si="243"/>
        <v>WK 50_Dec_2022</v>
      </c>
      <c r="D1011" s="19">
        <v>44900</v>
      </c>
      <c r="E1011" s="23" t="s">
        <v>16</v>
      </c>
      <c r="F1011" s="33">
        <v>36</v>
      </c>
      <c r="G1011" s="33">
        <v>37</v>
      </c>
      <c r="H1011" s="21">
        <f t="shared" si="244"/>
        <v>-1</v>
      </c>
      <c r="I1011" s="11">
        <f t="shared" si="245"/>
        <v>-2.7027027027027029E-2</v>
      </c>
      <c r="J1011" s="18">
        <v>111</v>
      </c>
      <c r="K1011" s="18">
        <f t="shared" si="246"/>
        <v>-75</v>
      </c>
      <c r="L1011" s="11">
        <f t="shared" si="247"/>
        <v>-0.67567567567567566</v>
      </c>
      <c r="M1011" s="30">
        <v>636</v>
      </c>
      <c r="N1011" s="30">
        <v>684</v>
      </c>
      <c r="O1011" s="21">
        <f t="shared" si="248"/>
        <v>-48</v>
      </c>
      <c r="P1011" s="11">
        <f t="shared" si="249"/>
        <v>-7.0175438596491224E-2</v>
      </c>
      <c r="Q1011" s="18">
        <v>3522</v>
      </c>
      <c r="R1011" s="18">
        <f t="shared" si="250"/>
        <v>-2886</v>
      </c>
      <c r="S1011" s="11">
        <f t="shared" si="251"/>
        <v>-0.81942078364565585</v>
      </c>
      <c r="T1011" s="37">
        <f t="shared" si="252"/>
        <v>17.666666666666668</v>
      </c>
      <c r="U1011" s="37">
        <f t="shared" si="253"/>
        <v>31.72972972972973</v>
      </c>
      <c r="V1011" s="37">
        <f t="shared" si="254"/>
        <v>-14.063063063063062</v>
      </c>
      <c r="W1011" s="39">
        <f t="shared" si="255"/>
        <v>-0.44321408290743891</v>
      </c>
    </row>
    <row r="1012" spans="1:23" x14ac:dyDescent="0.3">
      <c r="A1012" s="18">
        <f t="shared" si="256"/>
        <v>2022</v>
      </c>
      <c r="B1012" s="18" t="str">
        <f t="shared" si="242"/>
        <v>Dec_2022</v>
      </c>
      <c r="C1012" s="18" t="str">
        <f t="shared" si="243"/>
        <v>WK 50_Dec_2022</v>
      </c>
      <c r="D1012" s="19">
        <v>44900</v>
      </c>
      <c r="E1012" s="23" t="s">
        <v>12</v>
      </c>
      <c r="F1012" s="30">
        <v>82</v>
      </c>
      <c r="G1012" s="30">
        <v>85</v>
      </c>
      <c r="H1012" s="21">
        <f t="shared" si="244"/>
        <v>-3</v>
      </c>
      <c r="I1012" s="11">
        <f t="shared" si="245"/>
        <v>-3.5294117647058823E-2</v>
      </c>
      <c r="J1012" s="18">
        <v>295</v>
      </c>
      <c r="K1012" s="18">
        <f t="shared" si="246"/>
        <v>-213</v>
      </c>
      <c r="L1012" s="11">
        <f t="shared" si="247"/>
        <v>-0.7220338983050848</v>
      </c>
      <c r="M1012" s="30">
        <v>1552</v>
      </c>
      <c r="N1012" s="30">
        <v>1456</v>
      </c>
      <c r="O1012" s="21">
        <f t="shared" si="248"/>
        <v>96</v>
      </c>
      <c r="P1012" s="11">
        <f t="shared" si="249"/>
        <v>6.5934065934065936E-2</v>
      </c>
      <c r="Q1012" s="18">
        <v>5504</v>
      </c>
      <c r="R1012" s="18">
        <f t="shared" si="250"/>
        <v>-3952</v>
      </c>
      <c r="S1012" s="11">
        <f t="shared" si="251"/>
        <v>-0.71802325581395354</v>
      </c>
      <c r="T1012" s="37">
        <f t="shared" si="252"/>
        <v>18.926829268292682</v>
      </c>
      <c r="U1012" s="37">
        <f t="shared" si="253"/>
        <v>18.657627118644069</v>
      </c>
      <c r="V1012" s="37">
        <f t="shared" si="254"/>
        <v>0.26920214964861344</v>
      </c>
      <c r="W1012" s="39">
        <f t="shared" si="255"/>
        <v>1.4428530913216019E-2</v>
      </c>
    </row>
    <row r="1013" spans="1:23" x14ac:dyDescent="0.3">
      <c r="A1013" s="18">
        <f t="shared" si="256"/>
        <v>2022</v>
      </c>
      <c r="B1013" s="18" t="str">
        <f t="shared" si="242"/>
        <v>Dec_2022</v>
      </c>
      <c r="C1013" s="18" t="str">
        <f t="shared" si="243"/>
        <v>WK 52_Dec_2022</v>
      </c>
      <c r="D1013" s="19">
        <v>44914</v>
      </c>
      <c r="E1013" s="29" t="s">
        <v>18</v>
      </c>
      <c r="F1013" s="30">
        <v>35</v>
      </c>
      <c r="G1013" s="30">
        <v>35</v>
      </c>
      <c r="H1013" s="21">
        <f t="shared" si="244"/>
        <v>0</v>
      </c>
      <c r="I1013" s="11">
        <f t="shared" si="245"/>
        <v>0</v>
      </c>
      <c r="J1013" s="18">
        <v>113</v>
      </c>
      <c r="K1013" s="18">
        <f t="shared" si="246"/>
        <v>-78</v>
      </c>
      <c r="L1013" s="11">
        <f t="shared" si="247"/>
        <v>-0.69026548672566368</v>
      </c>
      <c r="M1013" s="31">
        <v>954</v>
      </c>
      <c r="N1013" s="31">
        <v>1111</v>
      </c>
      <c r="O1013" s="21">
        <f t="shared" si="248"/>
        <v>-157</v>
      </c>
      <c r="P1013" s="11">
        <f t="shared" si="249"/>
        <v>-0.14131413141314131</v>
      </c>
      <c r="Q1013" s="18">
        <v>4152</v>
      </c>
      <c r="R1013" s="18">
        <f t="shared" si="250"/>
        <v>-3198</v>
      </c>
      <c r="S1013" s="11">
        <f t="shared" si="251"/>
        <v>-0.77023121387283233</v>
      </c>
      <c r="T1013" s="37">
        <f t="shared" si="252"/>
        <v>27.257142857142856</v>
      </c>
      <c r="U1013" s="37">
        <f t="shared" si="253"/>
        <v>36.743362831858406</v>
      </c>
      <c r="V1013" s="37">
        <f t="shared" si="254"/>
        <v>-9.4862199747155493</v>
      </c>
      <c r="W1013" s="39">
        <f t="shared" si="255"/>
        <v>-0.25817506193228734</v>
      </c>
    </row>
    <row r="1014" spans="1:23" x14ac:dyDescent="0.3">
      <c r="A1014" s="18">
        <f t="shared" si="256"/>
        <v>2022</v>
      </c>
      <c r="B1014" s="18" t="str">
        <f t="shared" si="242"/>
        <v>Dec_2022</v>
      </c>
      <c r="C1014" s="18" t="str">
        <f t="shared" si="243"/>
        <v>WK 52_Dec_2022</v>
      </c>
      <c r="D1014" s="19">
        <v>44914</v>
      </c>
      <c r="E1014" s="29" t="s">
        <v>19</v>
      </c>
      <c r="F1014" s="30">
        <v>51</v>
      </c>
      <c r="G1014" s="30">
        <v>51</v>
      </c>
      <c r="H1014" s="21">
        <f t="shared" si="244"/>
        <v>0</v>
      </c>
      <c r="I1014" s="11">
        <f t="shared" si="245"/>
        <v>0</v>
      </c>
      <c r="J1014" s="18">
        <v>118</v>
      </c>
      <c r="K1014" s="18">
        <f t="shared" si="246"/>
        <v>-67</v>
      </c>
      <c r="L1014" s="11">
        <f t="shared" si="247"/>
        <v>-0.56779661016949157</v>
      </c>
      <c r="M1014" s="30">
        <v>1460</v>
      </c>
      <c r="N1014" s="30">
        <v>1160</v>
      </c>
      <c r="O1014" s="21">
        <f t="shared" si="248"/>
        <v>300</v>
      </c>
      <c r="P1014" s="11">
        <f t="shared" si="249"/>
        <v>0.25862068965517243</v>
      </c>
      <c r="Q1014" s="18">
        <v>3262</v>
      </c>
      <c r="R1014" s="18">
        <f t="shared" si="250"/>
        <v>-1802</v>
      </c>
      <c r="S1014" s="11">
        <f t="shared" si="251"/>
        <v>-0.5524218270999387</v>
      </c>
      <c r="T1014" s="37">
        <f t="shared" si="252"/>
        <v>28.627450980392158</v>
      </c>
      <c r="U1014" s="37">
        <f t="shared" si="253"/>
        <v>27.64406779661017</v>
      </c>
      <c r="V1014" s="37">
        <f t="shared" si="254"/>
        <v>0.98338318378198863</v>
      </c>
      <c r="W1014" s="39">
        <f t="shared" si="255"/>
        <v>3.557302749425955E-2</v>
      </c>
    </row>
    <row r="1015" spans="1:23" x14ac:dyDescent="0.3">
      <c r="A1015" s="18">
        <f t="shared" si="256"/>
        <v>2022</v>
      </c>
      <c r="B1015" s="18" t="str">
        <f t="shared" si="242"/>
        <v>Dec_2022</v>
      </c>
      <c r="C1015" s="18" t="str">
        <f t="shared" si="243"/>
        <v>WK 52_Dec_2022</v>
      </c>
      <c r="D1015" s="19">
        <v>44914</v>
      </c>
      <c r="E1015" s="23" t="s">
        <v>6</v>
      </c>
      <c r="F1015" s="30">
        <v>19</v>
      </c>
      <c r="G1015" s="30">
        <v>19</v>
      </c>
      <c r="H1015" s="21">
        <f t="shared" si="244"/>
        <v>0</v>
      </c>
      <c r="I1015" s="11">
        <f t="shared" si="245"/>
        <v>0</v>
      </c>
      <c r="J1015" s="18">
        <v>47</v>
      </c>
      <c r="K1015" s="18">
        <f t="shared" si="246"/>
        <v>-28</v>
      </c>
      <c r="L1015" s="11">
        <f t="shared" si="247"/>
        <v>-0.5957446808510638</v>
      </c>
      <c r="M1015" s="30">
        <v>821</v>
      </c>
      <c r="N1015" s="30">
        <v>762</v>
      </c>
      <c r="O1015" s="21">
        <f t="shared" si="248"/>
        <v>59</v>
      </c>
      <c r="P1015" s="11">
        <f t="shared" si="249"/>
        <v>7.7427821522309717E-2</v>
      </c>
      <c r="Q1015" s="18">
        <v>1771</v>
      </c>
      <c r="R1015" s="18">
        <f t="shared" si="250"/>
        <v>-950</v>
      </c>
      <c r="S1015" s="11">
        <f t="shared" si="251"/>
        <v>-0.53642010163749299</v>
      </c>
      <c r="T1015" s="37">
        <f t="shared" si="252"/>
        <v>43.210526315789473</v>
      </c>
      <c r="U1015" s="37">
        <f t="shared" si="253"/>
        <v>37.680851063829785</v>
      </c>
      <c r="V1015" s="37">
        <f t="shared" si="254"/>
        <v>5.5296752519596879</v>
      </c>
      <c r="W1015" s="39">
        <f t="shared" si="255"/>
        <v>0.14675027489672804</v>
      </c>
    </row>
    <row r="1016" spans="1:23" x14ac:dyDescent="0.3">
      <c r="A1016" s="18">
        <f t="shared" si="256"/>
        <v>2022</v>
      </c>
      <c r="B1016" s="18" t="str">
        <f t="shared" si="242"/>
        <v>Dec_2022</v>
      </c>
      <c r="C1016" s="18" t="str">
        <f t="shared" si="243"/>
        <v>WK 52_Dec_2022</v>
      </c>
      <c r="D1016" s="19">
        <v>44914</v>
      </c>
      <c r="E1016" s="23" t="s">
        <v>7</v>
      </c>
      <c r="F1016" s="30">
        <v>2189</v>
      </c>
      <c r="G1016" s="30">
        <v>2200</v>
      </c>
      <c r="H1016" s="21">
        <f t="shared" si="244"/>
        <v>-11</v>
      </c>
      <c r="I1016" s="11">
        <f t="shared" si="245"/>
        <v>-5.0000000000000001E-3</v>
      </c>
      <c r="J1016" s="18">
        <v>2500</v>
      </c>
      <c r="K1016" s="18">
        <f t="shared" si="246"/>
        <v>-311</v>
      </c>
      <c r="L1016" s="11">
        <f t="shared" si="247"/>
        <v>-0.1244</v>
      </c>
      <c r="M1016" s="30">
        <v>60735</v>
      </c>
      <c r="N1016" s="30">
        <v>66675</v>
      </c>
      <c r="O1016" s="21">
        <f t="shared" si="248"/>
        <v>-5940</v>
      </c>
      <c r="P1016" s="11">
        <f t="shared" si="249"/>
        <v>-8.9088863892013495E-2</v>
      </c>
      <c r="Q1016" s="18">
        <v>86541</v>
      </c>
      <c r="R1016" s="18">
        <f t="shared" si="250"/>
        <v>-25806</v>
      </c>
      <c r="S1016" s="11">
        <f t="shared" si="251"/>
        <v>-0.29819391964502373</v>
      </c>
      <c r="T1016" s="37">
        <f t="shared" si="252"/>
        <v>27.745545911375057</v>
      </c>
      <c r="U1016" s="37">
        <f t="shared" si="253"/>
        <v>34.616399999999999</v>
      </c>
      <c r="V1016" s="37">
        <f t="shared" si="254"/>
        <v>-6.8708540886249416</v>
      </c>
      <c r="W1016" s="39">
        <f t="shared" si="255"/>
        <v>-0.19848551809618972</v>
      </c>
    </row>
    <row r="1017" spans="1:23" x14ac:dyDescent="0.3">
      <c r="A1017" s="18">
        <f t="shared" si="256"/>
        <v>2022</v>
      </c>
      <c r="B1017" s="18" t="str">
        <f t="shared" si="242"/>
        <v>Dec_2022</v>
      </c>
      <c r="C1017" s="18" t="str">
        <f t="shared" si="243"/>
        <v>WK 52_Dec_2022</v>
      </c>
      <c r="D1017" s="19">
        <v>44914</v>
      </c>
      <c r="E1017" s="34" t="s">
        <v>20</v>
      </c>
      <c r="F1017" s="32">
        <v>29</v>
      </c>
      <c r="G1017" s="32">
        <v>29</v>
      </c>
      <c r="H1017" s="21">
        <f t="shared" si="244"/>
        <v>0</v>
      </c>
      <c r="I1017" s="11">
        <f t="shared" si="245"/>
        <v>0</v>
      </c>
      <c r="J1017" s="18">
        <v>75</v>
      </c>
      <c r="K1017" s="18">
        <f t="shared" si="246"/>
        <v>-46</v>
      </c>
      <c r="L1017" s="11">
        <f t="shared" si="247"/>
        <v>-0.61333333333333329</v>
      </c>
      <c r="M1017" s="30">
        <v>1011</v>
      </c>
      <c r="N1017" s="30">
        <v>1148</v>
      </c>
      <c r="O1017" s="21">
        <f t="shared" si="248"/>
        <v>-137</v>
      </c>
      <c r="P1017" s="11">
        <f t="shared" si="249"/>
        <v>-0.11933797909407666</v>
      </c>
      <c r="Q1017" s="18">
        <v>2819</v>
      </c>
      <c r="R1017" s="18">
        <f t="shared" si="250"/>
        <v>-1808</v>
      </c>
      <c r="S1017" s="11">
        <f t="shared" si="251"/>
        <v>-0.64136218517204679</v>
      </c>
      <c r="T1017" s="37">
        <f t="shared" si="252"/>
        <v>34.862068965517238</v>
      </c>
      <c r="U1017" s="37">
        <f t="shared" si="253"/>
        <v>37.586666666666666</v>
      </c>
      <c r="V1017" s="37">
        <f t="shared" si="254"/>
        <v>-2.7245977011494276</v>
      </c>
      <c r="W1017" s="39">
        <f t="shared" si="255"/>
        <v>-7.2488409927707373E-2</v>
      </c>
    </row>
    <row r="1018" spans="1:23" x14ac:dyDescent="0.3">
      <c r="A1018" s="18">
        <f t="shared" si="256"/>
        <v>2022</v>
      </c>
      <c r="B1018" s="18" t="str">
        <f t="shared" si="242"/>
        <v>Dec_2022</v>
      </c>
      <c r="C1018" s="18" t="str">
        <f t="shared" si="243"/>
        <v>WK 52_Dec_2022</v>
      </c>
      <c r="D1018" s="19">
        <v>44914</v>
      </c>
      <c r="E1018" s="23" t="s">
        <v>8</v>
      </c>
      <c r="F1018" s="30">
        <v>23</v>
      </c>
      <c r="G1018" s="30">
        <v>23</v>
      </c>
      <c r="H1018" s="21">
        <f t="shared" si="244"/>
        <v>0</v>
      </c>
      <c r="I1018" s="11">
        <f t="shared" si="245"/>
        <v>0</v>
      </c>
      <c r="J1018" s="18">
        <v>35</v>
      </c>
      <c r="K1018" s="18">
        <f t="shared" si="246"/>
        <v>-12</v>
      </c>
      <c r="L1018" s="11">
        <f t="shared" si="247"/>
        <v>-0.34285714285714286</v>
      </c>
      <c r="M1018" s="30">
        <v>515</v>
      </c>
      <c r="N1018" s="30">
        <v>394</v>
      </c>
      <c r="O1018" s="21">
        <f t="shared" si="248"/>
        <v>121</v>
      </c>
      <c r="P1018" s="11">
        <f t="shared" si="249"/>
        <v>0.30710659898477155</v>
      </c>
      <c r="Q1018" s="18">
        <v>752</v>
      </c>
      <c r="R1018" s="18">
        <f t="shared" si="250"/>
        <v>-237</v>
      </c>
      <c r="S1018" s="11">
        <f t="shared" si="251"/>
        <v>-0.31515957446808512</v>
      </c>
      <c r="T1018" s="37">
        <f t="shared" si="252"/>
        <v>22.391304347826086</v>
      </c>
      <c r="U1018" s="37">
        <f t="shared" si="253"/>
        <v>21.485714285714284</v>
      </c>
      <c r="V1018" s="37">
        <f t="shared" si="254"/>
        <v>0.90559006211180204</v>
      </c>
      <c r="W1018" s="39">
        <f t="shared" si="255"/>
        <v>4.2148473635522703E-2</v>
      </c>
    </row>
    <row r="1019" spans="1:23" x14ac:dyDescent="0.3">
      <c r="A1019" s="18">
        <f t="shared" ref="A1019:A1049" si="257">IF(ISBLANK(D1019),"",YEAR(D1019))</f>
        <v>2022</v>
      </c>
      <c r="B1019" s="18" t="str">
        <f t="shared" si="242"/>
        <v>Dec_2022</v>
      </c>
      <c r="C1019" s="18" t="str">
        <f t="shared" si="243"/>
        <v>WK 52_Dec_2022</v>
      </c>
      <c r="D1019" s="19">
        <v>44914</v>
      </c>
      <c r="E1019" s="23" t="s">
        <v>9</v>
      </c>
      <c r="F1019" s="30">
        <v>143</v>
      </c>
      <c r="G1019" s="30">
        <v>139</v>
      </c>
      <c r="H1019" s="21">
        <f t="shared" si="244"/>
        <v>4</v>
      </c>
      <c r="I1019" s="11">
        <f t="shared" si="245"/>
        <v>2.8776978417266189E-2</v>
      </c>
      <c r="J1019" s="18">
        <v>460</v>
      </c>
      <c r="K1019" s="18">
        <f t="shared" si="246"/>
        <v>-317</v>
      </c>
      <c r="L1019" s="11">
        <f t="shared" si="247"/>
        <v>-0.68913043478260871</v>
      </c>
      <c r="M1019" s="30">
        <v>4088</v>
      </c>
      <c r="N1019" s="30">
        <v>4728</v>
      </c>
      <c r="O1019" s="21">
        <f t="shared" si="248"/>
        <v>-640</v>
      </c>
      <c r="P1019" s="11">
        <f t="shared" si="249"/>
        <v>-0.13536379018612521</v>
      </c>
      <c r="Q1019" s="18">
        <v>14129</v>
      </c>
      <c r="R1019" s="18">
        <f t="shared" si="250"/>
        <v>-10041</v>
      </c>
      <c r="S1019" s="11">
        <f t="shared" si="251"/>
        <v>-0.71066600608677188</v>
      </c>
      <c r="T1019" s="37">
        <f t="shared" si="252"/>
        <v>28.587412587412587</v>
      </c>
      <c r="U1019" s="37">
        <f t="shared" si="253"/>
        <v>30.715217391304346</v>
      </c>
      <c r="V1019" s="37">
        <f t="shared" si="254"/>
        <v>-2.1278048038917596</v>
      </c>
      <c r="W1019" s="39">
        <f t="shared" si="255"/>
        <v>-6.9275264335070391E-2</v>
      </c>
    </row>
    <row r="1020" spans="1:23" x14ac:dyDescent="0.3">
      <c r="A1020" s="18">
        <f t="shared" si="257"/>
        <v>2022</v>
      </c>
      <c r="B1020" s="18" t="str">
        <f t="shared" si="242"/>
        <v>Dec_2022</v>
      </c>
      <c r="C1020" s="18" t="str">
        <f t="shared" si="243"/>
        <v>WK 52_Dec_2022</v>
      </c>
      <c r="D1020" s="19">
        <v>44914</v>
      </c>
      <c r="E1020" s="23" t="s">
        <v>21</v>
      </c>
      <c r="F1020" s="30">
        <v>19</v>
      </c>
      <c r="G1020" s="30">
        <v>18</v>
      </c>
      <c r="H1020" s="21">
        <f t="shared" si="244"/>
        <v>1</v>
      </c>
      <c r="I1020" s="11">
        <f t="shared" si="245"/>
        <v>5.5555555555555552E-2</v>
      </c>
      <c r="J1020" s="18">
        <v>61</v>
      </c>
      <c r="K1020" s="18">
        <f t="shared" si="246"/>
        <v>-42</v>
      </c>
      <c r="L1020" s="11">
        <f t="shared" si="247"/>
        <v>-0.68852459016393441</v>
      </c>
      <c r="M1020" s="30">
        <v>665</v>
      </c>
      <c r="N1020" s="30">
        <v>607</v>
      </c>
      <c r="O1020" s="21">
        <f t="shared" si="248"/>
        <v>58</v>
      </c>
      <c r="P1020" s="11">
        <f t="shared" si="249"/>
        <v>9.5551894563426693E-2</v>
      </c>
      <c r="Q1020" s="18">
        <v>1843</v>
      </c>
      <c r="R1020" s="18">
        <f t="shared" si="250"/>
        <v>-1178</v>
      </c>
      <c r="S1020" s="11">
        <f t="shared" si="251"/>
        <v>-0.63917525773195871</v>
      </c>
      <c r="T1020" s="37">
        <f t="shared" si="252"/>
        <v>35</v>
      </c>
      <c r="U1020" s="37">
        <f t="shared" si="253"/>
        <v>30.21311475409836</v>
      </c>
      <c r="V1020" s="37">
        <f t="shared" si="254"/>
        <v>4.7868852459016402</v>
      </c>
      <c r="W1020" s="39">
        <f t="shared" si="255"/>
        <v>0.15843733043950084</v>
      </c>
    </row>
    <row r="1021" spans="1:23" x14ac:dyDescent="0.3">
      <c r="A1021" s="18">
        <f t="shared" si="257"/>
        <v>2022</v>
      </c>
      <c r="B1021" s="18" t="str">
        <f t="shared" si="242"/>
        <v>Dec_2022</v>
      </c>
      <c r="C1021" s="18" t="str">
        <f t="shared" si="243"/>
        <v>WK 52_Dec_2022</v>
      </c>
      <c r="D1021" s="19">
        <v>44914</v>
      </c>
      <c r="E1021" s="23" t="s">
        <v>10</v>
      </c>
      <c r="F1021" s="33">
        <v>33</v>
      </c>
      <c r="G1021" s="33">
        <v>25</v>
      </c>
      <c r="H1021" s="21">
        <f t="shared" si="244"/>
        <v>8</v>
      </c>
      <c r="I1021" s="11">
        <f t="shared" si="245"/>
        <v>0.32</v>
      </c>
      <c r="J1021" s="18">
        <v>44</v>
      </c>
      <c r="K1021" s="18">
        <f t="shared" si="246"/>
        <v>-11</v>
      </c>
      <c r="L1021" s="11">
        <f t="shared" si="247"/>
        <v>-0.25</v>
      </c>
      <c r="M1021" s="30">
        <v>1449</v>
      </c>
      <c r="N1021" s="30">
        <v>861</v>
      </c>
      <c r="O1021" s="21">
        <f t="shared" si="248"/>
        <v>588</v>
      </c>
      <c r="P1021" s="11">
        <f t="shared" si="249"/>
        <v>0.68292682926829273</v>
      </c>
      <c r="Q1021" s="18">
        <v>1048</v>
      </c>
      <c r="R1021" s="18">
        <f t="shared" si="250"/>
        <v>401</v>
      </c>
      <c r="S1021" s="11">
        <f t="shared" si="251"/>
        <v>0.38263358778625955</v>
      </c>
      <c r="T1021" s="37">
        <f t="shared" si="252"/>
        <v>43.909090909090907</v>
      </c>
      <c r="U1021" s="37">
        <f t="shared" si="253"/>
        <v>23.818181818181817</v>
      </c>
      <c r="V1021" s="37">
        <f t="shared" si="254"/>
        <v>20.09090909090909</v>
      </c>
      <c r="W1021" s="39">
        <f t="shared" si="255"/>
        <v>0.84351145038167941</v>
      </c>
    </row>
    <row r="1022" spans="1:23" x14ac:dyDescent="0.3">
      <c r="A1022" s="18">
        <f t="shared" si="257"/>
        <v>2022</v>
      </c>
      <c r="B1022" s="18" t="str">
        <f t="shared" si="242"/>
        <v>Dec_2022</v>
      </c>
      <c r="C1022" s="18" t="str">
        <f t="shared" si="243"/>
        <v>WK 52_Dec_2022</v>
      </c>
      <c r="D1022" s="19">
        <v>44914</v>
      </c>
      <c r="E1022" s="23" t="s">
        <v>16</v>
      </c>
      <c r="F1022" s="33">
        <v>36</v>
      </c>
      <c r="G1022" s="33">
        <v>36</v>
      </c>
      <c r="H1022" s="21">
        <f t="shared" si="244"/>
        <v>0</v>
      </c>
      <c r="I1022" s="11">
        <f t="shared" si="245"/>
        <v>0</v>
      </c>
      <c r="J1022" s="18">
        <v>111</v>
      </c>
      <c r="K1022" s="18">
        <f t="shared" si="246"/>
        <v>-75</v>
      </c>
      <c r="L1022" s="11">
        <f t="shared" si="247"/>
        <v>-0.67567567567567566</v>
      </c>
      <c r="M1022" s="30">
        <v>511</v>
      </c>
      <c r="N1022" s="30">
        <v>615</v>
      </c>
      <c r="O1022" s="21">
        <f t="shared" si="248"/>
        <v>-104</v>
      </c>
      <c r="P1022" s="11">
        <f t="shared" si="249"/>
        <v>-0.16910569105691056</v>
      </c>
      <c r="Q1022" s="18">
        <v>3522</v>
      </c>
      <c r="R1022" s="18">
        <f t="shared" si="250"/>
        <v>-3011</v>
      </c>
      <c r="S1022" s="11">
        <f t="shared" si="251"/>
        <v>-0.85491198182850658</v>
      </c>
      <c r="T1022" s="37">
        <f t="shared" si="252"/>
        <v>14.194444444444445</v>
      </c>
      <c r="U1022" s="37">
        <f t="shared" si="253"/>
        <v>31.72972972972973</v>
      </c>
      <c r="V1022" s="37">
        <f t="shared" si="254"/>
        <v>-17.535285285285283</v>
      </c>
      <c r="W1022" s="39">
        <f t="shared" si="255"/>
        <v>-0.5526452773045617</v>
      </c>
    </row>
    <row r="1023" spans="1:23" x14ac:dyDescent="0.3">
      <c r="A1023" s="18">
        <f t="shared" si="257"/>
        <v>2022</v>
      </c>
      <c r="B1023" s="18" t="str">
        <f t="shared" si="242"/>
        <v>Dec_2022</v>
      </c>
      <c r="C1023" s="18" t="str">
        <f t="shared" si="243"/>
        <v>WK 52_Dec_2022</v>
      </c>
      <c r="D1023" s="19">
        <v>44914</v>
      </c>
      <c r="E1023" s="23" t="s">
        <v>12</v>
      </c>
      <c r="F1023" s="30">
        <v>84</v>
      </c>
      <c r="G1023" s="30">
        <v>81</v>
      </c>
      <c r="H1023" s="21">
        <f t="shared" si="244"/>
        <v>3</v>
      </c>
      <c r="I1023" s="11">
        <f t="shared" si="245"/>
        <v>3.7037037037037035E-2</v>
      </c>
      <c r="J1023" s="18">
        <v>295</v>
      </c>
      <c r="K1023" s="18">
        <f t="shared" si="246"/>
        <v>-211</v>
      </c>
      <c r="L1023" s="11">
        <f t="shared" si="247"/>
        <v>-0.71525423728813564</v>
      </c>
      <c r="M1023" s="30">
        <v>1542</v>
      </c>
      <c r="N1023" s="30">
        <v>1575</v>
      </c>
      <c r="O1023" s="21">
        <f t="shared" si="248"/>
        <v>-33</v>
      </c>
      <c r="P1023" s="11">
        <f t="shared" si="249"/>
        <v>-2.0952380952380951E-2</v>
      </c>
      <c r="Q1023" s="18">
        <v>5504</v>
      </c>
      <c r="R1023" s="18">
        <f t="shared" si="250"/>
        <v>-3962</v>
      </c>
      <c r="S1023" s="11">
        <f t="shared" si="251"/>
        <v>-0.71984011627906974</v>
      </c>
      <c r="T1023" s="37">
        <f t="shared" si="252"/>
        <v>18.357142857142858</v>
      </c>
      <c r="U1023" s="37">
        <f t="shared" si="253"/>
        <v>18.657627118644069</v>
      </c>
      <c r="V1023" s="37">
        <f t="shared" si="254"/>
        <v>-0.30048426150121088</v>
      </c>
      <c r="W1023" s="39">
        <f t="shared" si="255"/>
        <v>-1.6105170265780743E-2</v>
      </c>
    </row>
    <row r="1024" spans="1:23" x14ac:dyDescent="0.3">
      <c r="A1024" s="18">
        <f t="shared" si="257"/>
        <v>2023</v>
      </c>
      <c r="B1024" s="18" t="str">
        <f t="shared" si="242"/>
        <v>Jan_2023</v>
      </c>
      <c r="C1024" s="18" t="str">
        <f t="shared" si="243"/>
        <v>WK 1_Jan_2023</v>
      </c>
      <c r="D1024" s="19">
        <v>44928</v>
      </c>
      <c r="E1024" s="29" t="s">
        <v>18</v>
      </c>
      <c r="F1024" s="30">
        <v>32</v>
      </c>
      <c r="G1024" s="30">
        <v>21</v>
      </c>
      <c r="H1024" s="21">
        <f t="shared" si="244"/>
        <v>11</v>
      </c>
      <c r="I1024" s="11">
        <f t="shared" si="245"/>
        <v>0.52380952380952384</v>
      </c>
      <c r="J1024" s="18">
        <v>113</v>
      </c>
      <c r="K1024" s="18">
        <f t="shared" si="246"/>
        <v>-81</v>
      </c>
      <c r="L1024" s="11">
        <f t="shared" si="247"/>
        <v>-0.7168141592920354</v>
      </c>
      <c r="M1024" s="31">
        <v>1085</v>
      </c>
      <c r="N1024" s="31">
        <v>563</v>
      </c>
      <c r="O1024" s="21">
        <f t="shared" si="248"/>
        <v>522</v>
      </c>
      <c r="P1024" s="11">
        <f t="shared" si="249"/>
        <v>0.9271758436944938</v>
      </c>
      <c r="Q1024" s="18">
        <v>4152</v>
      </c>
      <c r="R1024" s="18">
        <f t="shared" si="250"/>
        <v>-3067</v>
      </c>
      <c r="S1024" s="11">
        <f t="shared" si="251"/>
        <v>-0.73868015414258192</v>
      </c>
      <c r="T1024" s="37">
        <f t="shared" si="252"/>
        <v>33.90625</v>
      </c>
      <c r="U1024" s="37">
        <f t="shared" si="253"/>
        <v>36.743362831858406</v>
      </c>
      <c r="V1024" s="37">
        <f t="shared" si="254"/>
        <v>-2.8371128318584056</v>
      </c>
      <c r="W1024" s="39">
        <f t="shared" si="255"/>
        <v>-7.7214294315992249E-2</v>
      </c>
    </row>
    <row r="1025" spans="1:23" x14ac:dyDescent="0.3">
      <c r="A1025" s="18">
        <f t="shared" si="257"/>
        <v>2023</v>
      </c>
      <c r="B1025" s="18" t="str">
        <f t="shared" si="242"/>
        <v>Jan_2023</v>
      </c>
      <c r="C1025" s="18" t="str">
        <f t="shared" si="243"/>
        <v>WK 1_Jan_2023</v>
      </c>
      <c r="D1025" s="19">
        <v>44928</v>
      </c>
      <c r="E1025" s="29" t="s">
        <v>19</v>
      </c>
      <c r="F1025" s="30">
        <v>52</v>
      </c>
      <c r="G1025" s="30">
        <v>53</v>
      </c>
      <c r="H1025" s="21">
        <f t="shared" si="244"/>
        <v>-1</v>
      </c>
      <c r="I1025" s="11">
        <f t="shared" si="245"/>
        <v>-1.8867924528301886E-2</v>
      </c>
      <c r="J1025" s="18">
        <v>118</v>
      </c>
      <c r="K1025" s="18">
        <f t="shared" si="246"/>
        <v>-66</v>
      </c>
      <c r="L1025" s="11">
        <f t="shared" si="247"/>
        <v>-0.55932203389830504</v>
      </c>
      <c r="M1025" s="30">
        <v>1450</v>
      </c>
      <c r="N1025" s="30">
        <v>1668</v>
      </c>
      <c r="O1025" s="21">
        <f t="shared" si="248"/>
        <v>-218</v>
      </c>
      <c r="P1025" s="11">
        <f t="shared" si="249"/>
        <v>-0.13069544364508393</v>
      </c>
      <c r="Q1025" s="18">
        <v>3262</v>
      </c>
      <c r="R1025" s="18">
        <f t="shared" si="250"/>
        <v>-1812</v>
      </c>
      <c r="S1025" s="11">
        <f t="shared" si="251"/>
        <v>-0.55548743102391174</v>
      </c>
      <c r="T1025" s="37">
        <f t="shared" si="252"/>
        <v>27.884615384615383</v>
      </c>
      <c r="U1025" s="37">
        <f t="shared" si="253"/>
        <v>27.64406779661017</v>
      </c>
      <c r="V1025" s="37">
        <f t="shared" si="254"/>
        <v>0.2405475880052137</v>
      </c>
      <c r="W1025" s="39">
        <f t="shared" si="255"/>
        <v>8.7015988303541427E-3</v>
      </c>
    </row>
    <row r="1026" spans="1:23" x14ac:dyDescent="0.3">
      <c r="A1026" s="18">
        <f t="shared" si="257"/>
        <v>2023</v>
      </c>
      <c r="B1026" s="18" t="str">
        <f t="shared" si="242"/>
        <v>Jan_2023</v>
      </c>
      <c r="C1026" s="18" t="str">
        <f t="shared" si="243"/>
        <v>WK 1_Jan_2023</v>
      </c>
      <c r="D1026" s="19">
        <v>44928</v>
      </c>
      <c r="E1026" s="23" t="s">
        <v>6</v>
      </c>
      <c r="F1026" s="30">
        <v>19</v>
      </c>
      <c r="G1026" s="30">
        <v>19</v>
      </c>
      <c r="H1026" s="21">
        <f t="shared" si="244"/>
        <v>0</v>
      </c>
      <c r="I1026" s="11">
        <f t="shared" si="245"/>
        <v>0</v>
      </c>
      <c r="J1026" s="18">
        <v>47</v>
      </c>
      <c r="K1026" s="18">
        <f t="shared" si="246"/>
        <v>-28</v>
      </c>
      <c r="L1026" s="11">
        <f t="shared" si="247"/>
        <v>-0.5957446808510638</v>
      </c>
      <c r="M1026" s="30">
        <v>743</v>
      </c>
      <c r="N1026" s="30">
        <v>718</v>
      </c>
      <c r="O1026" s="21">
        <f t="shared" si="248"/>
        <v>25</v>
      </c>
      <c r="P1026" s="11">
        <f t="shared" si="249"/>
        <v>3.4818941504178275E-2</v>
      </c>
      <c r="Q1026" s="18">
        <v>1771</v>
      </c>
      <c r="R1026" s="18">
        <f t="shared" si="250"/>
        <v>-1028</v>
      </c>
      <c r="S1026" s="11">
        <f t="shared" si="251"/>
        <v>-0.58046301524562394</v>
      </c>
      <c r="T1026" s="37">
        <f t="shared" si="252"/>
        <v>39.10526315789474</v>
      </c>
      <c r="U1026" s="37">
        <f t="shared" si="253"/>
        <v>37.680851063829785</v>
      </c>
      <c r="V1026" s="37">
        <f t="shared" si="254"/>
        <v>1.4244120940649552</v>
      </c>
      <c r="W1026" s="39">
        <f t="shared" si="255"/>
        <v>3.7802014918719873E-2</v>
      </c>
    </row>
    <row r="1027" spans="1:23" x14ac:dyDescent="0.3">
      <c r="A1027" s="18">
        <f t="shared" si="257"/>
        <v>2023</v>
      </c>
      <c r="B1027" s="18" t="str">
        <f t="shared" ref="B1027:B1090" si="258">IF(ISBLANK(D1027),"",TEXT(D1027,"mmm"))&amp;"_"&amp;A1027</f>
        <v>Jan_2023</v>
      </c>
      <c r="C1027" s="18" t="str">
        <f t="shared" ref="C1027:C1090" si="259">IF(ISBLANK(D1027),"","WK "&amp;WEEKNUM(D1027))&amp;"_"&amp;B1027</f>
        <v>WK 1_Jan_2023</v>
      </c>
      <c r="D1027" s="19">
        <v>44928</v>
      </c>
      <c r="E1027" s="23" t="s">
        <v>7</v>
      </c>
      <c r="F1027" s="30">
        <v>2197</v>
      </c>
      <c r="G1027" s="30">
        <v>2161</v>
      </c>
      <c r="H1027" s="21">
        <f t="shared" ref="H1027:H1090" si="260">IFERROR(SUM(F1027-G1027),"NA")</f>
        <v>36</v>
      </c>
      <c r="I1027" s="11">
        <f t="shared" ref="I1027:I1090" si="261">IFERROR(SUM(H1027/G1027),"NA")</f>
        <v>1.6658954187875982E-2</v>
      </c>
      <c r="J1027" s="18">
        <v>2500</v>
      </c>
      <c r="K1027" s="18">
        <f t="shared" ref="K1027:K1090" si="262">IFERROR(F1027-J1027,"NA")</f>
        <v>-303</v>
      </c>
      <c r="L1027" s="11">
        <f t="shared" ref="L1027:L1090" si="263">IFERROR(SUM(K1027/J1027),"NA")</f>
        <v>-0.1212</v>
      </c>
      <c r="M1027" s="30">
        <v>64872</v>
      </c>
      <c r="N1027" s="30">
        <v>56206</v>
      </c>
      <c r="O1027" s="21">
        <f t="shared" ref="O1027:O1090" si="264">IFERROR(SUM(M1027-N1027),"NA")</f>
        <v>8666</v>
      </c>
      <c r="P1027" s="11">
        <f t="shared" ref="P1027:P1090" si="265">IFERROR(SUM(O1027/N1027),"NA")</f>
        <v>0.15418282745614348</v>
      </c>
      <c r="Q1027" s="18">
        <v>86541</v>
      </c>
      <c r="R1027" s="18">
        <f t="shared" ref="R1027:R1090" si="266">IFERROR(M1027-Q1027,"NA")</f>
        <v>-21669</v>
      </c>
      <c r="S1027" s="11">
        <f t="shared" ref="S1027:S1090" si="267">IFERROR(SUM(R1027/Q1027),"NA")</f>
        <v>-0.25038998856033556</v>
      </c>
      <c r="T1027" s="37">
        <f t="shared" ref="T1027:T1090" si="268">IFERROR(SUM(M1027/F1027),"NA")</f>
        <v>29.527537551206191</v>
      </c>
      <c r="U1027" s="37">
        <f t="shared" ref="U1027:U1090" si="269">IFERROR(SUM(Q1027/J1027),"NA")</f>
        <v>34.616399999999999</v>
      </c>
      <c r="V1027" s="37">
        <f t="shared" ref="V1027:V1090" si="270">IFERROR(T1027-U1027,"NA")</f>
        <v>-5.0888624487938081</v>
      </c>
      <c r="W1027" s="39">
        <f t="shared" ref="W1027:W1090" si="271">IFERROR(V1027/U1027,"NA")</f>
        <v>-0.14700726964080055</v>
      </c>
    </row>
    <row r="1028" spans="1:23" x14ac:dyDescent="0.3">
      <c r="A1028" s="18">
        <f t="shared" si="257"/>
        <v>2023</v>
      </c>
      <c r="B1028" s="18" t="str">
        <f t="shared" si="258"/>
        <v>Jan_2023</v>
      </c>
      <c r="C1028" s="18" t="str">
        <f t="shared" si="259"/>
        <v>WK 1_Jan_2023</v>
      </c>
      <c r="D1028" s="19">
        <v>44928</v>
      </c>
      <c r="E1028" s="34" t="s">
        <v>20</v>
      </c>
      <c r="F1028" s="32">
        <v>29</v>
      </c>
      <c r="G1028" s="32">
        <v>29</v>
      </c>
      <c r="H1028" s="21">
        <f t="shared" si="260"/>
        <v>0</v>
      </c>
      <c r="I1028" s="11">
        <f t="shared" si="261"/>
        <v>0</v>
      </c>
      <c r="J1028" s="18">
        <v>75</v>
      </c>
      <c r="K1028" s="18">
        <f t="shared" si="262"/>
        <v>-46</v>
      </c>
      <c r="L1028" s="11">
        <f t="shared" si="263"/>
        <v>-0.61333333333333329</v>
      </c>
      <c r="M1028" s="30">
        <v>1240</v>
      </c>
      <c r="N1028" s="30">
        <v>804</v>
      </c>
      <c r="O1028" s="21">
        <f t="shared" si="264"/>
        <v>436</v>
      </c>
      <c r="P1028" s="11">
        <f t="shared" si="265"/>
        <v>0.54228855721393032</v>
      </c>
      <c r="Q1028" s="18">
        <v>2819</v>
      </c>
      <c r="R1028" s="18">
        <f t="shared" si="266"/>
        <v>-1579</v>
      </c>
      <c r="S1028" s="11">
        <f t="shared" si="267"/>
        <v>-0.56012770485987939</v>
      </c>
      <c r="T1028" s="37">
        <f t="shared" si="268"/>
        <v>42.758620689655174</v>
      </c>
      <c r="U1028" s="37">
        <f t="shared" si="269"/>
        <v>37.586666666666666</v>
      </c>
      <c r="V1028" s="37">
        <f t="shared" si="270"/>
        <v>5.1719540229885084</v>
      </c>
      <c r="W1028" s="39">
        <f t="shared" si="271"/>
        <v>0.13760076329341545</v>
      </c>
    </row>
    <row r="1029" spans="1:23" x14ac:dyDescent="0.3">
      <c r="A1029" s="18">
        <f t="shared" si="257"/>
        <v>2023</v>
      </c>
      <c r="B1029" s="18" t="str">
        <f t="shared" si="258"/>
        <v>Jan_2023</v>
      </c>
      <c r="C1029" s="18" t="str">
        <f t="shared" si="259"/>
        <v>WK 1_Jan_2023</v>
      </c>
      <c r="D1029" s="19">
        <v>44928</v>
      </c>
      <c r="E1029" s="23" t="s">
        <v>8</v>
      </c>
      <c r="F1029" s="30">
        <v>24</v>
      </c>
      <c r="G1029" s="30">
        <v>27</v>
      </c>
      <c r="H1029" s="21">
        <f t="shared" si="260"/>
        <v>-3</v>
      </c>
      <c r="I1029" s="11">
        <f t="shared" si="261"/>
        <v>-0.1111111111111111</v>
      </c>
      <c r="J1029" s="18">
        <v>35</v>
      </c>
      <c r="K1029" s="18">
        <f t="shared" si="262"/>
        <v>-11</v>
      </c>
      <c r="L1029" s="11">
        <f t="shared" si="263"/>
        <v>-0.31428571428571428</v>
      </c>
      <c r="M1029" s="30">
        <v>577</v>
      </c>
      <c r="N1029" s="30">
        <v>703</v>
      </c>
      <c r="O1029" s="21">
        <f t="shared" si="264"/>
        <v>-126</v>
      </c>
      <c r="P1029" s="11">
        <f t="shared" si="265"/>
        <v>-0.17923186344238975</v>
      </c>
      <c r="Q1029" s="18">
        <v>752</v>
      </c>
      <c r="R1029" s="18">
        <f t="shared" si="266"/>
        <v>-175</v>
      </c>
      <c r="S1029" s="11">
        <f t="shared" si="267"/>
        <v>-0.2327127659574468</v>
      </c>
      <c r="T1029" s="37">
        <f t="shared" si="268"/>
        <v>24.041666666666668</v>
      </c>
      <c r="U1029" s="37">
        <f t="shared" si="269"/>
        <v>21.485714285714284</v>
      </c>
      <c r="V1029" s="37">
        <f t="shared" si="270"/>
        <v>2.5559523809523839</v>
      </c>
      <c r="W1029" s="39">
        <f t="shared" si="271"/>
        <v>0.11896054964539021</v>
      </c>
    </row>
    <row r="1030" spans="1:23" x14ac:dyDescent="0.3">
      <c r="A1030" s="18">
        <f t="shared" si="257"/>
        <v>2023</v>
      </c>
      <c r="B1030" s="18" t="str">
        <f t="shared" si="258"/>
        <v>Jan_2023</v>
      </c>
      <c r="C1030" s="18" t="str">
        <f t="shared" si="259"/>
        <v>WK 1_Jan_2023</v>
      </c>
      <c r="D1030" s="19">
        <v>44928</v>
      </c>
      <c r="E1030" s="23" t="s">
        <v>9</v>
      </c>
      <c r="F1030" s="30">
        <v>138</v>
      </c>
      <c r="G1030" s="30">
        <v>137</v>
      </c>
      <c r="H1030" s="21">
        <f t="shared" si="260"/>
        <v>1</v>
      </c>
      <c r="I1030" s="11">
        <f t="shared" si="261"/>
        <v>7.2992700729927005E-3</v>
      </c>
      <c r="J1030" s="18">
        <v>460</v>
      </c>
      <c r="K1030" s="18">
        <f t="shared" si="262"/>
        <v>-322</v>
      </c>
      <c r="L1030" s="11">
        <f t="shared" si="263"/>
        <v>-0.7</v>
      </c>
      <c r="M1030" s="30">
        <v>4560</v>
      </c>
      <c r="N1030" s="30">
        <v>2750</v>
      </c>
      <c r="O1030" s="21">
        <f t="shared" si="264"/>
        <v>1810</v>
      </c>
      <c r="P1030" s="11">
        <f t="shared" si="265"/>
        <v>0.6581818181818182</v>
      </c>
      <c r="Q1030" s="18">
        <v>14129</v>
      </c>
      <c r="R1030" s="18">
        <f t="shared" si="266"/>
        <v>-9569</v>
      </c>
      <c r="S1030" s="11">
        <f t="shared" si="267"/>
        <v>-0.67725953712223086</v>
      </c>
      <c r="T1030" s="37">
        <f t="shared" si="268"/>
        <v>33.043478260869563</v>
      </c>
      <c r="U1030" s="37">
        <f t="shared" si="269"/>
        <v>30.715217391304346</v>
      </c>
      <c r="V1030" s="37">
        <f t="shared" si="270"/>
        <v>2.3282608695652165</v>
      </c>
      <c r="W1030" s="39">
        <f t="shared" si="271"/>
        <v>7.5801542925897067E-2</v>
      </c>
    </row>
    <row r="1031" spans="1:23" x14ac:dyDescent="0.3">
      <c r="A1031" s="18">
        <f t="shared" si="257"/>
        <v>2023</v>
      </c>
      <c r="B1031" s="18" t="str">
        <f t="shared" si="258"/>
        <v>Jan_2023</v>
      </c>
      <c r="C1031" s="18" t="str">
        <f t="shared" si="259"/>
        <v>WK 1_Jan_2023</v>
      </c>
      <c r="D1031" s="19">
        <v>44928</v>
      </c>
      <c r="E1031" s="23" t="s">
        <v>21</v>
      </c>
      <c r="F1031" s="30">
        <v>18</v>
      </c>
      <c r="G1031" s="30">
        <v>19</v>
      </c>
      <c r="H1031" s="21">
        <f t="shared" si="260"/>
        <v>-1</v>
      </c>
      <c r="I1031" s="11">
        <f t="shared" si="261"/>
        <v>-5.2631578947368418E-2</v>
      </c>
      <c r="J1031" s="18">
        <v>61</v>
      </c>
      <c r="K1031" s="18">
        <f t="shared" si="262"/>
        <v>-43</v>
      </c>
      <c r="L1031" s="11">
        <f t="shared" si="263"/>
        <v>-0.70491803278688525</v>
      </c>
      <c r="M1031" s="30">
        <v>601</v>
      </c>
      <c r="N1031" s="30">
        <v>528</v>
      </c>
      <c r="O1031" s="21">
        <f t="shared" si="264"/>
        <v>73</v>
      </c>
      <c r="P1031" s="11">
        <f t="shared" si="265"/>
        <v>0.13825757575757575</v>
      </c>
      <c r="Q1031" s="18">
        <v>1843</v>
      </c>
      <c r="R1031" s="18">
        <f t="shared" si="266"/>
        <v>-1242</v>
      </c>
      <c r="S1031" s="11">
        <f t="shared" si="267"/>
        <v>-0.67390124796527406</v>
      </c>
      <c r="T1031" s="37">
        <f t="shared" si="268"/>
        <v>33.388888888888886</v>
      </c>
      <c r="U1031" s="37">
        <f t="shared" si="269"/>
        <v>30.21311475409836</v>
      </c>
      <c r="V1031" s="37">
        <f t="shared" si="270"/>
        <v>3.1757741347905259</v>
      </c>
      <c r="W1031" s="39">
        <f t="shared" si="271"/>
        <v>0.10511243745101578</v>
      </c>
    </row>
    <row r="1032" spans="1:23" x14ac:dyDescent="0.3">
      <c r="A1032" s="18">
        <f t="shared" si="257"/>
        <v>2023</v>
      </c>
      <c r="B1032" s="18" t="str">
        <f t="shared" si="258"/>
        <v>Jan_2023</v>
      </c>
      <c r="C1032" s="18" t="str">
        <f t="shared" si="259"/>
        <v>WK 1_Jan_2023</v>
      </c>
      <c r="D1032" s="19">
        <v>44928</v>
      </c>
      <c r="E1032" s="23" t="s">
        <v>10</v>
      </c>
      <c r="F1032" s="33">
        <v>28</v>
      </c>
      <c r="G1032" s="33">
        <v>42</v>
      </c>
      <c r="H1032" s="21">
        <f t="shared" si="260"/>
        <v>-14</v>
      </c>
      <c r="I1032" s="11">
        <f t="shared" si="261"/>
        <v>-0.33333333333333331</v>
      </c>
      <c r="J1032" s="18">
        <v>44</v>
      </c>
      <c r="K1032" s="18">
        <f t="shared" si="262"/>
        <v>-16</v>
      </c>
      <c r="L1032" s="11">
        <f t="shared" si="263"/>
        <v>-0.36363636363636365</v>
      </c>
      <c r="M1032" s="30">
        <v>1183</v>
      </c>
      <c r="N1032" s="30">
        <v>2050</v>
      </c>
      <c r="O1032" s="21">
        <f t="shared" si="264"/>
        <v>-867</v>
      </c>
      <c r="P1032" s="11">
        <f t="shared" si="265"/>
        <v>-0.42292682926829267</v>
      </c>
      <c r="Q1032" s="18">
        <v>1048</v>
      </c>
      <c r="R1032" s="18">
        <f t="shared" si="266"/>
        <v>135</v>
      </c>
      <c r="S1032" s="11">
        <f t="shared" si="267"/>
        <v>0.12881679389312978</v>
      </c>
      <c r="T1032" s="37">
        <f t="shared" si="268"/>
        <v>42.25</v>
      </c>
      <c r="U1032" s="37">
        <f t="shared" si="269"/>
        <v>23.818181818181817</v>
      </c>
      <c r="V1032" s="37">
        <f t="shared" si="270"/>
        <v>18.431818181818183</v>
      </c>
      <c r="W1032" s="39">
        <f t="shared" si="271"/>
        <v>0.77385496183206115</v>
      </c>
    </row>
    <row r="1033" spans="1:23" x14ac:dyDescent="0.3">
      <c r="A1033" s="18">
        <f t="shared" si="257"/>
        <v>2023</v>
      </c>
      <c r="B1033" s="18" t="str">
        <f t="shared" si="258"/>
        <v>Jan_2023</v>
      </c>
      <c r="C1033" s="18" t="str">
        <f t="shared" si="259"/>
        <v>WK 1_Jan_2023</v>
      </c>
      <c r="D1033" s="19">
        <v>44928</v>
      </c>
      <c r="E1033" s="23" t="s">
        <v>16</v>
      </c>
      <c r="F1033" s="33">
        <v>36</v>
      </c>
      <c r="G1033" s="33">
        <v>34</v>
      </c>
      <c r="H1033" s="21">
        <f t="shared" si="260"/>
        <v>2</v>
      </c>
      <c r="I1033" s="11">
        <f t="shared" si="261"/>
        <v>5.8823529411764705E-2</v>
      </c>
      <c r="J1033" s="18">
        <v>111</v>
      </c>
      <c r="K1033" s="18">
        <f t="shared" si="262"/>
        <v>-75</v>
      </c>
      <c r="L1033" s="11">
        <f t="shared" si="263"/>
        <v>-0.67567567567567566</v>
      </c>
      <c r="M1033" s="30">
        <v>601</v>
      </c>
      <c r="N1033" s="30">
        <v>382</v>
      </c>
      <c r="O1033" s="21">
        <f t="shared" si="264"/>
        <v>219</v>
      </c>
      <c r="P1033" s="11">
        <f t="shared" si="265"/>
        <v>0.57329842931937169</v>
      </c>
      <c r="Q1033" s="18">
        <v>3522</v>
      </c>
      <c r="R1033" s="18">
        <f t="shared" si="266"/>
        <v>-2921</v>
      </c>
      <c r="S1033" s="11">
        <f t="shared" si="267"/>
        <v>-0.82935831913685409</v>
      </c>
      <c r="T1033" s="37">
        <f t="shared" si="268"/>
        <v>16.694444444444443</v>
      </c>
      <c r="U1033" s="37">
        <f t="shared" si="269"/>
        <v>31.72972972972973</v>
      </c>
      <c r="V1033" s="37">
        <f t="shared" si="270"/>
        <v>-15.035285285285287</v>
      </c>
      <c r="W1033" s="39">
        <f t="shared" si="271"/>
        <v>-0.47385481733863338</v>
      </c>
    </row>
    <row r="1034" spans="1:23" x14ac:dyDescent="0.3">
      <c r="A1034" s="18">
        <f t="shared" si="257"/>
        <v>2023</v>
      </c>
      <c r="B1034" s="18" t="str">
        <f t="shared" si="258"/>
        <v>Jan_2023</v>
      </c>
      <c r="C1034" s="18" t="str">
        <f t="shared" si="259"/>
        <v>WK 1_Jan_2023</v>
      </c>
      <c r="D1034" s="19">
        <v>44928</v>
      </c>
      <c r="E1034" s="23" t="s">
        <v>12</v>
      </c>
      <c r="F1034" s="30">
        <v>81</v>
      </c>
      <c r="G1034" s="30">
        <v>81</v>
      </c>
      <c r="H1034" s="21">
        <f t="shared" si="260"/>
        <v>0</v>
      </c>
      <c r="I1034" s="11">
        <f t="shared" si="261"/>
        <v>0</v>
      </c>
      <c r="J1034" s="18">
        <v>295</v>
      </c>
      <c r="K1034" s="18">
        <f t="shared" si="262"/>
        <v>-214</v>
      </c>
      <c r="L1034" s="11">
        <f t="shared" si="263"/>
        <v>-0.72542372881355932</v>
      </c>
      <c r="M1034" s="30">
        <v>1440</v>
      </c>
      <c r="N1034" s="30">
        <v>1440</v>
      </c>
      <c r="O1034" s="21">
        <f t="shared" si="264"/>
        <v>0</v>
      </c>
      <c r="P1034" s="11">
        <f t="shared" si="265"/>
        <v>0</v>
      </c>
      <c r="Q1034" s="18">
        <v>5504</v>
      </c>
      <c r="R1034" s="18">
        <f t="shared" si="266"/>
        <v>-4064</v>
      </c>
      <c r="S1034" s="11">
        <f t="shared" si="267"/>
        <v>-0.73837209302325579</v>
      </c>
      <c r="T1034" s="37">
        <f t="shared" si="268"/>
        <v>17.777777777777779</v>
      </c>
      <c r="U1034" s="37">
        <f t="shared" si="269"/>
        <v>18.657627118644069</v>
      </c>
      <c r="V1034" s="37">
        <f t="shared" si="270"/>
        <v>-0.87984934086628996</v>
      </c>
      <c r="W1034" s="39">
        <f t="shared" si="271"/>
        <v>-4.7157622739018086E-2</v>
      </c>
    </row>
    <row r="1035" spans="1:23" x14ac:dyDescent="0.3">
      <c r="A1035" s="18">
        <f t="shared" si="257"/>
        <v>2023</v>
      </c>
      <c r="B1035" s="18" t="str">
        <f t="shared" si="258"/>
        <v>Jan_2023</v>
      </c>
      <c r="C1035" s="18" t="str">
        <f t="shared" si="259"/>
        <v>WK 3_Jan_2023</v>
      </c>
      <c r="D1035" s="19">
        <v>44942</v>
      </c>
      <c r="E1035" s="29" t="s">
        <v>18</v>
      </c>
      <c r="F1035" s="30">
        <v>35</v>
      </c>
      <c r="G1035" s="30">
        <v>34</v>
      </c>
      <c r="H1035" s="21">
        <f t="shared" si="260"/>
        <v>1</v>
      </c>
      <c r="I1035" s="11">
        <f t="shared" si="261"/>
        <v>2.9411764705882353E-2</v>
      </c>
      <c r="J1035" s="18">
        <v>113</v>
      </c>
      <c r="K1035" s="18">
        <f t="shared" si="262"/>
        <v>-78</v>
      </c>
      <c r="L1035" s="11">
        <f t="shared" si="263"/>
        <v>-0.69026548672566368</v>
      </c>
      <c r="M1035" s="31">
        <v>1266</v>
      </c>
      <c r="N1035" s="31">
        <v>1237</v>
      </c>
      <c r="O1035" s="21">
        <f t="shared" si="264"/>
        <v>29</v>
      </c>
      <c r="P1035" s="11">
        <f t="shared" si="265"/>
        <v>2.3443815683104285E-2</v>
      </c>
      <c r="Q1035" s="18">
        <v>4152</v>
      </c>
      <c r="R1035" s="18">
        <f t="shared" si="266"/>
        <v>-2886</v>
      </c>
      <c r="S1035" s="11">
        <f t="shared" si="267"/>
        <v>-0.69508670520231219</v>
      </c>
      <c r="T1035" s="37">
        <f t="shared" si="268"/>
        <v>36.171428571428571</v>
      </c>
      <c r="U1035" s="37">
        <f t="shared" si="269"/>
        <v>36.743362831858406</v>
      </c>
      <c r="V1035" s="37">
        <f t="shared" si="270"/>
        <v>-0.57193426042983475</v>
      </c>
      <c r="W1035" s="39">
        <f t="shared" si="271"/>
        <v>-1.5565648224607738E-2</v>
      </c>
    </row>
    <row r="1036" spans="1:23" x14ac:dyDescent="0.3">
      <c r="A1036" s="18">
        <f t="shared" si="257"/>
        <v>2023</v>
      </c>
      <c r="B1036" s="18" t="str">
        <f t="shared" si="258"/>
        <v>Jan_2023</v>
      </c>
      <c r="C1036" s="18" t="str">
        <f t="shared" si="259"/>
        <v>WK 3_Jan_2023</v>
      </c>
      <c r="D1036" s="19">
        <v>44942</v>
      </c>
      <c r="E1036" s="29" t="s">
        <v>19</v>
      </c>
      <c r="F1036" s="30">
        <v>51</v>
      </c>
      <c r="G1036" s="30">
        <v>51</v>
      </c>
      <c r="H1036" s="21">
        <f t="shared" si="260"/>
        <v>0</v>
      </c>
      <c r="I1036" s="11">
        <f t="shared" si="261"/>
        <v>0</v>
      </c>
      <c r="J1036" s="18">
        <v>118</v>
      </c>
      <c r="K1036" s="18">
        <f t="shared" si="262"/>
        <v>-67</v>
      </c>
      <c r="L1036" s="11">
        <f t="shared" si="263"/>
        <v>-0.56779661016949157</v>
      </c>
      <c r="M1036" s="30">
        <v>1139</v>
      </c>
      <c r="N1036" s="30">
        <v>1166</v>
      </c>
      <c r="O1036" s="21">
        <f t="shared" si="264"/>
        <v>-27</v>
      </c>
      <c r="P1036" s="11">
        <f t="shared" si="265"/>
        <v>-2.3156089193825044E-2</v>
      </c>
      <c r="Q1036" s="18">
        <v>3262</v>
      </c>
      <c r="R1036" s="18">
        <f t="shared" si="266"/>
        <v>-2123</v>
      </c>
      <c r="S1036" s="11">
        <f t="shared" si="267"/>
        <v>-0.65082771305947273</v>
      </c>
      <c r="T1036" s="37">
        <f t="shared" si="268"/>
        <v>22.333333333333332</v>
      </c>
      <c r="U1036" s="37">
        <f t="shared" si="269"/>
        <v>27.64406779661017</v>
      </c>
      <c r="V1036" s="37">
        <f t="shared" si="270"/>
        <v>-5.3107344632768374</v>
      </c>
      <c r="W1036" s="39">
        <f t="shared" si="271"/>
        <v>-0.1921111792356428</v>
      </c>
    </row>
    <row r="1037" spans="1:23" x14ac:dyDescent="0.3">
      <c r="A1037" s="18">
        <f t="shared" si="257"/>
        <v>2023</v>
      </c>
      <c r="B1037" s="18" t="str">
        <f t="shared" si="258"/>
        <v>Jan_2023</v>
      </c>
      <c r="C1037" s="18" t="str">
        <f t="shared" si="259"/>
        <v>WK 3_Jan_2023</v>
      </c>
      <c r="D1037" s="19">
        <v>44942</v>
      </c>
      <c r="E1037" s="23" t="s">
        <v>6</v>
      </c>
      <c r="F1037" s="30">
        <v>20</v>
      </c>
      <c r="G1037" s="30">
        <v>20</v>
      </c>
      <c r="H1037" s="21">
        <f t="shared" si="260"/>
        <v>0</v>
      </c>
      <c r="I1037" s="11">
        <f t="shared" si="261"/>
        <v>0</v>
      </c>
      <c r="J1037" s="18">
        <v>47</v>
      </c>
      <c r="K1037" s="18">
        <f t="shared" si="262"/>
        <v>-27</v>
      </c>
      <c r="L1037" s="11">
        <f t="shared" si="263"/>
        <v>-0.57446808510638303</v>
      </c>
      <c r="M1037" s="30">
        <v>817</v>
      </c>
      <c r="N1037" s="30">
        <v>781</v>
      </c>
      <c r="O1037" s="21">
        <f t="shared" si="264"/>
        <v>36</v>
      </c>
      <c r="P1037" s="11">
        <f t="shared" si="265"/>
        <v>4.6094750320102434E-2</v>
      </c>
      <c r="Q1037" s="18">
        <v>1771</v>
      </c>
      <c r="R1037" s="18">
        <f t="shared" si="266"/>
        <v>-954</v>
      </c>
      <c r="S1037" s="11">
        <f t="shared" si="267"/>
        <v>-0.53867871259175604</v>
      </c>
      <c r="T1037" s="37">
        <f t="shared" si="268"/>
        <v>40.85</v>
      </c>
      <c r="U1037" s="37">
        <f t="shared" si="269"/>
        <v>37.680851063829785</v>
      </c>
      <c r="V1037" s="37">
        <f t="shared" si="270"/>
        <v>3.1691489361702168</v>
      </c>
      <c r="W1037" s="39">
        <f t="shared" si="271"/>
        <v>8.4105025409373341E-2</v>
      </c>
    </row>
    <row r="1038" spans="1:23" x14ac:dyDescent="0.3">
      <c r="A1038" s="18">
        <f t="shared" si="257"/>
        <v>2023</v>
      </c>
      <c r="B1038" s="18" t="str">
        <f t="shared" si="258"/>
        <v>Jan_2023</v>
      </c>
      <c r="C1038" s="18" t="str">
        <f t="shared" si="259"/>
        <v>WK 3_Jan_2023</v>
      </c>
      <c r="D1038" s="19">
        <v>44942</v>
      </c>
      <c r="E1038" s="23" t="s">
        <v>7</v>
      </c>
      <c r="F1038" s="30">
        <v>2213</v>
      </c>
      <c r="G1038" s="30">
        <v>2199</v>
      </c>
      <c r="H1038" s="21">
        <f t="shared" si="260"/>
        <v>14</v>
      </c>
      <c r="I1038" s="11">
        <f t="shared" si="261"/>
        <v>6.3665302410186447E-3</v>
      </c>
      <c r="J1038" s="18">
        <v>2500</v>
      </c>
      <c r="K1038" s="18">
        <f t="shared" si="262"/>
        <v>-287</v>
      </c>
      <c r="L1038" s="11">
        <f t="shared" si="263"/>
        <v>-0.1148</v>
      </c>
      <c r="M1038" s="30">
        <v>65994</v>
      </c>
      <c r="N1038" s="30">
        <v>65421</v>
      </c>
      <c r="O1038" s="21">
        <f t="shared" si="264"/>
        <v>573</v>
      </c>
      <c r="P1038" s="11">
        <f t="shared" si="265"/>
        <v>8.7586554775989367E-3</v>
      </c>
      <c r="Q1038" s="18">
        <v>86541</v>
      </c>
      <c r="R1038" s="18">
        <f t="shared" si="266"/>
        <v>-20547</v>
      </c>
      <c r="S1038" s="11">
        <f t="shared" si="267"/>
        <v>-0.23742503553229105</v>
      </c>
      <c r="T1038" s="37">
        <f t="shared" si="268"/>
        <v>29.821057388160867</v>
      </c>
      <c r="U1038" s="37">
        <f t="shared" si="269"/>
        <v>34.616399999999999</v>
      </c>
      <c r="V1038" s="37">
        <f t="shared" si="270"/>
        <v>-4.795342611839132</v>
      </c>
      <c r="W1038" s="39">
        <f t="shared" si="271"/>
        <v>-0.13852805640792029</v>
      </c>
    </row>
    <row r="1039" spans="1:23" x14ac:dyDescent="0.3">
      <c r="A1039" s="18">
        <f t="shared" si="257"/>
        <v>2023</v>
      </c>
      <c r="B1039" s="18" t="str">
        <f t="shared" si="258"/>
        <v>Jan_2023</v>
      </c>
      <c r="C1039" s="18" t="str">
        <f t="shared" si="259"/>
        <v>WK 3_Jan_2023</v>
      </c>
      <c r="D1039" s="19">
        <v>44942</v>
      </c>
      <c r="E1039" s="34" t="s">
        <v>20</v>
      </c>
      <c r="F1039" s="32">
        <v>29</v>
      </c>
      <c r="G1039" s="32">
        <v>29</v>
      </c>
      <c r="H1039" s="21">
        <f t="shared" si="260"/>
        <v>0</v>
      </c>
      <c r="I1039" s="11">
        <f t="shared" si="261"/>
        <v>0</v>
      </c>
      <c r="J1039" s="18">
        <v>75</v>
      </c>
      <c r="K1039" s="18">
        <f t="shared" si="262"/>
        <v>-46</v>
      </c>
      <c r="L1039" s="11">
        <f t="shared" si="263"/>
        <v>-0.61333333333333329</v>
      </c>
      <c r="M1039" s="30">
        <v>1266</v>
      </c>
      <c r="N1039" s="30">
        <v>1237</v>
      </c>
      <c r="O1039" s="21">
        <f t="shared" si="264"/>
        <v>29</v>
      </c>
      <c r="P1039" s="11">
        <f t="shared" si="265"/>
        <v>2.3443815683104285E-2</v>
      </c>
      <c r="Q1039" s="18">
        <v>2819</v>
      </c>
      <c r="R1039" s="18">
        <f t="shared" si="266"/>
        <v>-1553</v>
      </c>
      <c r="S1039" s="11">
        <f t="shared" si="267"/>
        <v>-0.55090457609081234</v>
      </c>
      <c r="T1039" s="37">
        <f t="shared" si="268"/>
        <v>43.655172413793103</v>
      </c>
      <c r="U1039" s="37">
        <f t="shared" si="269"/>
        <v>37.586666666666666</v>
      </c>
      <c r="V1039" s="37">
        <f t="shared" si="270"/>
        <v>6.0685057471264372</v>
      </c>
      <c r="W1039" s="39">
        <f t="shared" si="271"/>
        <v>0.16145368252376119</v>
      </c>
    </row>
    <row r="1040" spans="1:23" x14ac:dyDescent="0.3">
      <c r="A1040" s="18">
        <f t="shared" si="257"/>
        <v>2023</v>
      </c>
      <c r="B1040" s="18" t="str">
        <f t="shared" si="258"/>
        <v>Jan_2023</v>
      </c>
      <c r="C1040" s="18" t="str">
        <f t="shared" si="259"/>
        <v>WK 3_Jan_2023</v>
      </c>
      <c r="D1040" s="19">
        <v>44942</v>
      </c>
      <c r="E1040" s="23" t="s">
        <v>8</v>
      </c>
      <c r="F1040" s="30">
        <v>22</v>
      </c>
      <c r="G1040" s="30">
        <v>22</v>
      </c>
      <c r="H1040" s="21">
        <f t="shared" si="260"/>
        <v>0</v>
      </c>
      <c r="I1040" s="11">
        <f t="shared" si="261"/>
        <v>0</v>
      </c>
      <c r="J1040" s="18">
        <v>35</v>
      </c>
      <c r="K1040" s="18">
        <f t="shared" si="262"/>
        <v>-13</v>
      </c>
      <c r="L1040" s="11">
        <f t="shared" si="263"/>
        <v>-0.37142857142857144</v>
      </c>
      <c r="M1040" s="30">
        <v>473</v>
      </c>
      <c r="N1040" s="30">
        <v>444</v>
      </c>
      <c r="O1040" s="21">
        <f t="shared" si="264"/>
        <v>29</v>
      </c>
      <c r="P1040" s="11">
        <f t="shared" si="265"/>
        <v>6.5315315315315314E-2</v>
      </c>
      <c r="Q1040" s="18">
        <v>752</v>
      </c>
      <c r="R1040" s="18">
        <f t="shared" si="266"/>
        <v>-279</v>
      </c>
      <c r="S1040" s="11">
        <f t="shared" si="267"/>
        <v>-0.37101063829787234</v>
      </c>
      <c r="T1040" s="37">
        <f t="shared" si="268"/>
        <v>21.5</v>
      </c>
      <c r="U1040" s="37">
        <f t="shared" si="269"/>
        <v>21.485714285714284</v>
      </c>
      <c r="V1040" s="37">
        <f t="shared" si="270"/>
        <v>1.4285714285716011E-2</v>
      </c>
      <c r="W1040" s="39">
        <f t="shared" si="271"/>
        <v>6.6489361702135692E-4</v>
      </c>
    </row>
    <row r="1041" spans="1:23" x14ac:dyDescent="0.3">
      <c r="A1041" s="18">
        <f t="shared" si="257"/>
        <v>2023</v>
      </c>
      <c r="B1041" s="18" t="str">
        <f t="shared" si="258"/>
        <v>Jan_2023</v>
      </c>
      <c r="C1041" s="18" t="str">
        <f t="shared" si="259"/>
        <v>WK 3_Jan_2023</v>
      </c>
      <c r="D1041" s="19">
        <v>44942</v>
      </c>
      <c r="E1041" s="23" t="s">
        <v>9</v>
      </c>
      <c r="F1041" s="30">
        <v>146</v>
      </c>
      <c r="G1041" s="30">
        <v>149</v>
      </c>
      <c r="H1041" s="21">
        <f t="shared" si="260"/>
        <v>-3</v>
      </c>
      <c r="I1041" s="11">
        <f t="shared" si="261"/>
        <v>-2.0134228187919462E-2</v>
      </c>
      <c r="J1041" s="18">
        <v>460</v>
      </c>
      <c r="K1041" s="18">
        <f t="shared" si="262"/>
        <v>-314</v>
      </c>
      <c r="L1041" s="11">
        <f t="shared" si="263"/>
        <v>-0.68260869565217386</v>
      </c>
      <c r="M1041" s="30">
        <v>5102</v>
      </c>
      <c r="N1041" s="30">
        <v>4939</v>
      </c>
      <c r="O1041" s="21">
        <f t="shared" si="264"/>
        <v>163</v>
      </c>
      <c r="P1041" s="11">
        <f t="shared" si="265"/>
        <v>3.3002632111763512E-2</v>
      </c>
      <c r="Q1041" s="18">
        <v>14129</v>
      </c>
      <c r="R1041" s="18">
        <f t="shared" si="266"/>
        <v>-9027</v>
      </c>
      <c r="S1041" s="11">
        <f t="shared" si="267"/>
        <v>-0.63889871894684691</v>
      </c>
      <c r="T1041" s="37">
        <f t="shared" si="268"/>
        <v>34.945205479452056</v>
      </c>
      <c r="U1041" s="37">
        <f t="shared" si="269"/>
        <v>30.715217391304346</v>
      </c>
      <c r="V1041" s="37">
        <f t="shared" si="270"/>
        <v>4.2299880881477101</v>
      </c>
      <c r="W1041" s="39">
        <f t="shared" si="271"/>
        <v>0.1377163649619893</v>
      </c>
    </row>
    <row r="1042" spans="1:23" x14ac:dyDescent="0.3">
      <c r="A1042" s="18">
        <f t="shared" si="257"/>
        <v>2023</v>
      </c>
      <c r="B1042" s="18" t="str">
        <f t="shared" si="258"/>
        <v>Jan_2023</v>
      </c>
      <c r="C1042" s="18" t="str">
        <f t="shared" si="259"/>
        <v>WK 3_Jan_2023</v>
      </c>
      <c r="D1042" s="19">
        <v>44942</v>
      </c>
      <c r="E1042" s="23" t="s">
        <v>21</v>
      </c>
      <c r="F1042" s="30">
        <v>18</v>
      </c>
      <c r="G1042" s="30">
        <v>19</v>
      </c>
      <c r="H1042" s="21">
        <f t="shared" si="260"/>
        <v>-1</v>
      </c>
      <c r="I1042" s="11">
        <f t="shared" si="261"/>
        <v>-5.2631578947368418E-2</v>
      </c>
      <c r="J1042" s="18">
        <v>61</v>
      </c>
      <c r="K1042" s="18">
        <f t="shared" si="262"/>
        <v>-43</v>
      </c>
      <c r="L1042" s="11">
        <f t="shared" si="263"/>
        <v>-0.70491803278688525</v>
      </c>
      <c r="M1042" s="30">
        <v>659</v>
      </c>
      <c r="N1042" s="30">
        <v>624</v>
      </c>
      <c r="O1042" s="21">
        <f t="shared" si="264"/>
        <v>35</v>
      </c>
      <c r="P1042" s="11">
        <f t="shared" si="265"/>
        <v>5.6089743589743592E-2</v>
      </c>
      <c r="Q1042" s="18">
        <v>1843</v>
      </c>
      <c r="R1042" s="18">
        <f t="shared" si="266"/>
        <v>-1184</v>
      </c>
      <c r="S1042" s="11">
        <f t="shared" si="267"/>
        <v>-0.64243081931633206</v>
      </c>
      <c r="T1042" s="37">
        <f t="shared" si="268"/>
        <v>36.611111111111114</v>
      </c>
      <c r="U1042" s="37">
        <f t="shared" si="269"/>
        <v>30.21311475409836</v>
      </c>
      <c r="V1042" s="37">
        <f t="shared" si="270"/>
        <v>6.3979963570127545</v>
      </c>
      <c r="W1042" s="39">
        <f t="shared" si="271"/>
        <v>0.21176222342798592</v>
      </c>
    </row>
    <row r="1043" spans="1:23" x14ac:dyDescent="0.3">
      <c r="A1043" s="18">
        <f t="shared" si="257"/>
        <v>2023</v>
      </c>
      <c r="B1043" s="18" t="str">
        <f t="shared" si="258"/>
        <v>Jan_2023</v>
      </c>
      <c r="C1043" s="18" t="str">
        <f t="shared" si="259"/>
        <v>WK 3_Jan_2023</v>
      </c>
      <c r="D1043" s="19">
        <v>44942</v>
      </c>
      <c r="E1043" s="23" t="s">
        <v>10</v>
      </c>
      <c r="F1043" s="33">
        <v>26</v>
      </c>
      <c r="G1043" s="33">
        <v>25</v>
      </c>
      <c r="H1043" s="21">
        <f t="shared" si="260"/>
        <v>1</v>
      </c>
      <c r="I1043" s="11">
        <f t="shared" si="261"/>
        <v>0.04</v>
      </c>
      <c r="J1043" s="18">
        <v>44</v>
      </c>
      <c r="K1043" s="18">
        <f t="shared" si="262"/>
        <v>-18</v>
      </c>
      <c r="L1043" s="11">
        <f t="shared" si="263"/>
        <v>-0.40909090909090912</v>
      </c>
      <c r="M1043" s="30">
        <v>811</v>
      </c>
      <c r="N1043" s="30">
        <v>775</v>
      </c>
      <c r="O1043" s="21">
        <f t="shared" si="264"/>
        <v>36</v>
      </c>
      <c r="P1043" s="11">
        <f t="shared" si="265"/>
        <v>4.645161290322581E-2</v>
      </c>
      <c r="Q1043" s="18">
        <v>1048</v>
      </c>
      <c r="R1043" s="18">
        <f t="shared" si="266"/>
        <v>-237</v>
      </c>
      <c r="S1043" s="11">
        <f t="shared" si="267"/>
        <v>-0.22614503816793893</v>
      </c>
      <c r="T1043" s="37">
        <f t="shared" si="268"/>
        <v>31.192307692307693</v>
      </c>
      <c r="U1043" s="37">
        <f t="shared" si="269"/>
        <v>23.818181818181817</v>
      </c>
      <c r="V1043" s="37">
        <f t="shared" si="270"/>
        <v>7.3741258741258768</v>
      </c>
      <c r="W1043" s="39">
        <f t="shared" si="271"/>
        <v>0.30960070463887274</v>
      </c>
    </row>
    <row r="1044" spans="1:23" x14ac:dyDescent="0.3">
      <c r="A1044" s="18">
        <f t="shared" si="257"/>
        <v>2023</v>
      </c>
      <c r="B1044" s="18" t="str">
        <f t="shared" si="258"/>
        <v>Jan_2023</v>
      </c>
      <c r="C1044" s="18" t="str">
        <f t="shared" si="259"/>
        <v>WK 3_Jan_2023</v>
      </c>
      <c r="D1044" s="19">
        <v>44942</v>
      </c>
      <c r="E1044" s="23" t="s">
        <v>16</v>
      </c>
      <c r="F1044" s="33">
        <v>36</v>
      </c>
      <c r="G1044" s="33">
        <v>36</v>
      </c>
      <c r="H1044" s="21">
        <f t="shared" si="260"/>
        <v>0</v>
      </c>
      <c r="I1044" s="11">
        <f t="shared" si="261"/>
        <v>0</v>
      </c>
      <c r="J1044" s="18">
        <v>111</v>
      </c>
      <c r="K1044" s="18">
        <f t="shared" si="262"/>
        <v>-75</v>
      </c>
      <c r="L1044" s="11">
        <f t="shared" si="263"/>
        <v>-0.67567567567567566</v>
      </c>
      <c r="M1044" s="30">
        <v>658</v>
      </c>
      <c r="N1044" s="30">
        <v>637</v>
      </c>
      <c r="O1044" s="21">
        <f t="shared" si="264"/>
        <v>21</v>
      </c>
      <c r="P1044" s="11">
        <f t="shared" si="265"/>
        <v>3.2967032967032968E-2</v>
      </c>
      <c r="Q1044" s="18">
        <v>3522</v>
      </c>
      <c r="R1044" s="18">
        <f t="shared" si="266"/>
        <v>-2864</v>
      </c>
      <c r="S1044" s="11">
        <f t="shared" si="267"/>
        <v>-0.81317433276547413</v>
      </c>
      <c r="T1044" s="37">
        <f t="shared" si="268"/>
        <v>18.277777777777779</v>
      </c>
      <c r="U1044" s="37">
        <f t="shared" si="269"/>
        <v>31.72972972972973</v>
      </c>
      <c r="V1044" s="37">
        <f t="shared" si="270"/>
        <v>-13.451951951951951</v>
      </c>
      <c r="W1044" s="39">
        <f t="shared" si="271"/>
        <v>-0.42395419269354528</v>
      </c>
    </row>
    <row r="1045" spans="1:23" x14ac:dyDescent="0.3">
      <c r="A1045" s="18">
        <f t="shared" si="257"/>
        <v>2023</v>
      </c>
      <c r="B1045" s="18" t="str">
        <f t="shared" si="258"/>
        <v>Jan_2023</v>
      </c>
      <c r="C1045" s="18" t="str">
        <f t="shared" si="259"/>
        <v>WK 3_Jan_2023</v>
      </c>
      <c r="D1045" s="19">
        <v>44942</v>
      </c>
      <c r="E1045" s="23" t="s">
        <v>12</v>
      </c>
      <c r="F1045" s="30">
        <v>81</v>
      </c>
      <c r="G1045" s="30">
        <v>81</v>
      </c>
      <c r="H1045" s="21">
        <f t="shared" si="260"/>
        <v>0</v>
      </c>
      <c r="I1045" s="11">
        <f t="shared" si="261"/>
        <v>0</v>
      </c>
      <c r="J1045" s="18">
        <v>295</v>
      </c>
      <c r="K1045" s="18">
        <f t="shared" si="262"/>
        <v>-214</v>
      </c>
      <c r="L1045" s="11">
        <f t="shared" si="263"/>
        <v>-0.72542372881355932</v>
      </c>
      <c r="M1045" s="30">
        <v>1440</v>
      </c>
      <c r="N1045" s="30">
        <v>1440</v>
      </c>
      <c r="O1045" s="21">
        <f t="shared" si="264"/>
        <v>0</v>
      </c>
      <c r="P1045" s="11">
        <f t="shared" si="265"/>
        <v>0</v>
      </c>
      <c r="Q1045" s="18">
        <v>5504</v>
      </c>
      <c r="R1045" s="18">
        <f t="shared" si="266"/>
        <v>-4064</v>
      </c>
      <c r="S1045" s="11">
        <f t="shared" si="267"/>
        <v>-0.73837209302325579</v>
      </c>
      <c r="T1045" s="37">
        <f t="shared" si="268"/>
        <v>17.777777777777779</v>
      </c>
      <c r="U1045" s="37">
        <f t="shared" si="269"/>
        <v>18.657627118644069</v>
      </c>
      <c r="V1045" s="37">
        <f t="shared" si="270"/>
        <v>-0.87984934086628996</v>
      </c>
      <c r="W1045" s="39">
        <f t="shared" si="271"/>
        <v>-4.7157622739018086E-2</v>
      </c>
    </row>
    <row r="1046" spans="1:23" x14ac:dyDescent="0.3">
      <c r="A1046" s="18">
        <f t="shared" si="257"/>
        <v>2023</v>
      </c>
      <c r="B1046" s="18" t="str">
        <f t="shared" si="258"/>
        <v>Jan_2023</v>
      </c>
      <c r="C1046" s="18" t="str">
        <f t="shared" si="259"/>
        <v>WK 5_Jan_2023</v>
      </c>
      <c r="D1046" s="19">
        <v>44956</v>
      </c>
      <c r="E1046" s="29" t="s">
        <v>18</v>
      </c>
      <c r="F1046" s="30">
        <v>35</v>
      </c>
      <c r="G1046" s="30">
        <v>35</v>
      </c>
      <c r="H1046" s="21">
        <f t="shared" si="260"/>
        <v>0</v>
      </c>
      <c r="I1046" s="11">
        <f t="shared" si="261"/>
        <v>0</v>
      </c>
      <c r="J1046" s="18">
        <v>113</v>
      </c>
      <c r="K1046" s="18">
        <f t="shared" si="262"/>
        <v>-78</v>
      </c>
      <c r="L1046" s="11">
        <f t="shared" si="263"/>
        <v>-0.69026548672566368</v>
      </c>
      <c r="M1046" s="31">
        <v>1263</v>
      </c>
      <c r="N1046" s="31">
        <v>1228</v>
      </c>
      <c r="O1046" s="21">
        <f t="shared" si="264"/>
        <v>35</v>
      </c>
      <c r="P1046" s="11">
        <f t="shared" si="265"/>
        <v>2.8501628664495113E-2</v>
      </c>
      <c r="Q1046" s="18">
        <v>4152</v>
      </c>
      <c r="R1046" s="18">
        <f t="shared" si="266"/>
        <v>-2889</v>
      </c>
      <c r="S1046" s="11">
        <f t="shared" si="267"/>
        <v>-0.69580924855491333</v>
      </c>
      <c r="T1046" s="37">
        <f t="shared" si="268"/>
        <v>36.085714285714289</v>
      </c>
      <c r="U1046" s="37">
        <f t="shared" si="269"/>
        <v>36.743362831858406</v>
      </c>
      <c r="V1046" s="37">
        <f t="shared" si="270"/>
        <v>-0.65764854614411661</v>
      </c>
      <c r="W1046" s="39">
        <f t="shared" si="271"/>
        <v>-1.7898431048719937E-2</v>
      </c>
    </row>
    <row r="1047" spans="1:23" x14ac:dyDescent="0.3">
      <c r="A1047" s="18">
        <f t="shared" si="257"/>
        <v>2023</v>
      </c>
      <c r="B1047" s="18" t="str">
        <f t="shared" si="258"/>
        <v>Jan_2023</v>
      </c>
      <c r="C1047" s="18" t="str">
        <f t="shared" si="259"/>
        <v>WK 5_Jan_2023</v>
      </c>
      <c r="D1047" s="19">
        <v>44956</v>
      </c>
      <c r="E1047" s="29" t="s">
        <v>19</v>
      </c>
      <c r="F1047" s="30">
        <v>48</v>
      </c>
      <c r="G1047" s="30">
        <v>50</v>
      </c>
      <c r="H1047" s="21">
        <f t="shared" si="260"/>
        <v>-2</v>
      </c>
      <c r="I1047" s="11">
        <f t="shared" si="261"/>
        <v>-0.04</v>
      </c>
      <c r="J1047" s="18">
        <v>118</v>
      </c>
      <c r="K1047" s="18">
        <f t="shared" si="262"/>
        <v>-70</v>
      </c>
      <c r="L1047" s="11">
        <f t="shared" si="263"/>
        <v>-0.59322033898305082</v>
      </c>
      <c r="M1047" s="30">
        <v>1015</v>
      </c>
      <c r="N1047" s="33">
        <v>1078.4000000000001</v>
      </c>
      <c r="O1047" s="21">
        <f t="shared" si="264"/>
        <v>-63.400000000000091</v>
      </c>
      <c r="P1047" s="11">
        <f t="shared" si="265"/>
        <v>-5.87908011869437E-2</v>
      </c>
      <c r="Q1047" s="18">
        <v>3262</v>
      </c>
      <c r="R1047" s="18">
        <f t="shared" si="266"/>
        <v>-2247</v>
      </c>
      <c r="S1047" s="11">
        <f t="shared" si="267"/>
        <v>-0.68884120171673824</v>
      </c>
      <c r="T1047" s="37">
        <f t="shared" si="268"/>
        <v>21.145833333333332</v>
      </c>
      <c r="U1047" s="37">
        <f t="shared" si="269"/>
        <v>27.64406779661017</v>
      </c>
      <c r="V1047" s="37">
        <f t="shared" si="270"/>
        <v>-6.4982344632768374</v>
      </c>
      <c r="W1047" s="39">
        <f t="shared" si="271"/>
        <v>-0.23506795422031479</v>
      </c>
    </row>
    <row r="1048" spans="1:23" x14ac:dyDescent="0.3">
      <c r="A1048" s="18">
        <f t="shared" si="257"/>
        <v>2023</v>
      </c>
      <c r="B1048" s="18" t="str">
        <f t="shared" si="258"/>
        <v>Jan_2023</v>
      </c>
      <c r="C1048" s="18" t="str">
        <f t="shared" si="259"/>
        <v>WK 5_Jan_2023</v>
      </c>
      <c r="D1048" s="19">
        <v>44956</v>
      </c>
      <c r="E1048" s="23" t="s">
        <v>6</v>
      </c>
      <c r="F1048" s="30">
        <v>20</v>
      </c>
      <c r="G1048" s="30">
        <v>20</v>
      </c>
      <c r="H1048" s="21">
        <f t="shared" si="260"/>
        <v>0</v>
      </c>
      <c r="I1048" s="11">
        <f t="shared" si="261"/>
        <v>0</v>
      </c>
      <c r="J1048" s="18">
        <v>47</v>
      </c>
      <c r="K1048" s="18">
        <f t="shared" si="262"/>
        <v>-27</v>
      </c>
      <c r="L1048" s="11">
        <f t="shared" si="263"/>
        <v>-0.57446808510638303</v>
      </c>
      <c r="M1048" s="30">
        <v>791</v>
      </c>
      <c r="N1048" s="30">
        <v>739</v>
      </c>
      <c r="O1048" s="21">
        <f t="shared" si="264"/>
        <v>52</v>
      </c>
      <c r="P1048" s="11">
        <f t="shared" si="265"/>
        <v>7.0365358592692828E-2</v>
      </c>
      <c r="Q1048" s="18">
        <v>1771</v>
      </c>
      <c r="R1048" s="18">
        <f t="shared" si="266"/>
        <v>-980</v>
      </c>
      <c r="S1048" s="11">
        <f t="shared" si="267"/>
        <v>-0.55335968379446643</v>
      </c>
      <c r="T1048" s="37">
        <f t="shared" si="268"/>
        <v>39.549999999999997</v>
      </c>
      <c r="U1048" s="37">
        <f t="shared" si="269"/>
        <v>37.680851063829785</v>
      </c>
      <c r="V1048" s="37">
        <f t="shared" si="270"/>
        <v>1.8691489361702125</v>
      </c>
      <c r="W1048" s="39">
        <f t="shared" si="271"/>
        <v>4.9604743083003951E-2</v>
      </c>
    </row>
    <row r="1049" spans="1:23" x14ac:dyDescent="0.3">
      <c r="A1049" s="18">
        <f t="shared" si="257"/>
        <v>2023</v>
      </c>
      <c r="B1049" s="18" t="str">
        <f t="shared" si="258"/>
        <v>Jan_2023</v>
      </c>
      <c r="C1049" s="18" t="str">
        <f t="shared" si="259"/>
        <v>WK 5_Jan_2023</v>
      </c>
      <c r="D1049" s="19">
        <v>44956</v>
      </c>
      <c r="E1049" s="23" t="s">
        <v>7</v>
      </c>
      <c r="F1049" s="30">
        <v>2218</v>
      </c>
      <c r="G1049" s="30">
        <v>2229</v>
      </c>
      <c r="H1049" s="21">
        <f t="shared" si="260"/>
        <v>-11</v>
      </c>
      <c r="I1049" s="11">
        <f t="shared" si="261"/>
        <v>-4.9349484073575598E-3</v>
      </c>
      <c r="J1049" s="18">
        <v>2500</v>
      </c>
      <c r="K1049" s="18">
        <f t="shared" si="262"/>
        <v>-282</v>
      </c>
      <c r="L1049" s="11">
        <f t="shared" si="263"/>
        <v>-0.1128</v>
      </c>
      <c r="M1049" s="30">
        <v>66135</v>
      </c>
      <c r="N1049" s="30">
        <v>63190</v>
      </c>
      <c r="O1049" s="21">
        <f t="shared" si="264"/>
        <v>2945</v>
      </c>
      <c r="P1049" s="11">
        <f t="shared" si="265"/>
        <v>4.6605475549928783E-2</v>
      </c>
      <c r="Q1049" s="18">
        <v>86541</v>
      </c>
      <c r="R1049" s="18">
        <f t="shared" si="266"/>
        <v>-20406</v>
      </c>
      <c r="S1049" s="11">
        <f t="shared" si="267"/>
        <v>-0.2357957499913336</v>
      </c>
      <c r="T1049" s="37">
        <f t="shared" si="268"/>
        <v>29.817403065825069</v>
      </c>
      <c r="U1049" s="37">
        <f t="shared" si="269"/>
        <v>34.616399999999999</v>
      </c>
      <c r="V1049" s="37">
        <f t="shared" si="270"/>
        <v>-4.7989969341749301</v>
      </c>
      <c r="W1049" s="39">
        <f t="shared" si="271"/>
        <v>-0.13863362262323436</v>
      </c>
    </row>
    <row r="1050" spans="1:23" x14ac:dyDescent="0.3">
      <c r="A1050" s="18">
        <f t="shared" ref="A1050:A1080" si="272">IF(ISBLANK(D1050),"",YEAR(D1050))</f>
        <v>2023</v>
      </c>
      <c r="B1050" s="18" t="str">
        <f t="shared" si="258"/>
        <v>Jan_2023</v>
      </c>
      <c r="C1050" s="18" t="str">
        <f t="shared" si="259"/>
        <v>WK 5_Jan_2023</v>
      </c>
      <c r="D1050" s="19">
        <v>44956</v>
      </c>
      <c r="E1050" s="34" t="s">
        <v>20</v>
      </c>
      <c r="F1050" s="32">
        <v>29</v>
      </c>
      <c r="G1050" s="32">
        <v>29</v>
      </c>
      <c r="H1050" s="21">
        <f t="shared" si="260"/>
        <v>0</v>
      </c>
      <c r="I1050" s="11">
        <f t="shared" si="261"/>
        <v>0</v>
      </c>
      <c r="J1050" s="18">
        <v>75</v>
      </c>
      <c r="K1050" s="18">
        <f t="shared" si="262"/>
        <v>-46</v>
      </c>
      <c r="L1050" s="11">
        <f t="shared" si="263"/>
        <v>-0.61333333333333329</v>
      </c>
      <c r="M1050" s="30">
        <v>1242</v>
      </c>
      <c r="N1050" s="30">
        <v>1188</v>
      </c>
      <c r="O1050" s="21">
        <f t="shared" si="264"/>
        <v>54</v>
      </c>
      <c r="P1050" s="11">
        <f t="shared" si="265"/>
        <v>4.5454545454545456E-2</v>
      </c>
      <c r="Q1050" s="18">
        <v>2819</v>
      </c>
      <c r="R1050" s="18">
        <f t="shared" si="266"/>
        <v>-1577</v>
      </c>
      <c r="S1050" s="11">
        <f t="shared" si="267"/>
        <v>-0.55941823341610497</v>
      </c>
      <c r="T1050" s="37">
        <f t="shared" si="268"/>
        <v>42.827586206896555</v>
      </c>
      <c r="U1050" s="37">
        <f t="shared" si="269"/>
        <v>37.586666666666666</v>
      </c>
      <c r="V1050" s="37">
        <f t="shared" si="270"/>
        <v>5.2409195402298892</v>
      </c>
      <c r="W1050" s="39">
        <f t="shared" si="271"/>
        <v>0.13943560323421131</v>
      </c>
    </row>
    <row r="1051" spans="1:23" x14ac:dyDescent="0.3">
      <c r="A1051" s="18">
        <f t="shared" si="272"/>
        <v>2023</v>
      </c>
      <c r="B1051" s="18" t="str">
        <f t="shared" si="258"/>
        <v>Jan_2023</v>
      </c>
      <c r="C1051" s="18" t="str">
        <f t="shared" si="259"/>
        <v>WK 5_Jan_2023</v>
      </c>
      <c r="D1051" s="19">
        <v>44956</v>
      </c>
      <c r="E1051" s="23" t="s">
        <v>8</v>
      </c>
      <c r="F1051" s="30">
        <v>22</v>
      </c>
      <c r="G1051" s="30">
        <v>22</v>
      </c>
      <c r="H1051" s="21">
        <f t="shared" si="260"/>
        <v>0</v>
      </c>
      <c r="I1051" s="11">
        <f t="shared" si="261"/>
        <v>0</v>
      </c>
      <c r="J1051" s="18">
        <v>35</v>
      </c>
      <c r="K1051" s="18">
        <f t="shared" si="262"/>
        <v>-13</v>
      </c>
      <c r="L1051" s="11">
        <f t="shared" si="263"/>
        <v>-0.37142857142857144</v>
      </c>
      <c r="M1051" s="30">
        <v>424</v>
      </c>
      <c r="N1051" s="30">
        <v>424</v>
      </c>
      <c r="O1051" s="21">
        <f t="shared" si="264"/>
        <v>0</v>
      </c>
      <c r="P1051" s="11">
        <f t="shared" si="265"/>
        <v>0</v>
      </c>
      <c r="Q1051" s="18">
        <v>752</v>
      </c>
      <c r="R1051" s="18">
        <f t="shared" si="266"/>
        <v>-328</v>
      </c>
      <c r="S1051" s="11">
        <f t="shared" si="267"/>
        <v>-0.43617021276595747</v>
      </c>
      <c r="T1051" s="37">
        <f t="shared" si="268"/>
        <v>19.272727272727273</v>
      </c>
      <c r="U1051" s="37">
        <f t="shared" si="269"/>
        <v>21.485714285714284</v>
      </c>
      <c r="V1051" s="37">
        <f t="shared" si="270"/>
        <v>-2.2129870129870106</v>
      </c>
      <c r="W1051" s="39">
        <f t="shared" si="271"/>
        <v>-0.10299806576402311</v>
      </c>
    </row>
    <row r="1052" spans="1:23" x14ac:dyDescent="0.3">
      <c r="A1052" s="18">
        <f t="shared" si="272"/>
        <v>2023</v>
      </c>
      <c r="B1052" s="18" t="str">
        <f t="shared" si="258"/>
        <v>Jan_2023</v>
      </c>
      <c r="C1052" s="18" t="str">
        <f t="shared" si="259"/>
        <v>WK 5_Jan_2023</v>
      </c>
      <c r="D1052" s="19">
        <v>44956</v>
      </c>
      <c r="E1052" s="23" t="s">
        <v>9</v>
      </c>
      <c r="F1052" s="30">
        <v>149</v>
      </c>
      <c r="G1052" s="30">
        <v>146</v>
      </c>
      <c r="H1052" s="21">
        <f t="shared" si="260"/>
        <v>3</v>
      </c>
      <c r="I1052" s="11">
        <f t="shared" si="261"/>
        <v>2.0547945205479451E-2</v>
      </c>
      <c r="J1052" s="18">
        <v>460</v>
      </c>
      <c r="K1052" s="18">
        <f t="shared" si="262"/>
        <v>-311</v>
      </c>
      <c r="L1052" s="11">
        <f t="shared" si="263"/>
        <v>-0.67608695652173911</v>
      </c>
      <c r="M1052" s="30">
        <v>5178</v>
      </c>
      <c r="N1052" s="30">
        <v>4670</v>
      </c>
      <c r="O1052" s="21">
        <f t="shared" si="264"/>
        <v>508</v>
      </c>
      <c r="P1052" s="11">
        <f t="shared" si="265"/>
        <v>0.10877944325481799</v>
      </c>
      <c r="Q1052" s="18">
        <v>14129</v>
      </c>
      <c r="R1052" s="18">
        <f t="shared" si="266"/>
        <v>-8951</v>
      </c>
      <c r="S1052" s="11">
        <f t="shared" si="267"/>
        <v>-0.6335197112322174</v>
      </c>
      <c r="T1052" s="37">
        <f t="shared" si="268"/>
        <v>34.75167785234899</v>
      </c>
      <c r="U1052" s="37">
        <f t="shared" si="269"/>
        <v>30.715217391304346</v>
      </c>
      <c r="V1052" s="37">
        <f t="shared" si="270"/>
        <v>4.0364604610446442</v>
      </c>
      <c r="W1052" s="39">
        <f t="shared" si="271"/>
        <v>0.13141565659852336</v>
      </c>
    </row>
    <row r="1053" spans="1:23" x14ac:dyDescent="0.3">
      <c r="A1053" s="18">
        <f t="shared" si="272"/>
        <v>2023</v>
      </c>
      <c r="B1053" s="18" t="str">
        <f t="shared" si="258"/>
        <v>Jan_2023</v>
      </c>
      <c r="C1053" s="18" t="str">
        <f t="shared" si="259"/>
        <v>WK 5_Jan_2023</v>
      </c>
      <c r="D1053" s="19">
        <v>44956</v>
      </c>
      <c r="E1053" s="23" t="s">
        <v>21</v>
      </c>
      <c r="F1053" s="30">
        <v>20</v>
      </c>
      <c r="G1053" s="30">
        <v>20</v>
      </c>
      <c r="H1053" s="21">
        <f t="shared" si="260"/>
        <v>0</v>
      </c>
      <c r="I1053" s="11">
        <f t="shared" si="261"/>
        <v>0</v>
      </c>
      <c r="J1053" s="18">
        <v>61</v>
      </c>
      <c r="K1053" s="18">
        <f t="shared" si="262"/>
        <v>-41</v>
      </c>
      <c r="L1053" s="11">
        <f t="shared" si="263"/>
        <v>-0.67213114754098358</v>
      </c>
      <c r="M1053" s="30">
        <v>665</v>
      </c>
      <c r="N1053" s="30">
        <v>672</v>
      </c>
      <c r="O1053" s="21">
        <f t="shared" si="264"/>
        <v>-7</v>
      </c>
      <c r="P1053" s="11">
        <f t="shared" si="265"/>
        <v>-1.0416666666666666E-2</v>
      </c>
      <c r="Q1053" s="18">
        <v>1843</v>
      </c>
      <c r="R1053" s="18">
        <f t="shared" si="266"/>
        <v>-1178</v>
      </c>
      <c r="S1053" s="11">
        <f t="shared" si="267"/>
        <v>-0.63917525773195871</v>
      </c>
      <c r="T1053" s="37">
        <f t="shared" si="268"/>
        <v>33.25</v>
      </c>
      <c r="U1053" s="37">
        <f t="shared" si="269"/>
        <v>30.21311475409836</v>
      </c>
      <c r="V1053" s="37">
        <f t="shared" si="270"/>
        <v>3.0368852459016402</v>
      </c>
      <c r="W1053" s="39">
        <f t="shared" si="271"/>
        <v>0.1005154639175258</v>
      </c>
    </row>
    <row r="1054" spans="1:23" x14ac:dyDescent="0.3">
      <c r="A1054" s="18">
        <f t="shared" si="272"/>
        <v>2023</v>
      </c>
      <c r="B1054" s="18" t="str">
        <f t="shared" si="258"/>
        <v>Jan_2023</v>
      </c>
      <c r="C1054" s="18" t="str">
        <f t="shared" si="259"/>
        <v>WK 5_Jan_2023</v>
      </c>
      <c r="D1054" s="19">
        <v>44956</v>
      </c>
      <c r="E1054" s="23" t="s">
        <v>10</v>
      </c>
      <c r="F1054" s="33">
        <v>26</v>
      </c>
      <c r="G1054" s="33">
        <v>26</v>
      </c>
      <c r="H1054" s="21">
        <f t="shared" si="260"/>
        <v>0</v>
      </c>
      <c r="I1054" s="11">
        <f t="shared" si="261"/>
        <v>0</v>
      </c>
      <c r="J1054" s="18">
        <v>44</v>
      </c>
      <c r="K1054" s="18">
        <f t="shared" si="262"/>
        <v>-18</v>
      </c>
      <c r="L1054" s="11">
        <f t="shared" si="263"/>
        <v>-0.40909090909090912</v>
      </c>
      <c r="M1054" s="30">
        <v>811</v>
      </c>
      <c r="N1054" s="30">
        <v>811</v>
      </c>
      <c r="O1054" s="21">
        <f t="shared" si="264"/>
        <v>0</v>
      </c>
      <c r="P1054" s="11">
        <f t="shared" si="265"/>
        <v>0</v>
      </c>
      <c r="Q1054" s="18">
        <v>1048</v>
      </c>
      <c r="R1054" s="18">
        <f t="shared" si="266"/>
        <v>-237</v>
      </c>
      <c r="S1054" s="11">
        <f t="shared" si="267"/>
        <v>-0.22614503816793893</v>
      </c>
      <c r="T1054" s="37">
        <f t="shared" si="268"/>
        <v>31.192307692307693</v>
      </c>
      <c r="U1054" s="37">
        <f t="shared" si="269"/>
        <v>23.818181818181817</v>
      </c>
      <c r="V1054" s="37">
        <f t="shared" si="270"/>
        <v>7.3741258741258768</v>
      </c>
      <c r="W1054" s="39">
        <f t="shared" si="271"/>
        <v>0.30960070463887274</v>
      </c>
    </row>
    <row r="1055" spans="1:23" x14ac:dyDescent="0.3">
      <c r="A1055" s="18">
        <f t="shared" si="272"/>
        <v>2023</v>
      </c>
      <c r="B1055" s="18" t="str">
        <f t="shared" si="258"/>
        <v>Jan_2023</v>
      </c>
      <c r="C1055" s="18" t="str">
        <f t="shared" si="259"/>
        <v>WK 5_Jan_2023</v>
      </c>
      <c r="D1055" s="19">
        <v>44956</v>
      </c>
      <c r="E1055" s="23" t="s">
        <v>16</v>
      </c>
      <c r="F1055" s="33">
        <v>38</v>
      </c>
      <c r="G1055" s="33">
        <v>36</v>
      </c>
      <c r="H1055" s="21">
        <f t="shared" si="260"/>
        <v>2</v>
      </c>
      <c r="I1055" s="11">
        <f t="shared" si="261"/>
        <v>5.5555555555555552E-2</v>
      </c>
      <c r="J1055" s="18">
        <v>111</v>
      </c>
      <c r="K1055" s="18">
        <f t="shared" si="262"/>
        <v>-73</v>
      </c>
      <c r="L1055" s="11">
        <f t="shared" si="263"/>
        <v>-0.65765765765765771</v>
      </c>
      <c r="M1055" s="30">
        <v>692</v>
      </c>
      <c r="N1055" s="30">
        <v>646</v>
      </c>
      <c r="O1055" s="21">
        <f t="shared" si="264"/>
        <v>46</v>
      </c>
      <c r="P1055" s="11">
        <f t="shared" si="265"/>
        <v>7.1207430340557279E-2</v>
      </c>
      <c r="Q1055" s="18">
        <v>3522</v>
      </c>
      <c r="R1055" s="18">
        <f t="shared" si="266"/>
        <v>-2830</v>
      </c>
      <c r="S1055" s="11">
        <f t="shared" si="267"/>
        <v>-0.80352072685973874</v>
      </c>
      <c r="T1055" s="37">
        <f t="shared" si="268"/>
        <v>18.210526315789473</v>
      </c>
      <c r="U1055" s="37">
        <f t="shared" si="269"/>
        <v>31.72972972972973</v>
      </c>
      <c r="V1055" s="37">
        <f t="shared" si="270"/>
        <v>-13.519203413940257</v>
      </c>
      <c r="W1055" s="39">
        <f t="shared" si="271"/>
        <v>-0.42607370214292123</v>
      </c>
    </row>
    <row r="1056" spans="1:23" x14ac:dyDescent="0.3">
      <c r="A1056" s="18">
        <f t="shared" si="272"/>
        <v>2023</v>
      </c>
      <c r="B1056" s="18" t="str">
        <f t="shared" si="258"/>
        <v>Jan_2023</v>
      </c>
      <c r="C1056" s="18" t="str">
        <f t="shared" si="259"/>
        <v>WK 5_Jan_2023</v>
      </c>
      <c r="D1056" s="19">
        <v>44956</v>
      </c>
      <c r="E1056" s="23" t="s">
        <v>12</v>
      </c>
      <c r="F1056" s="30">
        <v>89</v>
      </c>
      <c r="G1056" s="30">
        <v>89</v>
      </c>
      <c r="H1056" s="21">
        <f t="shared" si="260"/>
        <v>0</v>
      </c>
      <c r="I1056" s="11">
        <f t="shared" si="261"/>
        <v>0</v>
      </c>
      <c r="J1056" s="18">
        <v>295</v>
      </c>
      <c r="K1056" s="18">
        <f t="shared" si="262"/>
        <v>-206</v>
      </c>
      <c r="L1056" s="11">
        <f t="shared" si="263"/>
        <v>-0.69830508474576269</v>
      </c>
      <c r="M1056" s="30">
        <v>1804</v>
      </c>
      <c r="N1056" s="30">
        <v>1804</v>
      </c>
      <c r="O1056" s="21">
        <f t="shared" si="264"/>
        <v>0</v>
      </c>
      <c r="P1056" s="11">
        <f t="shared" si="265"/>
        <v>0</v>
      </c>
      <c r="Q1056" s="18">
        <v>5504</v>
      </c>
      <c r="R1056" s="18">
        <f t="shared" si="266"/>
        <v>-3700</v>
      </c>
      <c r="S1056" s="11">
        <f t="shared" si="267"/>
        <v>-0.67223837209302328</v>
      </c>
      <c r="T1056" s="37">
        <f t="shared" si="268"/>
        <v>20.269662921348313</v>
      </c>
      <c r="U1056" s="37">
        <f t="shared" si="269"/>
        <v>18.657627118644069</v>
      </c>
      <c r="V1056" s="37">
        <f t="shared" si="270"/>
        <v>1.612035802704245</v>
      </c>
      <c r="W1056" s="39">
        <f t="shared" si="271"/>
        <v>8.640090148941719E-2</v>
      </c>
    </row>
    <row r="1057" spans="1:23" x14ac:dyDescent="0.3">
      <c r="A1057" s="18">
        <f t="shared" si="272"/>
        <v>2023</v>
      </c>
      <c r="B1057" s="18" t="str">
        <f t="shared" si="258"/>
        <v>Feb_2023</v>
      </c>
      <c r="C1057" s="18" t="str">
        <f t="shared" si="259"/>
        <v>WK 7_Feb_2023</v>
      </c>
      <c r="D1057" s="19">
        <v>44970</v>
      </c>
      <c r="E1057" s="29" t="s">
        <v>18</v>
      </c>
      <c r="F1057" s="30">
        <v>35</v>
      </c>
      <c r="G1057" s="30">
        <v>35</v>
      </c>
      <c r="H1057" s="21">
        <f t="shared" si="260"/>
        <v>0</v>
      </c>
      <c r="I1057" s="11">
        <f t="shared" si="261"/>
        <v>0</v>
      </c>
      <c r="J1057" s="18">
        <v>113</v>
      </c>
      <c r="K1057" s="18">
        <f t="shared" si="262"/>
        <v>-78</v>
      </c>
      <c r="L1057" s="11">
        <f t="shared" si="263"/>
        <v>-0.69026548672566368</v>
      </c>
      <c r="M1057" s="31">
        <v>1217</v>
      </c>
      <c r="N1057" s="31">
        <v>1264</v>
      </c>
      <c r="O1057" s="21">
        <f t="shared" si="264"/>
        <v>-47</v>
      </c>
      <c r="P1057" s="11">
        <f t="shared" si="265"/>
        <v>-3.7183544303797465E-2</v>
      </c>
      <c r="Q1057" s="18">
        <v>4152</v>
      </c>
      <c r="R1057" s="18">
        <f t="shared" si="266"/>
        <v>-2935</v>
      </c>
      <c r="S1057" s="11">
        <f t="shared" si="267"/>
        <v>-0.70688824662813099</v>
      </c>
      <c r="T1057" s="37">
        <f t="shared" si="268"/>
        <v>34.771428571428572</v>
      </c>
      <c r="U1057" s="37">
        <f t="shared" si="269"/>
        <v>36.743362831858406</v>
      </c>
      <c r="V1057" s="37">
        <f t="shared" si="270"/>
        <v>-1.9719342604298333</v>
      </c>
      <c r="W1057" s="39">
        <f t="shared" si="271"/>
        <v>-5.3667767685108662E-2</v>
      </c>
    </row>
    <row r="1058" spans="1:23" x14ac:dyDescent="0.3">
      <c r="A1058" s="18">
        <f t="shared" si="272"/>
        <v>2023</v>
      </c>
      <c r="B1058" s="18" t="str">
        <f t="shared" si="258"/>
        <v>Feb_2023</v>
      </c>
      <c r="C1058" s="18" t="str">
        <f t="shared" si="259"/>
        <v>WK 7_Feb_2023</v>
      </c>
      <c r="D1058" s="19">
        <v>44970</v>
      </c>
      <c r="E1058" s="29" t="s">
        <v>19</v>
      </c>
      <c r="F1058" s="30">
        <v>47</v>
      </c>
      <c r="G1058" s="30">
        <v>47</v>
      </c>
      <c r="H1058" s="21">
        <f t="shared" si="260"/>
        <v>0</v>
      </c>
      <c r="I1058" s="11">
        <f t="shared" si="261"/>
        <v>0</v>
      </c>
      <c r="J1058" s="18">
        <v>118</v>
      </c>
      <c r="K1058" s="18">
        <f t="shared" si="262"/>
        <v>-71</v>
      </c>
      <c r="L1058" s="11">
        <f t="shared" si="263"/>
        <v>-0.60169491525423724</v>
      </c>
      <c r="M1058" s="30">
        <v>1112</v>
      </c>
      <c r="N1058" s="33">
        <v>997</v>
      </c>
      <c r="O1058" s="21">
        <f t="shared" si="264"/>
        <v>115</v>
      </c>
      <c r="P1058" s="11">
        <f t="shared" si="265"/>
        <v>0.11534603811434303</v>
      </c>
      <c r="Q1058" s="18">
        <v>3262</v>
      </c>
      <c r="R1058" s="18">
        <f t="shared" si="266"/>
        <v>-2150</v>
      </c>
      <c r="S1058" s="11">
        <f t="shared" si="267"/>
        <v>-0.65910484365419986</v>
      </c>
      <c r="T1058" s="37">
        <f t="shared" si="268"/>
        <v>23.659574468085108</v>
      </c>
      <c r="U1058" s="37">
        <f t="shared" si="269"/>
        <v>27.64406779661017</v>
      </c>
      <c r="V1058" s="37">
        <f t="shared" si="270"/>
        <v>-3.9844933285250619</v>
      </c>
      <c r="W1058" s="39">
        <f t="shared" si="271"/>
        <v>-0.14413556491905496</v>
      </c>
    </row>
    <row r="1059" spans="1:23" x14ac:dyDescent="0.3">
      <c r="A1059" s="18">
        <f t="shared" si="272"/>
        <v>2023</v>
      </c>
      <c r="B1059" s="18" t="str">
        <f t="shared" si="258"/>
        <v>Feb_2023</v>
      </c>
      <c r="C1059" s="18" t="str">
        <f t="shared" si="259"/>
        <v>WK 7_Feb_2023</v>
      </c>
      <c r="D1059" s="19">
        <v>44970</v>
      </c>
      <c r="E1059" s="23" t="s">
        <v>6</v>
      </c>
      <c r="F1059" s="30">
        <v>20</v>
      </c>
      <c r="G1059" s="30">
        <v>20</v>
      </c>
      <c r="H1059" s="21">
        <f t="shared" si="260"/>
        <v>0</v>
      </c>
      <c r="I1059" s="11">
        <f t="shared" si="261"/>
        <v>0</v>
      </c>
      <c r="J1059" s="18">
        <v>47</v>
      </c>
      <c r="K1059" s="18">
        <f t="shared" si="262"/>
        <v>-27</v>
      </c>
      <c r="L1059" s="11">
        <f t="shared" si="263"/>
        <v>-0.57446808510638303</v>
      </c>
      <c r="M1059" s="30">
        <v>755</v>
      </c>
      <c r="N1059" s="30">
        <v>783</v>
      </c>
      <c r="O1059" s="21">
        <f t="shared" si="264"/>
        <v>-28</v>
      </c>
      <c r="P1059" s="11">
        <f t="shared" si="265"/>
        <v>-3.5759897828863345E-2</v>
      </c>
      <c r="Q1059" s="18">
        <v>1771</v>
      </c>
      <c r="R1059" s="18">
        <f t="shared" si="266"/>
        <v>-1016</v>
      </c>
      <c r="S1059" s="11">
        <f t="shared" si="267"/>
        <v>-0.57368718238283456</v>
      </c>
      <c r="T1059" s="37">
        <f t="shared" si="268"/>
        <v>37.75</v>
      </c>
      <c r="U1059" s="37">
        <f t="shared" si="269"/>
        <v>37.680851063829785</v>
      </c>
      <c r="V1059" s="37">
        <f t="shared" si="270"/>
        <v>6.9148936170215336E-2</v>
      </c>
      <c r="W1059" s="39">
        <f t="shared" si="271"/>
        <v>1.83512140033886E-3</v>
      </c>
    </row>
    <row r="1060" spans="1:23" x14ac:dyDescent="0.3">
      <c r="A1060" s="18">
        <f t="shared" si="272"/>
        <v>2023</v>
      </c>
      <c r="B1060" s="18" t="str">
        <f t="shared" si="258"/>
        <v>Feb_2023</v>
      </c>
      <c r="C1060" s="18" t="str">
        <f t="shared" si="259"/>
        <v>WK 7_Feb_2023</v>
      </c>
      <c r="D1060" s="19">
        <v>44970</v>
      </c>
      <c r="E1060" s="23" t="s">
        <v>7</v>
      </c>
      <c r="F1060" s="30">
        <v>2268</v>
      </c>
      <c r="G1060" s="30">
        <v>2268</v>
      </c>
      <c r="H1060" s="21">
        <f t="shared" si="260"/>
        <v>0</v>
      </c>
      <c r="I1060" s="11">
        <f t="shared" si="261"/>
        <v>0</v>
      </c>
      <c r="J1060" s="18">
        <v>2500</v>
      </c>
      <c r="K1060" s="18">
        <f t="shared" si="262"/>
        <v>-232</v>
      </c>
      <c r="L1060" s="11">
        <f t="shared" si="263"/>
        <v>-9.2799999999999994E-2</v>
      </c>
      <c r="M1060" s="30">
        <v>66914</v>
      </c>
      <c r="N1060" s="30">
        <v>67549</v>
      </c>
      <c r="O1060" s="21">
        <f t="shared" si="264"/>
        <v>-635</v>
      </c>
      <c r="P1060" s="11">
        <f t="shared" si="265"/>
        <v>-9.4005832802854222E-3</v>
      </c>
      <c r="Q1060" s="18">
        <v>86541</v>
      </c>
      <c r="R1060" s="18">
        <f t="shared" si="266"/>
        <v>-19627</v>
      </c>
      <c r="S1060" s="11">
        <f t="shared" si="267"/>
        <v>-0.22679423625795866</v>
      </c>
      <c r="T1060" s="37">
        <f t="shared" si="268"/>
        <v>29.503527336860671</v>
      </c>
      <c r="U1060" s="37">
        <f t="shared" si="269"/>
        <v>34.616399999999999</v>
      </c>
      <c r="V1060" s="37">
        <f t="shared" si="270"/>
        <v>-5.1128726631393278</v>
      </c>
      <c r="W1060" s="39">
        <f t="shared" si="271"/>
        <v>-0.14770087770939</v>
      </c>
    </row>
    <row r="1061" spans="1:23" x14ac:dyDescent="0.3">
      <c r="A1061" s="18">
        <f t="shared" si="272"/>
        <v>2023</v>
      </c>
      <c r="B1061" s="18" t="str">
        <f t="shared" si="258"/>
        <v>Feb_2023</v>
      </c>
      <c r="C1061" s="18" t="str">
        <f t="shared" si="259"/>
        <v>WK 7_Feb_2023</v>
      </c>
      <c r="D1061" s="19">
        <v>44970</v>
      </c>
      <c r="E1061" s="34" t="s">
        <v>20</v>
      </c>
      <c r="F1061" s="32">
        <v>29</v>
      </c>
      <c r="G1061" s="32">
        <v>29</v>
      </c>
      <c r="H1061" s="21">
        <f t="shared" si="260"/>
        <v>0</v>
      </c>
      <c r="I1061" s="11">
        <f t="shared" si="261"/>
        <v>0</v>
      </c>
      <c r="J1061" s="18">
        <v>75</v>
      </c>
      <c r="K1061" s="18">
        <f t="shared" si="262"/>
        <v>-46</v>
      </c>
      <c r="L1061" s="11">
        <f t="shared" si="263"/>
        <v>-0.61333333333333329</v>
      </c>
      <c r="M1061" s="30">
        <v>1243</v>
      </c>
      <c r="N1061" s="30">
        <v>1243</v>
      </c>
      <c r="O1061" s="21">
        <f t="shared" si="264"/>
        <v>0</v>
      </c>
      <c r="P1061" s="11">
        <f t="shared" si="265"/>
        <v>0</v>
      </c>
      <c r="Q1061" s="18">
        <v>2819</v>
      </c>
      <c r="R1061" s="18">
        <f t="shared" si="266"/>
        <v>-1576</v>
      </c>
      <c r="S1061" s="11">
        <f t="shared" si="267"/>
        <v>-0.55906349769421781</v>
      </c>
      <c r="T1061" s="37">
        <f t="shared" si="268"/>
        <v>42.862068965517238</v>
      </c>
      <c r="U1061" s="37">
        <f t="shared" si="269"/>
        <v>37.586666666666666</v>
      </c>
      <c r="V1061" s="37">
        <f t="shared" si="270"/>
        <v>5.2754022988505724</v>
      </c>
      <c r="W1061" s="39">
        <f t="shared" si="271"/>
        <v>0.14035302320460907</v>
      </c>
    </row>
    <row r="1062" spans="1:23" x14ac:dyDescent="0.3">
      <c r="A1062" s="18">
        <f t="shared" si="272"/>
        <v>2023</v>
      </c>
      <c r="B1062" s="18" t="str">
        <f t="shared" si="258"/>
        <v>Feb_2023</v>
      </c>
      <c r="C1062" s="18" t="str">
        <f t="shared" si="259"/>
        <v>WK 7_Feb_2023</v>
      </c>
      <c r="D1062" s="19">
        <v>44970</v>
      </c>
      <c r="E1062" s="23" t="s">
        <v>8</v>
      </c>
      <c r="F1062" s="30">
        <v>22</v>
      </c>
      <c r="G1062" s="30">
        <v>22</v>
      </c>
      <c r="H1062" s="21">
        <f t="shared" si="260"/>
        <v>0</v>
      </c>
      <c r="I1062" s="11">
        <f t="shared" si="261"/>
        <v>0</v>
      </c>
      <c r="J1062" s="18">
        <v>35</v>
      </c>
      <c r="K1062" s="18">
        <f t="shared" si="262"/>
        <v>-13</v>
      </c>
      <c r="L1062" s="11">
        <f t="shared" si="263"/>
        <v>-0.37142857142857144</v>
      </c>
      <c r="M1062" s="30">
        <v>406</v>
      </c>
      <c r="N1062" s="30">
        <v>406</v>
      </c>
      <c r="O1062" s="21">
        <f t="shared" si="264"/>
        <v>0</v>
      </c>
      <c r="P1062" s="11">
        <f t="shared" si="265"/>
        <v>0</v>
      </c>
      <c r="Q1062" s="18">
        <v>752</v>
      </c>
      <c r="R1062" s="18">
        <f t="shared" si="266"/>
        <v>-346</v>
      </c>
      <c r="S1062" s="11">
        <f t="shared" si="267"/>
        <v>-0.46010638297872342</v>
      </c>
      <c r="T1062" s="37">
        <f t="shared" si="268"/>
        <v>18.454545454545453</v>
      </c>
      <c r="U1062" s="37">
        <f t="shared" si="269"/>
        <v>21.485714285714284</v>
      </c>
      <c r="V1062" s="37">
        <f t="shared" si="270"/>
        <v>-3.0311688311688307</v>
      </c>
      <c r="W1062" s="39">
        <f t="shared" si="271"/>
        <v>-0.14107833655705995</v>
      </c>
    </row>
    <row r="1063" spans="1:23" x14ac:dyDescent="0.3">
      <c r="A1063" s="18">
        <f t="shared" si="272"/>
        <v>2023</v>
      </c>
      <c r="B1063" s="18" t="str">
        <f t="shared" si="258"/>
        <v>Feb_2023</v>
      </c>
      <c r="C1063" s="18" t="str">
        <f t="shared" si="259"/>
        <v>WK 7_Feb_2023</v>
      </c>
      <c r="D1063" s="19">
        <v>44970</v>
      </c>
      <c r="E1063" s="23" t="s">
        <v>9</v>
      </c>
      <c r="F1063" s="30">
        <v>147</v>
      </c>
      <c r="G1063" s="30">
        <v>147</v>
      </c>
      <c r="H1063" s="21">
        <f t="shared" si="260"/>
        <v>0</v>
      </c>
      <c r="I1063" s="11">
        <f t="shared" si="261"/>
        <v>0</v>
      </c>
      <c r="J1063" s="18">
        <v>460</v>
      </c>
      <c r="K1063" s="18">
        <f t="shared" si="262"/>
        <v>-313</v>
      </c>
      <c r="L1063" s="11">
        <f t="shared" si="263"/>
        <v>-0.68043478260869561</v>
      </c>
      <c r="M1063" s="35">
        <v>4949</v>
      </c>
      <c r="N1063" s="35">
        <v>4960</v>
      </c>
      <c r="O1063" s="21">
        <f t="shared" si="264"/>
        <v>-11</v>
      </c>
      <c r="P1063" s="11">
        <f t="shared" si="265"/>
        <v>-2.217741935483871E-3</v>
      </c>
      <c r="Q1063" s="18">
        <v>14129</v>
      </c>
      <c r="R1063" s="18">
        <f t="shared" si="266"/>
        <v>-9180</v>
      </c>
      <c r="S1063" s="11">
        <f t="shared" si="267"/>
        <v>-0.64972751079340363</v>
      </c>
      <c r="T1063" s="37">
        <f t="shared" si="268"/>
        <v>33.666666666666664</v>
      </c>
      <c r="U1063" s="37">
        <f t="shared" si="269"/>
        <v>30.715217391304346</v>
      </c>
      <c r="V1063" s="37">
        <f t="shared" si="270"/>
        <v>2.951449275362318</v>
      </c>
      <c r="W1063" s="39">
        <f t="shared" si="271"/>
        <v>9.6090782551253903E-2</v>
      </c>
    </row>
    <row r="1064" spans="1:23" x14ac:dyDescent="0.3">
      <c r="A1064" s="18">
        <f t="shared" si="272"/>
        <v>2023</v>
      </c>
      <c r="B1064" s="18" t="str">
        <f t="shared" si="258"/>
        <v>Feb_2023</v>
      </c>
      <c r="C1064" s="18" t="str">
        <f t="shared" si="259"/>
        <v>WK 7_Feb_2023</v>
      </c>
      <c r="D1064" s="19">
        <v>44970</v>
      </c>
      <c r="E1064" s="23" t="s">
        <v>21</v>
      </c>
      <c r="F1064" s="30">
        <v>20</v>
      </c>
      <c r="G1064" s="30">
        <v>20</v>
      </c>
      <c r="H1064" s="21">
        <f t="shared" si="260"/>
        <v>0</v>
      </c>
      <c r="I1064" s="11">
        <f t="shared" si="261"/>
        <v>0</v>
      </c>
      <c r="J1064" s="18">
        <v>61</v>
      </c>
      <c r="K1064" s="18">
        <f t="shared" si="262"/>
        <v>-41</v>
      </c>
      <c r="L1064" s="11">
        <f t="shared" si="263"/>
        <v>-0.67213114754098358</v>
      </c>
      <c r="M1064" s="30">
        <v>628</v>
      </c>
      <c r="N1064" s="30">
        <v>627</v>
      </c>
      <c r="O1064" s="21">
        <f t="shared" si="264"/>
        <v>1</v>
      </c>
      <c r="P1064" s="11">
        <f t="shared" si="265"/>
        <v>1.594896331738437E-3</v>
      </c>
      <c r="Q1064" s="18">
        <v>1843</v>
      </c>
      <c r="R1064" s="18">
        <f t="shared" si="266"/>
        <v>-1215</v>
      </c>
      <c r="S1064" s="11">
        <f t="shared" si="267"/>
        <v>-0.65925122083559418</v>
      </c>
      <c r="T1064" s="37">
        <f t="shared" si="268"/>
        <v>31.4</v>
      </c>
      <c r="U1064" s="37">
        <f t="shared" si="269"/>
        <v>30.21311475409836</v>
      </c>
      <c r="V1064" s="37">
        <f t="shared" si="270"/>
        <v>1.1868852459016388</v>
      </c>
      <c r="W1064" s="39">
        <f t="shared" si="271"/>
        <v>3.9283776451437859E-2</v>
      </c>
    </row>
    <row r="1065" spans="1:23" x14ac:dyDescent="0.3">
      <c r="A1065" s="18">
        <f t="shared" si="272"/>
        <v>2023</v>
      </c>
      <c r="B1065" s="18" t="str">
        <f t="shared" si="258"/>
        <v>Feb_2023</v>
      </c>
      <c r="C1065" s="18" t="str">
        <f t="shared" si="259"/>
        <v>WK 7_Feb_2023</v>
      </c>
      <c r="D1065" s="19">
        <v>44970</v>
      </c>
      <c r="E1065" s="23" t="s">
        <v>10</v>
      </c>
      <c r="F1065" s="33">
        <v>27</v>
      </c>
      <c r="G1065" s="33">
        <v>26</v>
      </c>
      <c r="H1065" s="21">
        <f t="shared" si="260"/>
        <v>1</v>
      </c>
      <c r="I1065" s="11">
        <f t="shared" si="261"/>
        <v>3.8461538461538464E-2</v>
      </c>
      <c r="J1065" s="18">
        <v>44</v>
      </c>
      <c r="K1065" s="18">
        <f t="shared" si="262"/>
        <v>-17</v>
      </c>
      <c r="L1065" s="11">
        <f t="shared" si="263"/>
        <v>-0.38636363636363635</v>
      </c>
      <c r="M1065" s="30">
        <v>867</v>
      </c>
      <c r="N1065" s="30">
        <v>746</v>
      </c>
      <c r="O1065" s="21">
        <f t="shared" si="264"/>
        <v>121</v>
      </c>
      <c r="P1065" s="11">
        <f t="shared" si="265"/>
        <v>0.16219839142091153</v>
      </c>
      <c r="Q1065" s="18">
        <v>1048</v>
      </c>
      <c r="R1065" s="18">
        <f t="shared" si="266"/>
        <v>-181</v>
      </c>
      <c r="S1065" s="11">
        <f t="shared" si="267"/>
        <v>-0.17270992366412213</v>
      </c>
      <c r="T1065" s="37">
        <f t="shared" si="268"/>
        <v>32.111111111111114</v>
      </c>
      <c r="U1065" s="37">
        <f t="shared" si="269"/>
        <v>23.818181818181817</v>
      </c>
      <c r="V1065" s="37">
        <f t="shared" si="270"/>
        <v>8.2929292929292977</v>
      </c>
      <c r="W1065" s="39">
        <f t="shared" si="271"/>
        <v>0.34817642069550486</v>
      </c>
    </row>
    <row r="1066" spans="1:23" x14ac:dyDescent="0.3">
      <c r="A1066" s="18">
        <f t="shared" si="272"/>
        <v>2023</v>
      </c>
      <c r="B1066" s="18" t="str">
        <f t="shared" si="258"/>
        <v>Feb_2023</v>
      </c>
      <c r="C1066" s="18" t="str">
        <f t="shared" si="259"/>
        <v>WK 7_Feb_2023</v>
      </c>
      <c r="D1066" s="19">
        <v>44970</v>
      </c>
      <c r="E1066" s="23" t="s">
        <v>16</v>
      </c>
      <c r="F1066" s="33">
        <v>38</v>
      </c>
      <c r="G1066" s="33">
        <v>39</v>
      </c>
      <c r="H1066" s="21">
        <f t="shared" si="260"/>
        <v>-1</v>
      </c>
      <c r="I1066" s="11">
        <f t="shared" si="261"/>
        <v>-2.564102564102564E-2</v>
      </c>
      <c r="J1066" s="18">
        <v>111</v>
      </c>
      <c r="K1066" s="18">
        <f t="shared" si="262"/>
        <v>-73</v>
      </c>
      <c r="L1066" s="11">
        <f t="shared" si="263"/>
        <v>-0.65765765765765771</v>
      </c>
      <c r="M1066" s="30">
        <v>654</v>
      </c>
      <c r="N1066" s="30">
        <v>664</v>
      </c>
      <c r="O1066" s="21">
        <f t="shared" si="264"/>
        <v>-10</v>
      </c>
      <c r="P1066" s="11">
        <f t="shared" si="265"/>
        <v>-1.5060240963855422E-2</v>
      </c>
      <c r="Q1066" s="18">
        <v>3522</v>
      </c>
      <c r="R1066" s="18">
        <f t="shared" si="266"/>
        <v>-2868</v>
      </c>
      <c r="S1066" s="11">
        <f t="shared" si="267"/>
        <v>-0.81431005110732535</v>
      </c>
      <c r="T1066" s="37">
        <f t="shared" si="268"/>
        <v>17.210526315789473</v>
      </c>
      <c r="U1066" s="37">
        <f t="shared" si="269"/>
        <v>31.72972972972973</v>
      </c>
      <c r="V1066" s="37">
        <f t="shared" si="270"/>
        <v>-14.519203413940257</v>
      </c>
      <c r="W1066" s="39">
        <f t="shared" si="271"/>
        <v>-0.45758988612929258</v>
      </c>
    </row>
    <row r="1067" spans="1:23" x14ac:dyDescent="0.3">
      <c r="A1067" s="18">
        <f t="shared" si="272"/>
        <v>2023</v>
      </c>
      <c r="B1067" s="18" t="str">
        <f t="shared" si="258"/>
        <v>Feb_2023</v>
      </c>
      <c r="C1067" s="18" t="str">
        <f t="shared" si="259"/>
        <v>WK 7_Feb_2023</v>
      </c>
      <c r="D1067" s="19">
        <v>44970</v>
      </c>
      <c r="E1067" s="23" t="s">
        <v>12</v>
      </c>
      <c r="F1067" s="30">
        <v>82</v>
      </c>
      <c r="G1067" s="30">
        <v>85</v>
      </c>
      <c r="H1067" s="21">
        <f t="shared" si="260"/>
        <v>-3</v>
      </c>
      <c r="I1067" s="11">
        <f t="shared" si="261"/>
        <v>-3.5294117647058823E-2</v>
      </c>
      <c r="J1067" s="18">
        <v>295</v>
      </c>
      <c r="K1067" s="18">
        <f t="shared" si="262"/>
        <v>-213</v>
      </c>
      <c r="L1067" s="11">
        <f t="shared" si="263"/>
        <v>-0.7220338983050848</v>
      </c>
      <c r="M1067" s="30">
        <v>1515</v>
      </c>
      <c r="N1067" s="30">
        <v>1450</v>
      </c>
      <c r="O1067" s="21">
        <f t="shared" si="264"/>
        <v>65</v>
      </c>
      <c r="P1067" s="11">
        <f t="shared" si="265"/>
        <v>4.4827586206896551E-2</v>
      </c>
      <c r="Q1067" s="18">
        <v>5504</v>
      </c>
      <c r="R1067" s="18">
        <f t="shared" si="266"/>
        <v>-3989</v>
      </c>
      <c r="S1067" s="11">
        <f t="shared" si="267"/>
        <v>-0.72474563953488369</v>
      </c>
      <c r="T1067" s="37">
        <f t="shared" si="268"/>
        <v>18.475609756097562</v>
      </c>
      <c r="U1067" s="37">
        <f t="shared" si="269"/>
        <v>18.657627118644069</v>
      </c>
      <c r="V1067" s="37">
        <f t="shared" si="270"/>
        <v>-0.18201736254650669</v>
      </c>
      <c r="W1067" s="39">
        <f t="shared" si="271"/>
        <v>-9.7556544242767933E-3</v>
      </c>
    </row>
    <row r="1068" spans="1:23" x14ac:dyDescent="0.3">
      <c r="A1068" s="18">
        <f t="shared" si="272"/>
        <v>2023</v>
      </c>
      <c r="B1068" s="18" t="str">
        <f t="shared" si="258"/>
        <v>Feb_2023</v>
      </c>
      <c r="C1068" s="18" t="str">
        <f t="shared" si="259"/>
        <v>WK 9_Feb_2023</v>
      </c>
      <c r="D1068" s="19">
        <v>44984</v>
      </c>
      <c r="E1068" s="29" t="s">
        <v>18</v>
      </c>
      <c r="F1068" s="30">
        <v>31</v>
      </c>
      <c r="G1068" s="30">
        <v>31</v>
      </c>
      <c r="H1068" s="21">
        <f t="shared" si="260"/>
        <v>0</v>
      </c>
      <c r="I1068" s="11">
        <f t="shared" si="261"/>
        <v>0</v>
      </c>
      <c r="J1068" s="18">
        <v>113</v>
      </c>
      <c r="K1068" s="18">
        <f t="shared" si="262"/>
        <v>-82</v>
      </c>
      <c r="L1068" s="11">
        <f t="shared" si="263"/>
        <v>-0.72566371681415931</v>
      </c>
      <c r="M1068" s="31">
        <v>1034</v>
      </c>
      <c r="N1068" s="31">
        <v>1034</v>
      </c>
      <c r="O1068" s="21">
        <f t="shared" si="264"/>
        <v>0</v>
      </c>
      <c r="P1068" s="11">
        <f t="shared" si="265"/>
        <v>0</v>
      </c>
      <c r="Q1068" s="18">
        <v>4152</v>
      </c>
      <c r="R1068" s="18">
        <f t="shared" si="266"/>
        <v>-3118</v>
      </c>
      <c r="S1068" s="11">
        <f t="shared" si="267"/>
        <v>-0.75096339113680155</v>
      </c>
      <c r="T1068" s="37">
        <f t="shared" si="268"/>
        <v>33.354838709677416</v>
      </c>
      <c r="U1068" s="37">
        <f t="shared" si="269"/>
        <v>36.743362831858406</v>
      </c>
      <c r="V1068" s="37">
        <f t="shared" si="270"/>
        <v>-3.3885241221809892</v>
      </c>
      <c r="W1068" s="39">
        <f t="shared" si="271"/>
        <v>-9.222139349866372E-2</v>
      </c>
    </row>
    <row r="1069" spans="1:23" x14ac:dyDescent="0.3">
      <c r="A1069" s="18">
        <f t="shared" si="272"/>
        <v>2023</v>
      </c>
      <c r="B1069" s="18" t="str">
        <f t="shared" si="258"/>
        <v>Feb_2023</v>
      </c>
      <c r="C1069" s="18" t="str">
        <f t="shared" si="259"/>
        <v>WK 9_Feb_2023</v>
      </c>
      <c r="D1069" s="19">
        <v>44984</v>
      </c>
      <c r="E1069" s="29" t="s">
        <v>19</v>
      </c>
      <c r="F1069" s="30">
        <v>44</v>
      </c>
      <c r="G1069" s="30">
        <v>47</v>
      </c>
      <c r="H1069" s="21">
        <f t="shared" si="260"/>
        <v>-3</v>
      </c>
      <c r="I1069" s="11">
        <f t="shared" si="261"/>
        <v>-6.3829787234042548E-2</v>
      </c>
      <c r="J1069" s="18">
        <v>118</v>
      </c>
      <c r="K1069" s="18">
        <f t="shared" si="262"/>
        <v>-74</v>
      </c>
      <c r="L1069" s="11">
        <f t="shared" si="263"/>
        <v>-0.6271186440677966</v>
      </c>
      <c r="M1069" s="30">
        <v>722</v>
      </c>
      <c r="N1069" s="33">
        <v>1043</v>
      </c>
      <c r="O1069" s="21">
        <f t="shared" si="264"/>
        <v>-321</v>
      </c>
      <c r="P1069" s="11">
        <f t="shared" si="265"/>
        <v>-0.30776605944391178</v>
      </c>
      <c r="Q1069" s="18">
        <v>3262</v>
      </c>
      <c r="R1069" s="18">
        <f t="shared" si="266"/>
        <v>-2540</v>
      </c>
      <c r="S1069" s="11">
        <f t="shared" si="267"/>
        <v>-0.77866339668914775</v>
      </c>
      <c r="T1069" s="37">
        <f t="shared" si="268"/>
        <v>16.40909090909091</v>
      </c>
      <c r="U1069" s="37">
        <f t="shared" si="269"/>
        <v>27.64406779661017</v>
      </c>
      <c r="V1069" s="37">
        <f t="shared" si="270"/>
        <v>-11.234976887519259</v>
      </c>
      <c r="W1069" s="39">
        <f t="shared" si="271"/>
        <v>-0.40641547293907804</v>
      </c>
    </row>
    <row r="1070" spans="1:23" x14ac:dyDescent="0.3">
      <c r="A1070" s="18">
        <f t="shared" si="272"/>
        <v>2023</v>
      </c>
      <c r="B1070" s="18" t="str">
        <f t="shared" si="258"/>
        <v>Feb_2023</v>
      </c>
      <c r="C1070" s="18" t="str">
        <f t="shared" si="259"/>
        <v>WK 9_Feb_2023</v>
      </c>
      <c r="D1070" s="19">
        <v>44984</v>
      </c>
      <c r="E1070" s="23" t="s">
        <v>6</v>
      </c>
      <c r="F1070" s="30">
        <v>18</v>
      </c>
      <c r="G1070" s="30">
        <v>31</v>
      </c>
      <c r="H1070" s="21">
        <f t="shared" si="260"/>
        <v>-13</v>
      </c>
      <c r="I1070" s="11">
        <f t="shared" si="261"/>
        <v>-0.41935483870967744</v>
      </c>
      <c r="J1070" s="18">
        <v>47</v>
      </c>
      <c r="K1070" s="18">
        <f t="shared" si="262"/>
        <v>-29</v>
      </c>
      <c r="L1070" s="11">
        <f t="shared" si="263"/>
        <v>-0.61702127659574468</v>
      </c>
      <c r="M1070" s="30">
        <v>658</v>
      </c>
      <c r="N1070" s="30">
        <v>1229</v>
      </c>
      <c r="O1070" s="21">
        <f t="shared" si="264"/>
        <v>-571</v>
      </c>
      <c r="P1070" s="11">
        <f t="shared" si="265"/>
        <v>-0.46460537021969078</v>
      </c>
      <c r="Q1070" s="18">
        <v>1771</v>
      </c>
      <c r="R1070" s="18">
        <f t="shared" si="266"/>
        <v>-1113</v>
      </c>
      <c r="S1070" s="11">
        <f t="shared" si="267"/>
        <v>-0.62845849802371545</v>
      </c>
      <c r="T1070" s="37">
        <f t="shared" si="268"/>
        <v>36.555555555555557</v>
      </c>
      <c r="U1070" s="37">
        <f t="shared" si="269"/>
        <v>37.680851063829785</v>
      </c>
      <c r="V1070" s="37">
        <f t="shared" si="270"/>
        <v>-1.1252955082742275</v>
      </c>
      <c r="W1070" s="39">
        <f t="shared" si="271"/>
        <v>-2.9863855950812365E-2</v>
      </c>
    </row>
    <row r="1071" spans="1:23" x14ac:dyDescent="0.3">
      <c r="A1071" s="18">
        <f t="shared" si="272"/>
        <v>2023</v>
      </c>
      <c r="B1071" s="18" t="str">
        <f t="shared" si="258"/>
        <v>Feb_2023</v>
      </c>
      <c r="C1071" s="18" t="str">
        <f t="shared" si="259"/>
        <v>WK 9_Feb_2023</v>
      </c>
      <c r="D1071" s="19">
        <v>44984</v>
      </c>
      <c r="E1071" s="23" t="s">
        <v>7</v>
      </c>
      <c r="F1071" s="30">
        <v>2261</v>
      </c>
      <c r="G1071" s="30">
        <v>2221</v>
      </c>
      <c r="H1071" s="21">
        <f t="shared" si="260"/>
        <v>40</v>
      </c>
      <c r="I1071" s="11">
        <f t="shared" si="261"/>
        <v>1.8009905447996397E-2</v>
      </c>
      <c r="J1071" s="18">
        <v>2500</v>
      </c>
      <c r="K1071" s="18">
        <f t="shared" si="262"/>
        <v>-239</v>
      </c>
      <c r="L1071" s="11">
        <f t="shared" si="263"/>
        <v>-9.5600000000000004E-2</v>
      </c>
      <c r="M1071" s="30">
        <v>68070</v>
      </c>
      <c r="N1071" s="30">
        <v>64841</v>
      </c>
      <c r="O1071" s="21">
        <f t="shared" si="264"/>
        <v>3229</v>
      </c>
      <c r="P1071" s="11">
        <f t="shared" si="265"/>
        <v>4.9798738452522327E-2</v>
      </c>
      <c r="Q1071" s="18">
        <v>86541</v>
      </c>
      <c r="R1071" s="18">
        <f t="shared" si="266"/>
        <v>-18471</v>
      </c>
      <c r="S1071" s="11">
        <f t="shared" si="267"/>
        <v>-0.21343640586542795</v>
      </c>
      <c r="T1071" s="37">
        <f t="shared" si="268"/>
        <v>30.106147722246792</v>
      </c>
      <c r="U1071" s="37">
        <f t="shared" si="269"/>
        <v>34.616399999999999</v>
      </c>
      <c r="V1071" s="37">
        <f t="shared" si="270"/>
        <v>-4.5102522777532066</v>
      </c>
      <c r="W1071" s="39">
        <f t="shared" si="271"/>
        <v>-0.1302923550037903</v>
      </c>
    </row>
    <row r="1072" spans="1:23" x14ac:dyDescent="0.3">
      <c r="A1072" s="18">
        <f t="shared" si="272"/>
        <v>2023</v>
      </c>
      <c r="B1072" s="18" t="str">
        <f t="shared" si="258"/>
        <v>Feb_2023</v>
      </c>
      <c r="C1072" s="18" t="str">
        <f t="shared" si="259"/>
        <v>WK 9_Feb_2023</v>
      </c>
      <c r="D1072" s="19">
        <v>44984</v>
      </c>
      <c r="E1072" s="34" t="s">
        <v>20</v>
      </c>
      <c r="F1072" s="32">
        <v>29</v>
      </c>
      <c r="G1072" s="32">
        <v>25</v>
      </c>
      <c r="H1072" s="21">
        <f t="shared" si="260"/>
        <v>4</v>
      </c>
      <c r="I1072" s="11">
        <f t="shared" si="261"/>
        <v>0.16</v>
      </c>
      <c r="J1072" s="18">
        <v>75</v>
      </c>
      <c r="K1072" s="18">
        <f t="shared" si="262"/>
        <v>-46</v>
      </c>
      <c r="L1072" s="11">
        <f t="shared" si="263"/>
        <v>-0.61333333333333329</v>
      </c>
      <c r="M1072" s="30">
        <v>1129</v>
      </c>
      <c r="N1072" s="30">
        <v>1047</v>
      </c>
      <c r="O1072" s="21">
        <f t="shared" si="264"/>
        <v>82</v>
      </c>
      <c r="P1072" s="11">
        <f t="shared" si="265"/>
        <v>7.8319006685768869E-2</v>
      </c>
      <c r="Q1072" s="18">
        <v>2819</v>
      </c>
      <c r="R1072" s="18">
        <f t="shared" si="266"/>
        <v>-1690</v>
      </c>
      <c r="S1072" s="11">
        <f t="shared" si="267"/>
        <v>-0.59950336998935794</v>
      </c>
      <c r="T1072" s="37">
        <f t="shared" si="268"/>
        <v>38.931034482758619</v>
      </c>
      <c r="U1072" s="37">
        <f t="shared" si="269"/>
        <v>37.586666666666666</v>
      </c>
      <c r="V1072" s="37">
        <f t="shared" si="270"/>
        <v>1.3443678160919532</v>
      </c>
      <c r="W1072" s="39">
        <f t="shared" si="271"/>
        <v>3.5767146579246713E-2</v>
      </c>
    </row>
    <row r="1073" spans="1:23" x14ac:dyDescent="0.3">
      <c r="A1073" s="18">
        <f t="shared" si="272"/>
        <v>2023</v>
      </c>
      <c r="B1073" s="18" t="str">
        <f t="shared" si="258"/>
        <v>Feb_2023</v>
      </c>
      <c r="C1073" s="18" t="str">
        <f t="shared" si="259"/>
        <v>WK 9_Feb_2023</v>
      </c>
      <c r="D1073" s="19">
        <v>44984</v>
      </c>
      <c r="E1073" s="23" t="s">
        <v>8</v>
      </c>
      <c r="F1073" s="30">
        <v>21</v>
      </c>
      <c r="G1073" s="30">
        <v>22</v>
      </c>
      <c r="H1073" s="21">
        <f t="shared" si="260"/>
        <v>-1</v>
      </c>
      <c r="I1073" s="11">
        <f t="shared" si="261"/>
        <v>-4.5454545454545456E-2</v>
      </c>
      <c r="J1073" s="18">
        <v>35</v>
      </c>
      <c r="K1073" s="18">
        <f t="shared" si="262"/>
        <v>-14</v>
      </c>
      <c r="L1073" s="11">
        <f t="shared" si="263"/>
        <v>-0.4</v>
      </c>
      <c r="M1073" s="30">
        <v>459</v>
      </c>
      <c r="N1073" s="30">
        <v>629</v>
      </c>
      <c r="O1073" s="21">
        <f t="shared" si="264"/>
        <v>-170</v>
      </c>
      <c r="P1073" s="11">
        <f t="shared" si="265"/>
        <v>-0.27027027027027029</v>
      </c>
      <c r="Q1073" s="18">
        <v>752</v>
      </c>
      <c r="R1073" s="18">
        <f t="shared" si="266"/>
        <v>-293</v>
      </c>
      <c r="S1073" s="11">
        <f t="shared" si="267"/>
        <v>-0.3896276595744681</v>
      </c>
      <c r="T1073" s="37">
        <f t="shared" si="268"/>
        <v>21.857142857142858</v>
      </c>
      <c r="U1073" s="37">
        <f t="shared" si="269"/>
        <v>21.485714285714284</v>
      </c>
      <c r="V1073" s="37">
        <f t="shared" si="270"/>
        <v>0.37142857142857366</v>
      </c>
      <c r="W1073" s="39">
        <f t="shared" si="271"/>
        <v>1.7287234042553296E-2</v>
      </c>
    </row>
    <row r="1074" spans="1:23" x14ac:dyDescent="0.3">
      <c r="A1074" s="18">
        <f t="shared" si="272"/>
        <v>2023</v>
      </c>
      <c r="B1074" s="18" t="str">
        <f t="shared" si="258"/>
        <v>Feb_2023</v>
      </c>
      <c r="C1074" s="18" t="str">
        <f t="shared" si="259"/>
        <v>WK 9_Feb_2023</v>
      </c>
      <c r="D1074" s="19">
        <v>44984</v>
      </c>
      <c r="E1074" s="23" t="s">
        <v>9</v>
      </c>
      <c r="F1074" s="30">
        <v>142</v>
      </c>
      <c r="G1074" s="30">
        <v>128</v>
      </c>
      <c r="H1074" s="21">
        <f t="shared" si="260"/>
        <v>14</v>
      </c>
      <c r="I1074" s="11">
        <f t="shared" si="261"/>
        <v>0.109375</v>
      </c>
      <c r="J1074" s="18">
        <v>460</v>
      </c>
      <c r="K1074" s="18">
        <f t="shared" si="262"/>
        <v>-318</v>
      </c>
      <c r="L1074" s="11">
        <f t="shared" si="263"/>
        <v>-0.69130434782608696</v>
      </c>
      <c r="M1074" s="35">
        <v>4510</v>
      </c>
      <c r="N1074" s="35">
        <v>4057</v>
      </c>
      <c r="O1074" s="21">
        <f t="shared" si="264"/>
        <v>453</v>
      </c>
      <c r="P1074" s="11">
        <f t="shared" si="265"/>
        <v>0.11165886122750801</v>
      </c>
      <c r="Q1074" s="18">
        <v>14129</v>
      </c>
      <c r="R1074" s="18">
        <f t="shared" si="266"/>
        <v>-9619</v>
      </c>
      <c r="S1074" s="11">
        <f t="shared" si="267"/>
        <v>-0.68079835798711874</v>
      </c>
      <c r="T1074" s="37">
        <f t="shared" si="268"/>
        <v>31.760563380281692</v>
      </c>
      <c r="U1074" s="37">
        <f t="shared" si="269"/>
        <v>30.715217391304346</v>
      </c>
      <c r="V1074" s="37">
        <f t="shared" si="270"/>
        <v>1.0453459889773455</v>
      </c>
      <c r="W1074" s="39">
        <f t="shared" si="271"/>
        <v>3.4033488210742369E-2</v>
      </c>
    </row>
    <row r="1075" spans="1:23" x14ac:dyDescent="0.3">
      <c r="A1075" s="18">
        <f t="shared" si="272"/>
        <v>2023</v>
      </c>
      <c r="B1075" s="18" t="str">
        <f t="shared" si="258"/>
        <v>Feb_2023</v>
      </c>
      <c r="C1075" s="18" t="str">
        <f t="shared" si="259"/>
        <v>WK 9_Feb_2023</v>
      </c>
      <c r="D1075" s="19">
        <v>44984</v>
      </c>
      <c r="E1075" s="23" t="s">
        <v>21</v>
      </c>
      <c r="F1075" s="30">
        <v>20</v>
      </c>
      <c r="G1075" s="30">
        <v>20</v>
      </c>
      <c r="H1075" s="21">
        <f t="shared" si="260"/>
        <v>0</v>
      </c>
      <c r="I1075" s="11">
        <f t="shared" si="261"/>
        <v>0</v>
      </c>
      <c r="J1075" s="18">
        <v>61</v>
      </c>
      <c r="K1075" s="18">
        <f t="shared" si="262"/>
        <v>-41</v>
      </c>
      <c r="L1075" s="11">
        <f t="shared" si="263"/>
        <v>-0.67213114754098358</v>
      </c>
      <c r="M1075" s="30">
        <v>607</v>
      </c>
      <c r="N1075" s="30">
        <v>562</v>
      </c>
      <c r="O1075" s="21">
        <f t="shared" si="264"/>
        <v>45</v>
      </c>
      <c r="P1075" s="11">
        <f t="shared" si="265"/>
        <v>8.0071174377224205E-2</v>
      </c>
      <c r="Q1075" s="18">
        <v>1843</v>
      </c>
      <c r="R1075" s="18">
        <f t="shared" si="266"/>
        <v>-1236</v>
      </c>
      <c r="S1075" s="11">
        <f t="shared" si="267"/>
        <v>-0.67064568638090072</v>
      </c>
      <c r="T1075" s="37">
        <f t="shared" si="268"/>
        <v>30.35</v>
      </c>
      <c r="U1075" s="37">
        <f t="shared" si="269"/>
        <v>30.21311475409836</v>
      </c>
      <c r="V1075" s="37">
        <f t="shared" si="270"/>
        <v>0.13688524590164164</v>
      </c>
      <c r="W1075" s="39">
        <f t="shared" si="271"/>
        <v>4.530656538252925E-3</v>
      </c>
    </row>
    <row r="1076" spans="1:23" x14ac:dyDescent="0.3">
      <c r="A1076" s="18">
        <f t="shared" si="272"/>
        <v>2023</v>
      </c>
      <c r="B1076" s="18" t="str">
        <f t="shared" si="258"/>
        <v>Feb_2023</v>
      </c>
      <c r="C1076" s="18" t="str">
        <f t="shared" si="259"/>
        <v>WK 9_Feb_2023</v>
      </c>
      <c r="D1076" s="19">
        <v>44984</v>
      </c>
      <c r="E1076" s="23" t="s">
        <v>10</v>
      </c>
      <c r="F1076" s="33">
        <v>26</v>
      </c>
      <c r="G1076" s="33">
        <v>35</v>
      </c>
      <c r="H1076" s="21">
        <f t="shared" si="260"/>
        <v>-9</v>
      </c>
      <c r="I1076" s="11">
        <f t="shared" si="261"/>
        <v>-0.25714285714285712</v>
      </c>
      <c r="J1076" s="18">
        <v>44</v>
      </c>
      <c r="K1076" s="18">
        <f t="shared" si="262"/>
        <v>-18</v>
      </c>
      <c r="L1076" s="11">
        <f t="shared" si="263"/>
        <v>-0.40909090909090912</v>
      </c>
      <c r="M1076" s="30">
        <v>795</v>
      </c>
      <c r="N1076" s="30">
        <v>1416</v>
      </c>
      <c r="O1076" s="21">
        <f t="shared" si="264"/>
        <v>-621</v>
      </c>
      <c r="P1076" s="11">
        <f t="shared" si="265"/>
        <v>-0.4385593220338983</v>
      </c>
      <c r="Q1076" s="18">
        <v>1048</v>
      </c>
      <c r="R1076" s="18">
        <f t="shared" si="266"/>
        <v>-253</v>
      </c>
      <c r="S1076" s="11">
        <f t="shared" si="267"/>
        <v>-0.24141221374045801</v>
      </c>
      <c r="T1076" s="37">
        <f t="shared" si="268"/>
        <v>30.576923076923077</v>
      </c>
      <c r="U1076" s="37">
        <f t="shared" si="269"/>
        <v>23.818181818181817</v>
      </c>
      <c r="V1076" s="37">
        <f t="shared" si="270"/>
        <v>6.7587412587412601</v>
      </c>
      <c r="W1076" s="39">
        <f t="shared" si="271"/>
        <v>0.2837639459776865</v>
      </c>
    </row>
    <row r="1077" spans="1:23" x14ac:dyDescent="0.3">
      <c r="A1077" s="18">
        <f t="shared" si="272"/>
        <v>2023</v>
      </c>
      <c r="B1077" s="18" t="str">
        <f t="shared" si="258"/>
        <v>Feb_2023</v>
      </c>
      <c r="C1077" s="18" t="str">
        <f t="shared" si="259"/>
        <v>WK 9_Feb_2023</v>
      </c>
      <c r="D1077" s="19">
        <v>44984</v>
      </c>
      <c r="E1077" s="23" t="s">
        <v>16</v>
      </c>
      <c r="F1077" s="33">
        <v>38</v>
      </c>
      <c r="G1077" s="33">
        <v>33</v>
      </c>
      <c r="H1077" s="21">
        <f t="shared" si="260"/>
        <v>5</v>
      </c>
      <c r="I1077" s="11">
        <f t="shared" si="261"/>
        <v>0.15151515151515152</v>
      </c>
      <c r="J1077" s="18">
        <v>111</v>
      </c>
      <c r="K1077" s="18">
        <f t="shared" si="262"/>
        <v>-73</v>
      </c>
      <c r="L1077" s="11">
        <f t="shared" si="263"/>
        <v>-0.65765765765765771</v>
      </c>
      <c r="M1077" s="30">
        <v>606</v>
      </c>
      <c r="N1077" s="30">
        <v>559</v>
      </c>
      <c r="O1077" s="21">
        <f t="shared" si="264"/>
        <v>47</v>
      </c>
      <c r="P1077" s="11">
        <f t="shared" si="265"/>
        <v>8.4078711985688726E-2</v>
      </c>
      <c r="Q1077" s="18">
        <v>3522</v>
      </c>
      <c r="R1077" s="18">
        <f t="shared" si="266"/>
        <v>-2916</v>
      </c>
      <c r="S1077" s="11">
        <f t="shared" si="267"/>
        <v>-0.82793867120954001</v>
      </c>
      <c r="T1077" s="37">
        <f t="shared" si="268"/>
        <v>15.947368421052632</v>
      </c>
      <c r="U1077" s="37">
        <f t="shared" si="269"/>
        <v>31.72972972972973</v>
      </c>
      <c r="V1077" s="37">
        <f t="shared" si="270"/>
        <v>-15.782361308677098</v>
      </c>
      <c r="W1077" s="39">
        <f t="shared" si="271"/>
        <v>-0.49739980274365642</v>
      </c>
    </row>
    <row r="1078" spans="1:23" x14ac:dyDescent="0.3">
      <c r="A1078" s="18">
        <f t="shared" si="272"/>
        <v>2023</v>
      </c>
      <c r="B1078" s="18" t="str">
        <f t="shared" si="258"/>
        <v>Feb_2023</v>
      </c>
      <c r="C1078" s="18" t="str">
        <f t="shared" si="259"/>
        <v>WK 9_Feb_2023</v>
      </c>
      <c r="D1078" s="19">
        <v>44984</v>
      </c>
      <c r="E1078" s="23" t="s">
        <v>12</v>
      </c>
      <c r="F1078" s="30">
        <v>82</v>
      </c>
      <c r="G1078" s="30">
        <v>82</v>
      </c>
      <c r="H1078" s="21">
        <f t="shared" si="260"/>
        <v>0</v>
      </c>
      <c r="I1078" s="11">
        <f t="shared" si="261"/>
        <v>0</v>
      </c>
      <c r="J1078" s="18">
        <v>295</v>
      </c>
      <c r="K1078" s="18">
        <f t="shared" si="262"/>
        <v>-213</v>
      </c>
      <c r="L1078" s="11">
        <f t="shared" si="263"/>
        <v>-0.7220338983050848</v>
      </c>
      <c r="M1078" s="30">
        <v>1681</v>
      </c>
      <c r="N1078" s="30">
        <v>1681</v>
      </c>
      <c r="O1078" s="21">
        <f t="shared" si="264"/>
        <v>0</v>
      </c>
      <c r="P1078" s="11">
        <f t="shared" si="265"/>
        <v>0</v>
      </c>
      <c r="Q1078" s="18">
        <v>5504</v>
      </c>
      <c r="R1078" s="18">
        <f t="shared" si="266"/>
        <v>-3823</v>
      </c>
      <c r="S1078" s="11">
        <f t="shared" si="267"/>
        <v>-0.69458575581395354</v>
      </c>
      <c r="T1078" s="37">
        <f t="shared" si="268"/>
        <v>20.5</v>
      </c>
      <c r="U1078" s="37">
        <f t="shared" si="269"/>
        <v>18.657627118644069</v>
      </c>
      <c r="V1078" s="37">
        <f t="shared" si="270"/>
        <v>1.8423728813559315</v>
      </c>
      <c r="W1078" s="39">
        <f t="shared" si="271"/>
        <v>9.8746366279069728E-2</v>
      </c>
    </row>
    <row r="1079" spans="1:23" x14ac:dyDescent="0.3">
      <c r="A1079" s="18">
        <f t="shared" si="272"/>
        <v>2023</v>
      </c>
      <c r="B1079" s="18" t="str">
        <f t="shared" si="258"/>
        <v>Mar_2023</v>
      </c>
      <c r="C1079" s="18" t="str">
        <f t="shared" si="259"/>
        <v>WK 11_Mar_2023</v>
      </c>
      <c r="D1079" s="19">
        <v>44998</v>
      </c>
      <c r="E1079" s="29" t="s">
        <v>18</v>
      </c>
      <c r="F1079" s="30">
        <v>35</v>
      </c>
      <c r="G1079" s="30">
        <v>35</v>
      </c>
      <c r="H1079" s="21">
        <f t="shared" si="260"/>
        <v>0</v>
      </c>
      <c r="I1079" s="11">
        <f t="shared" si="261"/>
        <v>0</v>
      </c>
      <c r="J1079" s="18">
        <v>113</v>
      </c>
      <c r="K1079" s="18">
        <f t="shared" si="262"/>
        <v>-78</v>
      </c>
      <c r="L1079" s="11">
        <f t="shared" si="263"/>
        <v>-0.69026548672566368</v>
      </c>
      <c r="M1079" s="31">
        <v>1229</v>
      </c>
      <c r="N1079" s="31">
        <v>1265</v>
      </c>
      <c r="O1079" s="21">
        <f t="shared" si="264"/>
        <v>-36</v>
      </c>
      <c r="P1079" s="11">
        <f t="shared" si="265"/>
        <v>-2.8458498023715414E-2</v>
      </c>
      <c r="Q1079" s="18">
        <v>4152</v>
      </c>
      <c r="R1079" s="18">
        <f t="shared" si="266"/>
        <v>-2923</v>
      </c>
      <c r="S1079" s="11">
        <f t="shared" si="267"/>
        <v>-0.70399807321772645</v>
      </c>
      <c r="T1079" s="37">
        <f t="shared" si="268"/>
        <v>35.114285714285714</v>
      </c>
      <c r="U1079" s="37">
        <f t="shared" si="269"/>
        <v>36.743362831858406</v>
      </c>
      <c r="V1079" s="37">
        <f t="shared" si="270"/>
        <v>-1.6290771175726917</v>
      </c>
      <c r="W1079" s="39">
        <f t="shared" si="271"/>
        <v>-4.4336636388659485E-2</v>
      </c>
    </row>
    <row r="1080" spans="1:23" x14ac:dyDescent="0.3">
      <c r="A1080" s="18">
        <f t="shared" si="272"/>
        <v>2023</v>
      </c>
      <c r="B1080" s="18" t="str">
        <f t="shared" si="258"/>
        <v>Mar_2023</v>
      </c>
      <c r="C1080" s="18" t="str">
        <f t="shared" si="259"/>
        <v>WK 11_Mar_2023</v>
      </c>
      <c r="D1080" s="19">
        <v>44998</v>
      </c>
      <c r="E1080" s="29" t="s">
        <v>19</v>
      </c>
      <c r="F1080" s="30">
        <v>43</v>
      </c>
      <c r="G1080" s="30">
        <v>48</v>
      </c>
      <c r="H1080" s="21">
        <f t="shared" si="260"/>
        <v>-5</v>
      </c>
      <c r="I1080" s="11">
        <f t="shared" si="261"/>
        <v>-0.10416666666666667</v>
      </c>
      <c r="J1080" s="18">
        <v>118</v>
      </c>
      <c r="K1080" s="18">
        <f t="shared" si="262"/>
        <v>-75</v>
      </c>
      <c r="L1080" s="11">
        <f t="shared" si="263"/>
        <v>-0.63559322033898302</v>
      </c>
      <c r="M1080" s="30">
        <v>722</v>
      </c>
      <c r="N1080" s="33">
        <v>540</v>
      </c>
      <c r="O1080" s="21">
        <f t="shared" si="264"/>
        <v>182</v>
      </c>
      <c r="P1080" s="11">
        <f t="shared" si="265"/>
        <v>0.33703703703703702</v>
      </c>
      <c r="Q1080" s="18">
        <v>3262</v>
      </c>
      <c r="R1080" s="18">
        <f t="shared" si="266"/>
        <v>-2540</v>
      </c>
      <c r="S1080" s="11">
        <f t="shared" si="267"/>
        <v>-0.77866339668914775</v>
      </c>
      <c r="T1080" s="37">
        <f t="shared" si="268"/>
        <v>16.790697674418606</v>
      </c>
      <c r="U1080" s="37">
        <f t="shared" si="269"/>
        <v>27.64406779661017</v>
      </c>
      <c r="V1080" s="37">
        <f t="shared" si="270"/>
        <v>-10.853370122191563</v>
      </c>
      <c r="W1080" s="39">
        <f t="shared" si="271"/>
        <v>-0.39261118161207986</v>
      </c>
    </row>
    <row r="1081" spans="1:23" x14ac:dyDescent="0.3">
      <c r="A1081" s="18">
        <f t="shared" ref="A1081:A1112" si="273">IF(ISBLANK(D1081),"",YEAR(D1081))</f>
        <v>2023</v>
      </c>
      <c r="B1081" s="18" t="str">
        <f t="shared" si="258"/>
        <v>Mar_2023</v>
      </c>
      <c r="C1081" s="18" t="str">
        <f t="shared" si="259"/>
        <v>WK 11_Mar_2023</v>
      </c>
      <c r="D1081" s="19">
        <v>44998</v>
      </c>
      <c r="E1081" s="23" t="s">
        <v>6</v>
      </c>
      <c r="F1081" s="30">
        <v>17</v>
      </c>
      <c r="G1081" s="30">
        <v>19</v>
      </c>
      <c r="H1081" s="21">
        <f t="shared" si="260"/>
        <v>-2</v>
      </c>
      <c r="I1081" s="11">
        <f t="shared" si="261"/>
        <v>-0.10526315789473684</v>
      </c>
      <c r="J1081" s="18">
        <v>47</v>
      </c>
      <c r="K1081" s="18">
        <f t="shared" si="262"/>
        <v>-30</v>
      </c>
      <c r="L1081" s="11">
        <f t="shared" si="263"/>
        <v>-0.63829787234042556</v>
      </c>
      <c r="M1081" s="30">
        <v>713</v>
      </c>
      <c r="N1081" s="30">
        <v>769</v>
      </c>
      <c r="O1081" s="21">
        <f t="shared" si="264"/>
        <v>-56</v>
      </c>
      <c r="P1081" s="11">
        <f t="shared" si="265"/>
        <v>-7.2821846553966188E-2</v>
      </c>
      <c r="Q1081" s="18">
        <v>1771</v>
      </c>
      <c r="R1081" s="18">
        <f t="shared" si="266"/>
        <v>-1058</v>
      </c>
      <c r="S1081" s="11">
        <f t="shared" si="267"/>
        <v>-0.59740259740259738</v>
      </c>
      <c r="T1081" s="37">
        <f t="shared" si="268"/>
        <v>41.941176470588232</v>
      </c>
      <c r="U1081" s="37">
        <f t="shared" si="269"/>
        <v>37.680851063829785</v>
      </c>
      <c r="V1081" s="37">
        <f t="shared" si="270"/>
        <v>4.2603254067584473</v>
      </c>
      <c r="W1081" s="39">
        <f t="shared" si="271"/>
        <v>0.11306340718105423</v>
      </c>
    </row>
    <row r="1082" spans="1:23" x14ac:dyDescent="0.3">
      <c r="A1082" s="18">
        <f t="shared" si="273"/>
        <v>2023</v>
      </c>
      <c r="B1082" s="18" t="str">
        <f t="shared" si="258"/>
        <v>Mar_2023</v>
      </c>
      <c r="C1082" s="18" t="str">
        <f t="shared" si="259"/>
        <v>WK 11_Mar_2023</v>
      </c>
      <c r="D1082" s="19">
        <v>44998</v>
      </c>
      <c r="E1082" s="23" t="s">
        <v>7</v>
      </c>
      <c r="F1082" s="30">
        <v>2257</v>
      </c>
      <c r="G1082" s="30">
        <v>2251</v>
      </c>
      <c r="H1082" s="21">
        <f t="shared" si="260"/>
        <v>6</v>
      </c>
      <c r="I1082" s="11">
        <f t="shared" si="261"/>
        <v>2.6654820079964462E-3</v>
      </c>
      <c r="J1082" s="18">
        <v>2500</v>
      </c>
      <c r="K1082" s="18">
        <f t="shared" si="262"/>
        <v>-243</v>
      </c>
      <c r="L1082" s="11">
        <f t="shared" si="263"/>
        <v>-9.7199999999999995E-2</v>
      </c>
      <c r="M1082" s="30">
        <v>70286</v>
      </c>
      <c r="N1082" s="30">
        <v>68545</v>
      </c>
      <c r="O1082" s="21">
        <f t="shared" si="264"/>
        <v>1741</v>
      </c>
      <c r="P1082" s="11">
        <f t="shared" si="265"/>
        <v>2.5399372674885113E-2</v>
      </c>
      <c r="Q1082" s="18">
        <v>86541</v>
      </c>
      <c r="R1082" s="18">
        <f t="shared" si="266"/>
        <v>-16255</v>
      </c>
      <c r="S1082" s="11">
        <f t="shared" si="267"/>
        <v>-0.1878300458742099</v>
      </c>
      <c r="T1082" s="37">
        <f t="shared" si="268"/>
        <v>31.141338059370845</v>
      </c>
      <c r="U1082" s="37">
        <f t="shared" si="269"/>
        <v>34.616399999999999</v>
      </c>
      <c r="V1082" s="37">
        <f t="shared" si="270"/>
        <v>-3.4750619406291534</v>
      </c>
      <c r="W1082" s="39">
        <f t="shared" si="271"/>
        <v>-0.10038773357799059</v>
      </c>
    </row>
    <row r="1083" spans="1:23" x14ac:dyDescent="0.3">
      <c r="A1083" s="18">
        <f t="shared" si="273"/>
        <v>2023</v>
      </c>
      <c r="B1083" s="18" t="str">
        <f t="shared" si="258"/>
        <v>Mar_2023</v>
      </c>
      <c r="C1083" s="18" t="str">
        <f t="shared" si="259"/>
        <v>WK 11_Mar_2023</v>
      </c>
      <c r="D1083" s="19">
        <v>44998</v>
      </c>
      <c r="E1083" s="34" t="s">
        <v>20</v>
      </c>
      <c r="F1083" s="32">
        <v>28</v>
      </c>
      <c r="G1083" s="32">
        <v>29</v>
      </c>
      <c r="H1083" s="21">
        <f t="shared" si="260"/>
        <v>-1</v>
      </c>
      <c r="I1083" s="11">
        <f t="shared" si="261"/>
        <v>-3.4482758620689655E-2</v>
      </c>
      <c r="J1083" s="18">
        <v>75</v>
      </c>
      <c r="K1083" s="18">
        <f t="shared" si="262"/>
        <v>-47</v>
      </c>
      <c r="L1083" s="11">
        <f t="shared" si="263"/>
        <v>-0.62666666666666671</v>
      </c>
      <c r="M1083" s="30">
        <v>1202</v>
      </c>
      <c r="N1083" s="30">
        <v>1279</v>
      </c>
      <c r="O1083" s="21">
        <f t="shared" si="264"/>
        <v>-77</v>
      </c>
      <c r="P1083" s="11">
        <f t="shared" si="265"/>
        <v>-6.0203283815480846E-2</v>
      </c>
      <c r="Q1083" s="18">
        <v>2819</v>
      </c>
      <c r="R1083" s="18">
        <f t="shared" si="266"/>
        <v>-1617</v>
      </c>
      <c r="S1083" s="11">
        <f t="shared" si="267"/>
        <v>-0.57360766229159277</v>
      </c>
      <c r="T1083" s="37">
        <f t="shared" si="268"/>
        <v>42.928571428571431</v>
      </c>
      <c r="U1083" s="37">
        <f t="shared" si="269"/>
        <v>37.586666666666666</v>
      </c>
      <c r="V1083" s="37">
        <f t="shared" si="270"/>
        <v>5.3419047619047646</v>
      </c>
      <c r="W1083" s="39">
        <f t="shared" si="271"/>
        <v>0.14212233314751946</v>
      </c>
    </row>
    <row r="1084" spans="1:23" x14ac:dyDescent="0.3">
      <c r="A1084" s="18">
        <f t="shared" si="273"/>
        <v>2023</v>
      </c>
      <c r="B1084" s="18" t="str">
        <f t="shared" si="258"/>
        <v>Mar_2023</v>
      </c>
      <c r="C1084" s="18" t="str">
        <f t="shared" si="259"/>
        <v>WK 11_Mar_2023</v>
      </c>
      <c r="D1084" s="19">
        <v>44998</v>
      </c>
      <c r="E1084" s="23" t="s">
        <v>8</v>
      </c>
      <c r="F1084" s="30">
        <v>17</v>
      </c>
      <c r="G1084" s="30">
        <v>22</v>
      </c>
      <c r="H1084" s="21">
        <f t="shared" si="260"/>
        <v>-5</v>
      </c>
      <c r="I1084" s="11">
        <f t="shared" si="261"/>
        <v>-0.22727272727272727</v>
      </c>
      <c r="J1084" s="18">
        <v>35</v>
      </c>
      <c r="K1084" s="18">
        <f t="shared" si="262"/>
        <v>-18</v>
      </c>
      <c r="L1084" s="11">
        <f t="shared" si="263"/>
        <v>-0.51428571428571423</v>
      </c>
      <c r="M1084" s="30">
        <v>391</v>
      </c>
      <c r="N1084" s="30">
        <v>527</v>
      </c>
      <c r="O1084" s="21">
        <f t="shared" si="264"/>
        <v>-136</v>
      </c>
      <c r="P1084" s="11">
        <f t="shared" si="265"/>
        <v>-0.25806451612903225</v>
      </c>
      <c r="Q1084" s="18">
        <v>752</v>
      </c>
      <c r="R1084" s="18">
        <f t="shared" si="266"/>
        <v>-361</v>
      </c>
      <c r="S1084" s="11">
        <f t="shared" si="267"/>
        <v>-0.48005319148936171</v>
      </c>
      <c r="T1084" s="37">
        <f t="shared" si="268"/>
        <v>23</v>
      </c>
      <c r="U1084" s="37">
        <f t="shared" si="269"/>
        <v>21.485714285714284</v>
      </c>
      <c r="V1084" s="37">
        <f t="shared" si="270"/>
        <v>1.514285714285716</v>
      </c>
      <c r="W1084" s="39">
        <f t="shared" si="271"/>
        <v>7.04787234042554E-2</v>
      </c>
    </row>
    <row r="1085" spans="1:23" x14ac:dyDescent="0.3">
      <c r="A1085" s="18">
        <f t="shared" si="273"/>
        <v>2023</v>
      </c>
      <c r="B1085" s="18" t="str">
        <f t="shared" si="258"/>
        <v>Mar_2023</v>
      </c>
      <c r="C1085" s="18" t="str">
        <f t="shared" si="259"/>
        <v>WK 11_Mar_2023</v>
      </c>
      <c r="D1085" s="19">
        <v>44998</v>
      </c>
      <c r="E1085" s="23" t="s">
        <v>9</v>
      </c>
      <c r="F1085" s="30">
        <v>146</v>
      </c>
      <c r="G1085" s="30">
        <v>146</v>
      </c>
      <c r="H1085" s="21">
        <f t="shared" si="260"/>
        <v>0</v>
      </c>
      <c r="I1085" s="11">
        <f t="shared" si="261"/>
        <v>0</v>
      </c>
      <c r="J1085" s="18">
        <v>460</v>
      </c>
      <c r="K1085" s="18">
        <f t="shared" si="262"/>
        <v>-314</v>
      </c>
      <c r="L1085" s="11">
        <f t="shared" si="263"/>
        <v>-0.68260869565217386</v>
      </c>
      <c r="M1085" s="35">
        <v>5086</v>
      </c>
      <c r="N1085" s="35">
        <v>5086</v>
      </c>
      <c r="O1085" s="21">
        <f t="shared" si="264"/>
        <v>0</v>
      </c>
      <c r="P1085" s="11">
        <f t="shared" si="265"/>
        <v>0</v>
      </c>
      <c r="Q1085" s="18">
        <v>14129</v>
      </c>
      <c r="R1085" s="18">
        <f t="shared" si="266"/>
        <v>-9043</v>
      </c>
      <c r="S1085" s="11">
        <f t="shared" si="267"/>
        <v>-0.64003114162361097</v>
      </c>
      <c r="T1085" s="37">
        <f t="shared" si="268"/>
        <v>34.835616438356162</v>
      </c>
      <c r="U1085" s="37">
        <f t="shared" si="269"/>
        <v>30.715217391304346</v>
      </c>
      <c r="V1085" s="37">
        <f t="shared" si="270"/>
        <v>4.1203990470518157</v>
      </c>
      <c r="W1085" s="39">
        <f t="shared" si="271"/>
        <v>0.13414845789821186</v>
      </c>
    </row>
    <row r="1086" spans="1:23" x14ac:dyDescent="0.3">
      <c r="A1086" s="18">
        <f t="shared" si="273"/>
        <v>2023</v>
      </c>
      <c r="B1086" s="18" t="str">
        <f t="shared" si="258"/>
        <v>Mar_2023</v>
      </c>
      <c r="C1086" s="18" t="str">
        <f t="shared" si="259"/>
        <v>WK 11_Mar_2023</v>
      </c>
      <c r="D1086" s="19">
        <v>44998</v>
      </c>
      <c r="E1086" s="23" t="s">
        <v>21</v>
      </c>
      <c r="F1086" s="30">
        <v>21</v>
      </c>
      <c r="G1086" s="30">
        <v>21</v>
      </c>
      <c r="H1086" s="21">
        <f t="shared" si="260"/>
        <v>0</v>
      </c>
      <c r="I1086" s="11">
        <f t="shared" si="261"/>
        <v>0</v>
      </c>
      <c r="J1086" s="18">
        <v>61</v>
      </c>
      <c r="K1086" s="18">
        <f t="shared" si="262"/>
        <v>-40</v>
      </c>
      <c r="L1086" s="11">
        <f t="shared" si="263"/>
        <v>-0.65573770491803274</v>
      </c>
      <c r="M1086" s="30">
        <v>651</v>
      </c>
      <c r="N1086" s="30">
        <v>667</v>
      </c>
      <c r="O1086" s="21">
        <f t="shared" si="264"/>
        <v>-16</v>
      </c>
      <c r="P1086" s="11">
        <f t="shared" si="265"/>
        <v>-2.3988005997001498E-2</v>
      </c>
      <c r="Q1086" s="18">
        <v>1843</v>
      </c>
      <c r="R1086" s="18">
        <f t="shared" si="266"/>
        <v>-1192</v>
      </c>
      <c r="S1086" s="11">
        <f t="shared" si="267"/>
        <v>-0.64677156809549652</v>
      </c>
      <c r="T1086" s="37">
        <f t="shared" si="268"/>
        <v>31</v>
      </c>
      <c r="U1086" s="37">
        <f t="shared" si="269"/>
        <v>30.21311475409836</v>
      </c>
      <c r="V1086" s="37">
        <f t="shared" si="270"/>
        <v>0.78688524590164022</v>
      </c>
      <c r="W1086" s="39">
        <f t="shared" si="271"/>
        <v>2.6044492674986465E-2</v>
      </c>
    </row>
    <row r="1087" spans="1:23" x14ac:dyDescent="0.3">
      <c r="A1087" s="18">
        <f t="shared" si="273"/>
        <v>2023</v>
      </c>
      <c r="B1087" s="18" t="str">
        <f t="shared" si="258"/>
        <v>Mar_2023</v>
      </c>
      <c r="C1087" s="18" t="str">
        <f t="shared" si="259"/>
        <v>WK 11_Mar_2023</v>
      </c>
      <c r="D1087" s="19">
        <v>44998</v>
      </c>
      <c r="E1087" s="23" t="s">
        <v>10</v>
      </c>
      <c r="F1087" s="33">
        <v>27</v>
      </c>
      <c r="G1087" s="33">
        <v>27</v>
      </c>
      <c r="H1087" s="21">
        <f t="shared" si="260"/>
        <v>0</v>
      </c>
      <c r="I1087" s="11">
        <f t="shared" si="261"/>
        <v>0</v>
      </c>
      <c r="J1087" s="18">
        <v>44</v>
      </c>
      <c r="K1087" s="18">
        <f t="shared" si="262"/>
        <v>-17</v>
      </c>
      <c r="L1087" s="11">
        <f t="shared" si="263"/>
        <v>-0.38636363636363635</v>
      </c>
      <c r="M1087" s="30">
        <v>838</v>
      </c>
      <c r="N1087" s="30">
        <v>838</v>
      </c>
      <c r="O1087" s="21">
        <f t="shared" si="264"/>
        <v>0</v>
      </c>
      <c r="P1087" s="11">
        <f t="shared" si="265"/>
        <v>0</v>
      </c>
      <c r="Q1087" s="18">
        <v>1048</v>
      </c>
      <c r="R1087" s="18">
        <f t="shared" si="266"/>
        <v>-210</v>
      </c>
      <c r="S1087" s="11">
        <f t="shared" si="267"/>
        <v>-0.20038167938931298</v>
      </c>
      <c r="T1087" s="37">
        <f t="shared" si="268"/>
        <v>31.037037037037038</v>
      </c>
      <c r="U1087" s="37">
        <f t="shared" si="269"/>
        <v>23.818181818181817</v>
      </c>
      <c r="V1087" s="37">
        <f t="shared" si="270"/>
        <v>7.2188552188552215</v>
      </c>
      <c r="W1087" s="39">
        <f t="shared" si="271"/>
        <v>0.30308170766186049</v>
      </c>
    </row>
    <row r="1088" spans="1:23" x14ac:dyDescent="0.3">
      <c r="A1088" s="18">
        <f t="shared" si="273"/>
        <v>2023</v>
      </c>
      <c r="B1088" s="18" t="str">
        <f t="shared" si="258"/>
        <v>Mar_2023</v>
      </c>
      <c r="C1088" s="18" t="str">
        <f t="shared" si="259"/>
        <v>WK 11_Mar_2023</v>
      </c>
      <c r="D1088" s="19">
        <v>44998</v>
      </c>
      <c r="E1088" s="23" t="s">
        <v>16</v>
      </c>
      <c r="F1088" s="33">
        <v>39</v>
      </c>
      <c r="G1088" s="33">
        <v>38</v>
      </c>
      <c r="H1088" s="21">
        <f t="shared" si="260"/>
        <v>1</v>
      </c>
      <c r="I1088" s="11">
        <f t="shared" si="261"/>
        <v>2.6315789473684209E-2</v>
      </c>
      <c r="J1088" s="18">
        <v>111</v>
      </c>
      <c r="K1088" s="18">
        <f t="shared" si="262"/>
        <v>-72</v>
      </c>
      <c r="L1088" s="11">
        <f t="shared" si="263"/>
        <v>-0.64864864864864868</v>
      </c>
      <c r="M1088" s="30">
        <v>664</v>
      </c>
      <c r="N1088" s="30">
        <v>686</v>
      </c>
      <c r="O1088" s="21">
        <f t="shared" si="264"/>
        <v>-22</v>
      </c>
      <c r="P1088" s="11">
        <f t="shared" si="265"/>
        <v>-3.2069970845481049E-2</v>
      </c>
      <c r="Q1088" s="18">
        <v>3522</v>
      </c>
      <c r="R1088" s="18">
        <f t="shared" si="266"/>
        <v>-2858</v>
      </c>
      <c r="S1088" s="11">
        <f t="shared" si="267"/>
        <v>-0.8114707552526973</v>
      </c>
      <c r="T1088" s="37">
        <f t="shared" si="268"/>
        <v>17.025641025641026</v>
      </c>
      <c r="U1088" s="37">
        <f t="shared" si="269"/>
        <v>31.72972972972973</v>
      </c>
      <c r="V1088" s="37">
        <f t="shared" si="270"/>
        <v>-14.704088704088704</v>
      </c>
      <c r="W1088" s="39">
        <f t="shared" si="271"/>
        <v>-0.46341676494998474</v>
      </c>
    </row>
    <row r="1089" spans="1:23" x14ac:dyDescent="0.3">
      <c r="A1089" s="18">
        <f t="shared" si="273"/>
        <v>2023</v>
      </c>
      <c r="B1089" s="18" t="str">
        <f t="shared" si="258"/>
        <v>Mar_2023</v>
      </c>
      <c r="C1089" s="18" t="str">
        <f t="shared" si="259"/>
        <v>WK 11_Mar_2023</v>
      </c>
      <c r="D1089" s="19">
        <v>44998</v>
      </c>
      <c r="E1089" s="23" t="s">
        <v>12</v>
      </c>
      <c r="F1089" s="30">
        <v>85</v>
      </c>
      <c r="G1089" s="30">
        <v>84</v>
      </c>
      <c r="H1089" s="21">
        <f t="shared" si="260"/>
        <v>1</v>
      </c>
      <c r="I1089" s="11">
        <f t="shared" si="261"/>
        <v>1.1904761904761904E-2</v>
      </c>
      <c r="J1089" s="18">
        <v>295</v>
      </c>
      <c r="K1089" s="18">
        <f t="shared" si="262"/>
        <v>-210</v>
      </c>
      <c r="L1089" s="11">
        <f t="shared" si="263"/>
        <v>-0.71186440677966101</v>
      </c>
      <c r="M1089" s="30">
        <v>1487</v>
      </c>
      <c r="N1089" s="30">
        <v>1530</v>
      </c>
      <c r="O1089" s="21">
        <f t="shared" si="264"/>
        <v>-43</v>
      </c>
      <c r="P1089" s="11">
        <f t="shared" si="265"/>
        <v>-2.8104575163398694E-2</v>
      </c>
      <c r="Q1089" s="18">
        <v>5504</v>
      </c>
      <c r="R1089" s="18">
        <f t="shared" si="266"/>
        <v>-4017</v>
      </c>
      <c r="S1089" s="11">
        <f t="shared" si="267"/>
        <v>-0.72983284883720934</v>
      </c>
      <c r="T1089" s="37">
        <f t="shared" si="268"/>
        <v>17.494117647058822</v>
      </c>
      <c r="U1089" s="37">
        <f t="shared" si="269"/>
        <v>18.657627118644069</v>
      </c>
      <c r="V1089" s="37">
        <f t="shared" si="270"/>
        <v>-1.1635094715852468</v>
      </c>
      <c r="W1089" s="39">
        <f t="shared" si="271"/>
        <v>-6.2361063611491241E-2</v>
      </c>
    </row>
    <row r="1090" spans="1:23" x14ac:dyDescent="0.3">
      <c r="A1090" s="18">
        <f t="shared" si="273"/>
        <v>2023</v>
      </c>
      <c r="B1090" s="18" t="str">
        <f t="shared" si="258"/>
        <v>Mar_2023</v>
      </c>
      <c r="C1090" s="18" t="str">
        <f t="shared" si="259"/>
        <v>WK 13_Mar_2023</v>
      </c>
      <c r="D1090" s="19">
        <v>45012</v>
      </c>
      <c r="E1090" s="29" t="s">
        <v>18</v>
      </c>
      <c r="F1090" s="30">
        <v>35</v>
      </c>
      <c r="G1090" s="30">
        <v>35</v>
      </c>
      <c r="H1090" s="21">
        <f t="shared" si="260"/>
        <v>0</v>
      </c>
      <c r="I1090" s="11">
        <f t="shared" si="261"/>
        <v>0</v>
      </c>
      <c r="J1090" s="18">
        <v>113</v>
      </c>
      <c r="K1090" s="18">
        <f t="shared" si="262"/>
        <v>-78</v>
      </c>
      <c r="L1090" s="11">
        <f t="shared" si="263"/>
        <v>-0.69026548672566368</v>
      </c>
      <c r="M1090" s="31">
        <v>1277</v>
      </c>
      <c r="N1090" s="31">
        <v>1277</v>
      </c>
      <c r="O1090" s="21">
        <f t="shared" si="264"/>
        <v>0</v>
      </c>
      <c r="P1090" s="11">
        <f t="shared" si="265"/>
        <v>0</v>
      </c>
      <c r="Q1090" s="18">
        <v>4152</v>
      </c>
      <c r="R1090" s="18">
        <f t="shared" si="266"/>
        <v>-2875</v>
      </c>
      <c r="S1090" s="11">
        <f t="shared" si="267"/>
        <v>-0.69243737957610785</v>
      </c>
      <c r="T1090" s="37">
        <f t="shared" si="268"/>
        <v>36.485714285714288</v>
      </c>
      <c r="U1090" s="37">
        <f t="shared" si="269"/>
        <v>36.743362831858406</v>
      </c>
      <c r="V1090" s="37">
        <f t="shared" si="270"/>
        <v>-0.25764854614411803</v>
      </c>
      <c r="W1090" s="39">
        <f t="shared" si="271"/>
        <v>-7.0121112028625572E-3</v>
      </c>
    </row>
    <row r="1091" spans="1:23" x14ac:dyDescent="0.3">
      <c r="A1091" s="18">
        <f t="shared" si="273"/>
        <v>2023</v>
      </c>
      <c r="B1091" s="18" t="str">
        <f t="shared" ref="B1091:B1154" si="274">IF(ISBLANK(D1091),"",TEXT(D1091,"mmm"))&amp;"_"&amp;A1091</f>
        <v>Mar_2023</v>
      </c>
      <c r="C1091" s="18" t="str">
        <f t="shared" ref="C1091:C1154" si="275">IF(ISBLANK(D1091),"","WK "&amp;WEEKNUM(D1091))&amp;"_"&amp;B1091</f>
        <v>WK 13_Mar_2023</v>
      </c>
      <c r="D1091" s="19">
        <v>45012</v>
      </c>
      <c r="E1091" s="29" t="s">
        <v>19</v>
      </c>
      <c r="F1091" s="30">
        <v>50</v>
      </c>
      <c r="G1091" s="30">
        <v>50</v>
      </c>
      <c r="H1091" s="21">
        <f t="shared" ref="H1091:H1154" si="276">IFERROR(SUM(F1091-G1091),"NA")</f>
        <v>0</v>
      </c>
      <c r="I1091" s="11">
        <f t="shared" ref="I1091:I1154" si="277">IFERROR(SUM(H1091/G1091),"NA")</f>
        <v>0</v>
      </c>
      <c r="J1091" s="18">
        <v>118</v>
      </c>
      <c r="K1091" s="18">
        <f t="shared" ref="K1091:K1154" si="278">IFERROR(F1091-J1091,"NA")</f>
        <v>-68</v>
      </c>
      <c r="L1091" s="11">
        <f t="shared" ref="L1091:L1154" si="279">IFERROR(SUM(K1091/J1091),"NA")</f>
        <v>-0.57627118644067798</v>
      </c>
      <c r="M1091" s="30">
        <v>1253</v>
      </c>
      <c r="N1091" s="33">
        <v>1455</v>
      </c>
      <c r="O1091" s="21">
        <f t="shared" ref="O1091:O1154" si="280">IFERROR(SUM(M1091-N1091),"NA")</f>
        <v>-202</v>
      </c>
      <c r="P1091" s="11">
        <f t="shared" ref="P1091:P1154" si="281">IFERROR(SUM(O1091/N1091),"NA")</f>
        <v>-0.13883161512027492</v>
      </c>
      <c r="Q1091" s="18">
        <v>3262</v>
      </c>
      <c r="R1091" s="18">
        <f t="shared" ref="R1091:R1154" si="282">IFERROR(M1091-Q1091,"NA")</f>
        <v>-2009</v>
      </c>
      <c r="S1091" s="11">
        <f t="shared" ref="S1091:S1154" si="283">IFERROR(SUM(R1091/Q1091),"NA")</f>
        <v>-0.61587982832618027</v>
      </c>
      <c r="T1091" s="37">
        <f t="shared" ref="T1091:T1154" si="284">IFERROR(SUM(M1091/F1091),"NA")</f>
        <v>25.06</v>
      </c>
      <c r="U1091" s="37">
        <f t="shared" ref="U1091:U1154" si="285">IFERROR(SUM(Q1091/J1091),"NA")</f>
        <v>27.64406779661017</v>
      </c>
      <c r="V1091" s="37">
        <f t="shared" ref="V1091:V1154" si="286">IFERROR(T1091-U1091,"NA")</f>
        <v>-2.5840677966101708</v>
      </c>
      <c r="W1091" s="39">
        <f t="shared" ref="W1091:W1154" si="287">IFERROR(V1091/U1091,"NA")</f>
        <v>-9.3476394849785455E-2</v>
      </c>
    </row>
    <row r="1092" spans="1:23" x14ac:dyDescent="0.3">
      <c r="A1092" s="18">
        <f t="shared" si="273"/>
        <v>2023</v>
      </c>
      <c r="B1092" s="18" t="str">
        <f t="shared" si="274"/>
        <v>Mar_2023</v>
      </c>
      <c r="C1092" s="18" t="str">
        <f t="shared" si="275"/>
        <v>WK 13_Mar_2023</v>
      </c>
      <c r="D1092" s="19">
        <v>45012</v>
      </c>
      <c r="E1092" s="23" t="s">
        <v>6</v>
      </c>
      <c r="F1092" s="30">
        <v>20</v>
      </c>
      <c r="G1092" s="30">
        <v>20</v>
      </c>
      <c r="H1092" s="21">
        <f t="shared" si="276"/>
        <v>0</v>
      </c>
      <c r="I1092" s="11">
        <f t="shared" si="277"/>
        <v>0</v>
      </c>
      <c r="J1092" s="18">
        <v>47</v>
      </c>
      <c r="K1092" s="18">
        <f t="shared" si="278"/>
        <v>-27</v>
      </c>
      <c r="L1092" s="11">
        <f t="shared" si="279"/>
        <v>-0.57446808510638303</v>
      </c>
      <c r="M1092" s="30">
        <v>759</v>
      </c>
      <c r="N1092" s="30">
        <v>795</v>
      </c>
      <c r="O1092" s="21">
        <f t="shared" si="280"/>
        <v>-36</v>
      </c>
      <c r="P1092" s="11">
        <f t="shared" si="281"/>
        <v>-4.5283018867924525E-2</v>
      </c>
      <c r="Q1092" s="18">
        <v>1771</v>
      </c>
      <c r="R1092" s="18">
        <f t="shared" si="282"/>
        <v>-1012</v>
      </c>
      <c r="S1092" s="11">
        <f t="shared" si="283"/>
        <v>-0.5714285714285714</v>
      </c>
      <c r="T1092" s="37">
        <f t="shared" si="284"/>
        <v>37.950000000000003</v>
      </c>
      <c r="U1092" s="37">
        <f t="shared" si="285"/>
        <v>37.680851063829785</v>
      </c>
      <c r="V1092" s="37">
        <f t="shared" si="286"/>
        <v>0.26914893617021818</v>
      </c>
      <c r="W1092" s="39">
        <f t="shared" si="287"/>
        <v>7.1428571428572866E-3</v>
      </c>
    </row>
    <row r="1093" spans="1:23" x14ac:dyDescent="0.3">
      <c r="A1093" s="18">
        <f t="shared" si="273"/>
        <v>2023</v>
      </c>
      <c r="B1093" s="18" t="str">
        <f t="shared" si="274"/>
        <v>Mar_2023</v>
      </c>
      <c r="C1093" s="18" t="str">
        <f t="shared" si="275"/>
        <v>WK 13_Mar_2023</v>
      </c>
      <c r="D1093" s="19">
        <v>45012</v>
      </c>
      <c r="E1093" s="23" t="s">
        <v>7</v>
      </c>
      <c r="F1093" s="30">
        <v>2257</v>
      </c>
      <c r="G1093" s="30">
        <v>2256</v>
      </c>
      <c r="H1093" s="21">
        <f t="shared" si="276"/>
        <v>1</v>
      </c>
      <c r="I1093" s="11">
        <f t="shared" si="277"/>
        <v>4.4326241134751772E-4</v>
      </c>
      <c r="J1093" s="18">
        <v>2500</v>
      </c>
      <c r="K1093" s="18">
        <f t="shared" si="278"/>
        <v>-243</v>
      </c>
      <c r="L1093" s="11">
        <f t="shared" si="279"/>
        <v>-9.7199999999999995E-2</v>
      </c>
      <c r="M1093" s="30">
        <v>69952</v>
      </c>
      <c r="N1093" s="30">
        <v>69924</v>
      </c>
      <c r="O1093" s="21">
        <f t="shared" si="280"/>
        <v>28</v>
      </c>
      <c r="P1093" s="11">
        <f t="shared" si="281"/>
        <v>4.0043475773697155E-4</v>
      </c>
      <c r="Q1093" s="18">
        <v>86541</v>
      </c>
      <c r="R1093" s="18">
        <f t="shared" si="282"/>
        <v>-16589</v>
      </c>
      <c r="S1093" s="11">
        <f t="shared" si="283"/>
        <v>-0.19168948821945667</v>
      </c>
      <c r="T1093" s="37">
        <f t="shared" si="284"/>
        <v>30.993354009747453</v>
      </c>
      <c r="U1093" s="37">
        <f t="shared" si="285"/>
        <v>34.616399999999999</v>
      </c>
      <c r="V1093" s="37">
        <f t="shared" si="286"/>
        <v>-3.623045990252546</v>
      </c>
      <c r="W1093" s="39">
        <f t="shared" si="287"/>
        <v>-0.10466270294578714</v>
      </c>
    </row>
    <row r="1094" spans="1:23" x14ac:dyDescent="0.3">
      <c r="A1094" s="18">
        <f t="shared" si="273"/>
        <v>2023</v>
      </c>
      <c r="B1094" s="18" t="str">
        <f t="shared" si="274"/>
        <v>Mar_2023</v>
      </c>
      <c r="C1094" s="18" t="str">
        <f t="shared" si="275"/>
        <v>WK 13_Mar_2023</v>
      </c>
      <c r="D1094" s="19">
        <v>45012</v>
      </c>
      <c r="E1094" s="34" t="s">
        <v>20</v>
      </c>
      <c r="F1094" s="32">
        <v>29</v>
      </c>
      <c r="G1094" s="32">
        <v>29</v>
      </c>
      <c r="H1094" s="21">
        <f t="shared" si="276"/>
        <v>0</v>
      </c>
      <c r="I1094" s="11">
        <f t="shared" si="277"/>
        <v>0</v>
      </c>
      <c r="J1094" s="18">
        <v>75</v>
      </c>
      <c r="K1094" s="18">
        <f t="shared" si="278"/>
        <v>-46</v>
      </c>
      <c r="L1094" s="11">
        <f t="shared" si="279"/>
        <v>-0.61333333333333329</v>
      </c>
      <c r="M1094" s="30">
        <v>1258</v>
      </c>
      <c r="N1094" s="30">
        <v>1303</v>
      </c>
      <c r="O1094" s="21">
        <f t="shared" si="280"/>
        <v>-45</v>
      </c>
      <c r="P1094" s="11">
        <f t="shared" si="281"/>
        <v>-3.4535686876438987E-2</v>
      </c>
      <c r="Q1094" s="18">
        <v>2819</v>
      </c>
      <c r="R1094" s="18">
        <f t="shared" si="282"/>
        <v>-1561</v>
      </c>
      <c r="S1094" s="11">
        <f t="shared" si="283"/>
        <v>-0.55374246186590992</v>
      </c>
      <c r="T1094" s="37">
        <f t="shared" si="284"/>
        <v>43.379310344827587</v>
      </c>
      <c r="U1094" s="37">
        <f t="shared" si="285"/>
        <v>37.586666666666666</v>
      </c>
      <c r="V1094" s="37">
        <f t="shared" si="286"/>
        <v>5.7926436781609212</v>
      </c>
      <c r="W1094" s="39">
        <f t="shared" si="287"/>
        <v>0.1541143227605779</v>
      </c>
    </row>
    <row r="1095" spans="1:23" x14ac:dyDescent="0.3">
      <c r="A1095" s="18">
        <f t="shared" si="273"/>
        <v>2023</v>
      </c>
      <c r="B1095" s="18" t="str">
        <f t="shared" si="274"/>
        <v>Mar_2023</v>
      </c>
      <c r="C1095" s="18" t="str">
        <f t="shared" si="275"/>
        <v>WK 13_Mar_2023</v>
      </c>
      <c r="D1095" s="19">
        <v>45012</v>
      </c>
      <c r="E1095" s="23" t="s">
        <v>8</v>
      </c>
      <c r="F1095" s="30">
        <v>21</v>
      </c>
      <c r="G1095" s="30">
        <v>22</v>
      </c>
      <c r="H1095" s="21">
        <f t="shared" si="276"/>
        <v>-1</v>
      </c>
      <c r="I1095" s="11">
        <f t="shared" si="277"/>
        <v>-4.5454545454545456E-2</v>
      </c>
      <c r="J1095" s="18">
        <v>35</v>
      </c>
      <c r="K1095" s="18">
        <f t="shared" si="278"/>
        <v>-14</v>
      </c>
      <c r="L1095" s="11">
        <f t="shared" si="279"/>
        <v>-0.4</v>
      </c>
      <c r="M1095" s="30">
        <v>391</v>
      </c>
      <c r="N1095" s="30">
        <v>534</v>
      </c>
      <c r="O1095" s="21">
        <f t="shared" si="280"/>
        <v>-143</v>
      </c>
      <c r="P1095" s="11">
        <f t="shared" si="281"/>
        <v>-0.26779026217228463</v>
      </c>
      <c r="Q1095" s="18">
        <v>752</v>
      </c>
      <c r="R1095" s="18">
        <f t="shared" si="282"/>
        <v>-361</v>
      </c>
      <c r="S1095" s="11">
        <f t="shared" si="283"/>
        <v>-0.48005319148936171</v>
      </c>
      <c r="T1095" s="37">
        <f t="shared" si="284"/>
        <v>18.61904761904762</v>
      </c>
      <c r="U1095" s="37">
        <f t="shared" si="285"/>
        <v>21.485714285714284</v>
      </c>
      <c r="V1095" s="37">
        <f t="shared" si="286"/>
        <v>-2.8666666666666636</v>
      </c>
      <c r="W1095" s="39">
        <f t="shared" si="287"/>
        <v>-0.13342198581560272</v>
      </c>
    </row>
    <row r="1096" spans="1:23" x14ac:dyDescent="0.3">
      <c r="A1096" s="18">
        <f t="shared" si="273"/>
        <v>2023</v>
      </c>
      <c r="B1096" s="18" t="str">
        <f t="shared" si="274"/>
        <v>Mar_2023</v>
      </c>
      <c r="C1096" s="18" t="str">
        <f t="shared" si="275"/>
        <v>WK 13_Mar_2023</v>
      </c>
      <c r="D1096" s="19">
        <v>45012</v>
      </c>
      <c r="E1096" s="23" t="s">
        <v>9</v>
      </c>
      <c r="F1096" s="30">
        <v>147</v>
      </c>
      <c r="G1096" s="30">
        <v>147</v>
      </c>
      <c r="H1096" s="21">
        <f t="shared" si="276"/>
        <v>0</v>
      </c>
      <c r="I1096" s="11">
        <f t="shared" si="277"/>
        <v>0</v>
      </c>
      <c r="J1096" s="18">
        <v>460</v>
      </c>
      <c r="K1096" s="18">
        <f t="shared" si="278"/>
        <v>-313</v>
      </c>
      <c r="L1096" s="11">
        <f t="shared" si="279"/>
        <v>-0.68043478260869561</v>
      </c>
      <c r="M1096" s="35">
        <v>4981</v>
      </c>
      <c r="N1096" s="35">
        <v>5123</v>
      </c>
      <c r="O1096" s="21">
        <f t="shared" si="280"/>
        <v>-142</v>
      </c>
      <c r="P1096" s="11">
        <f t="shared" si="281"/>
        <v>-2.7718133905914502E-2</v>
      </c>
      <c r="Q1096" s="18">
        <v>14129</v>
      </c>
      <c r="R1096" s="18">
        <f t="shared" si="282"/>
        <v>-9148</v>
      </c>
      <c r="S1096" s="11">
        <f t="shared" si="283"/>
        <v>-0.64746266543987541</v>
      </c>
      <c r="T1096" s="37">
        <f t="shared" si="284"/>
        <v>33.884353741496597</v>
      </c>
      <c r="U1096" s="37">
        <f t="shared" si="285"/>
        <v>30.715217391304346</v>
      </c>
      <c r="V1096" s="37">
        <f t="shared" si="286"/>
        <v>3.1691363501922503</v>
      </c>
      <c r="W1096" s="39">
        <f t="shared" si="287"/>
        <v>0.10317805372555985</v>
      </c>
    </row>
    <row r="1097" spans="1:23" x14ac:dyDescent="0.3">
      <c r="A1097" s="18">
        <f t="shared" si="273"/>
        <v>2023</v>
      </c>
      <c r="B1097" s="18" t="str">
        <f t="shared" si="274"/>
        <v>Mar_2023</v>
      </c>
      <c r="C1097" s="18" t="str">
        <f t="shared" si="275"/>
        <v>WK 13_Mar_2023</v>
      </c>
      <c r="D1097" s="19">
        <v>45012</v>
      </c>
      <c r="E1097" s="23" t="s">
        <v>21</v>
      </c>
      <c r="F1097" s="30">
        <v>21</v>
      </c>
      <c r="G1097" s="30">
        <v>21</v>
      </c>
      <c r="H1097" s="21">
        <f t="shared" si="276"/>
        <v>0</v>
      </c>
      <c r="I1097" s="11">
        <f t="shared" si="277"/>
        <v>0</v>
      </c>
      <c r="J1097" s="18">
        <v>61</v>
      </c>
      <c r="K1097" s="18">
        <f t="shared" si="278"/>
        <v>-40</v>
      </c>
      <c r="L1097" s="11">
        <f t="shared" si="279"/>
        <v>-0.65573770491803274</v>
      </c>
      <c r="M1097" s="30">
        <v>644</v>
      </c>
      <c r="N1097" s="30">
        <v>662</v>
      </c>
      <c r="O1097" s="21">
        <f t="shared" si="280"/>
        <v>-18</v>
      </c>
      <c r="P1097" s="11">
        <f t="shared" si="281"/>
        <v>-2.7190332326283987E-2</v>
      </c>
      <c r="Q1097" s="18">
        <v>1843</v>
      </c>
      <c r="R1097" s="18">
        <f t="shared" si="282"/>
        <v>-1199</v>
      </c>
      <c r="S1097" s="11">
        <f t="shared" si="283"/>
        <v>-0.65056972327726537</v>
      </c>
      <c r="T1097" s="37">
        <f t="shared" si="284"/>
        <v>30.666666666666668</v>
      </c>
      <c r="U1097" s="37">
        <f t="shared" si="285"/>
        <v>30.21311475409836</v>
      </c>
      <c r="V1097" s="37">
        <f t="shared" si="286"/>
        <v>0.45355191256830807</v>
      </c>
      <c r="W1097" s="39">
        <f t="shared" si="287"/>
        <v>1.5011756194610305E-2</v>
      </c>
    </row>
    <row r="1098" spans="1:23" x14ac:dyDescent="0.3">
      <c r="A1098" s="18">
        <f t="shared" si="273"/>
        <v>2023</v>
      </c>
      <c r="B1098" s="18" t="str">
        <f t="shared" si="274"/>
        <v>Mar_2023</v>
      </c>
      <c r="C1098" s="18" t="str">
        <f t="shared" si="275"/>
        <v>WK 13_Mar_2023</v>
      </c>
      <c r="D1098" s="19">
        <v>45012</v>
      </c>
      <c r="E1098" s="23" t="s">
        <v>10</v>
      </c>
      <c r="F1098" s="33">
        <v>27</v>
      </c>
      <c r="G1098" s="33">
        <v>27</v>
      </c>
      <c r="H1098" s="21">
        <f t="shared" si="276"/>
        <v>0</v>
      </c>
      <c r="I1098" s="11">
        <f t="shared" si="277"/>
        <v>0</v>
      </c>
      <c r="J1098" s="18">
        <v>44</v>
      </c>
      <c r="K1098" s="18">
        <f t="shared" si="278"/>
        <v>-17</v>
      </c>
      <c r="L1098" s="11">
        <f t="shared" si="279"/>
        <v>-0.38636363636363635</v>
      </c>
      <c r="M1098" s="30">
        <v>838</v>
      </c>
      <c r="N1098" s="30">
        <v>838</v>
      </c>
      <c r="O1098" s="21">
        <f t="shared" si="280"/>
        <v>0</v>
      </c>
      <c r="P1098" s="11">
        <f t="shared" si="281"/>
        <v>0</v>
      </c>
      <c r="Q1098" s="18">
        <v>1048</v>
      </c>
      <c r="R1098" s="18">
        <f t="shared" si="282"/>
        <v>-210</v>
      </c>
      <c r="S1098" s="11">
        <f t="shared" si="283"/>
        <v>-0.20038167938931298</v>
      </c>
      <c r="T1098" s="37">
        <f t="shared" si="284"/>
        <v>31.037037037037038</v>
      </c>
      <c r="U1098" s="37">
        <f t="shared" si="285"/>
        <v>23.818181818181817</v>
      </c>
      <c r="V1098" s="37">
        <f t="shared" si="286"/>
        <v>7.2188552188552215</v>
      </c>
      <c r="W1098" s="39">
        <f t="shared" si="287"/>
        <v>0.30308170766186049</v>
      </c>
    </row>
    <row r="1099" spans="1:23" x14ac:dyDescent="0.3">
      <c r="A1099" s="18">
        <f t="shared" si="273"/>
        <v>2023</v>
      </c>
      <c r="B1099" s="18" t="str">
        <f t="shared" si="274"/>
        <v>Mar_2023</v>
      </c>
      <c r="C1099" s="18" t="str">
        <f t="shared" si="275"/>
        <v>WK 13_Mar_2023</v>
      </c>
      <c r="D1099" s="19">
        <v>45012</v>
      </c>
      <c r="E1099" s="23" t="s">
        <v>16</v>
      </c>
      <c r="F1099" s="33">
        <v>38</v>
      </c>
      <c r="G1099" s="33">
        <v>38</v>
      </c>
      <c r="H1099" s="21">
        <f t="shared" si="276"/>
        <v>0</v>
      </c>
      <c r="I1099" s="11">
        <f t="shared" si="277"/>
        <v>0</v>
      </c>
      <c r="J1099" s="18">
        <v>111</v>
      </c>
      <c r="K1099" s="18">
        <f t="shared" si="278"/>
        <v>-73</v>
      </c>
      <c r="L1099" s="11">
        <f t="shared" si="279"/>
        <v>-0.65765765765765771</v>
      </c>
      <c r="M1099" s="30">
        <v>656</v>
      </c>
      <c r="N1099" s="30">
        <v>674</v>
      </c>
      <c r="O1099" s="21">
        <f t="shared" si="280"/>
        <v>-18</v>
      </c>
      <c r="P1099" s="11">
        <f t="shared" si="281"/>
        <v>-2.6706231454005934E-2</v>
      </c>
      <c r="Q1099" s="18">
        <v>3522</v>
      </c>
      <c r="R1099" s="18">
        <f t="shared" si="282"/>
        <v>-2866</v>
      </c>
      <c r="S1099" s="11">
        <f t="shared" si="283"/>
        <v>-0.81374219193639974</v>
      </c>
      <c r="T1099" s="37">
        <f t="shared" si="284"/>
        <v>17.263157894736842</v>
      </c>
      <c r="U1099" s="37">
        <f t="shared" si="285"/>
        <v>31.72972972972973</v>
      </c>
      <c r="V1099" s="37">
        <f t="shared" si="286"/>
        <v>-14.466571834992887</v>
      </c>
      <c r="W1099" s="39">
        <f t="shared" si="287"/>
        <v>-0.45593113960369408</v>
      </c>
    </row>
    <row r="1100" spans="1:23" x14ac:dyDescent="0.3">
      <c r="A1100" s="18">
        <f t="shared" si="273"/>
        <v>2023</v>
      </c>
      <c r="B1100" s="18" t="str">
        <f t="shared" si="274"/>
        <v>Mar_2023</v>
      </c>
      <c r="C1100" s="18" t="str">
        <f t="shared" si="275"/>
        <v>WK 13_Mar_2023</v>
      </c>
      <c r="D1100" s="19">
        <v>45012</v>
      </c>
      <c r="E1100" s="23" t="s">
        <v>12</v>
      </c>
      <c r="F1100" s="30">
        <v>83</v>
      </c>
      <c r="G1100" s="30">
        <v>85</v>
      </c>
      <c r="H1100" s="21">
        <f t="shared" si="276"/>
        <v>-2</v>
      </c>
      <c r="I1100" s="11">
        <f t="shared" si="277"/>
        <v>-2.3529411764705882E-2</v>
      </c>
      <c r="J1100" s="18">
        <v>295</v>
      </c>
      <c r="K1100" s="18">
        <f t="shared" si="278"/>
        <v>-212</v>
      </c>
      <c r="L1100" s="11">
        <f t="shared" si="279"/>
        <v>-0.71864406779661016</v>
      </c>
      <c r="M1100" s="30">
        <v>1489</v>
      </c>
      <c r="N1100" s="30">
        <v>1534</v>
      </c>
      <c r="O1100" s="21">
        <f t="shared" si="280"/>
        <v>-45</v>
      </c>
      <c r="P1100" s="11">
        <f t="shared" si="281"/>
        <v>-2.9335071707953065E-2</v>
      </c>
      <c r="Q1100" s="18">
        <v>5504</v>
      </c>
      <c r="R1100" s="18">
        <f t="shared" si="282"/>
        <v>-4015</v>
      </c>
      <c r="S1100" s="11">
        <f t="shared" si="283"/>
        <v>-0.72946947674418605</v>
      </c>
      <c r="T1100" s="37">
        <f t="shared" si="284"/>
        <v>17.939759036144579</v>
      </c>
      <c r="U1100" s="37">
        <f t="shared" si="285"/>
        <v>18.657627118644069</v>
      </c>
      <c r="V1100" s="37">
        <f t="shared" si="286"/>
        <v>-0.71786808249948919</v>
      </c>
      <c r="W1100" s="39">
        <f t="shared" si="287"/>
        <v>-3.8475851078733525E-2</v>
      </c>
    </row>
    <row r="1101" spans="1:23" x14ac:dyDescent="0.3">
      <c r="A1101" s="18">
        <f t="shared" si="273"/>
        <v>2023</v>
      </c>
      <c r="B1101" s="18" t="str">
        <f t="shared" si="274"/>
        <v>Apr_2023</v>
      </c>
      <c r="C1101" s="18" t="str">
        <f t="shared" si="275"/>
        <v>WK 15_Apr_2023</v>
      </c>
      <c r="D1101" s="36">
        <v>45026</v>
      </c>
      <c r="E1101" s="29" t="s">
        <v>18</v>
      </c>
      <c r="F1101" s="30">
        <v>36</v>
      </c>
      <c r="G1101" s="30">
        <v>37</v>
      </c>
      <c r="H1101" s="21">
        <f t="shared" si="276"/>
        <v>-1</v>
      </c>
      <c r="I1101" s="11">
        <f t="shared" si="277"/>
        <v>-2.7027027027027029E-2</v>
      </c>
      <c r="J1101" s="18">
        <v>113</v>
      </c>
      <c r="K1101" s="18">
        <f t="shared" si="278"/>
        <v>-77</v>
      </c>
      <c r="L1101" s="11">
        <f t="shared" si="279"/>
        <v>-0.68141592920353977</v>
      </c>
      <c r="M1101" s="31">
        <v>1061</v>
      </c>
      <c r="N1101" s="31">
        <v>1166</v>
      </c>
      <c r="O1101" s="21">
        <f t="shared" si="280"/>
        <v>-105</v>
      </c>
      <c r="P1101" s="11">
        <f t="shared" si="281"/>
        <v>-9.0051457975986279E-2</v>
      </c>
      <c r="Q1101" s="18">
        <v>4152</v>
      </c>
      <c r="R1101" s="18">
        <f t="shared" si="282"/>
        <v>-3091</v>
      </c>
      <c r="S1101" s="11">
        <f t="shared" si="283"/>
        <v>-0.74446050096339111</v>
      </c>
      <c r="T1101" s="37">
        <f t="shared" si="284"/>
        <v>29.472222222222221</v>
      </c>
      <c r="U1101" s="37">
        <f t="shared" si="285"/>
        <v>36.743362831858406</v>
      </c>
      <c r="V1101" s="37">
        <f t="shared" si="286"/>
        <v>-7.2711406096361841</v>
      </c>
      <c r="W1101" s="39">
        <f t="shared" si="287"/>
        <v>-0.1978899058017555</v>
      </c>
    </row>
    <row r="1102" spans="1:23" x14ac:dyDescent="0.3">
      <c r="A1102" s="18">
        <f t="shared" si="273"/>
        <v>2023</v>
      </c>
      <c r="B1102" s="18" t="str">
        <f t="shared" si="274"/>
        <v>Apr_2023</v>
      </c>
      <c r="C1102" s="18" t="str">
        <f t="shared" si="275"/>
        <v>WK 15_Apr_2023</v>
      </c>
      <c r="D1102" s="36">
        <v>45026</v>
      </c>
      <c r="E1102" s="29" t="s">
        <v>19</v>
      </c>
      <c r="F1102" s="30">
        <v>50</v>
      </c>
      <c r="G1102" s="30">
        <v>50</v>
      </c>
      <c r="H1102" s="21">
        <f t="shared" si="276"/>
        <v>0</v>
      </c>
      <c r="I1102" s="11">
        <f t="shared" si="277"/>
        <v>0</v>
      </c>
      <c r="J1102" s="18">
        <v>118</v>
      </c>
      <c r="K1102" s="18">
        <f t="shared" si="278"/>
        <v>-68</v>
      </c>
      <c r="L1102" s="11">
        <f t="shared" si="279"/>
        <v>-0.57627118644067798</v>
      </c>
      <c r="M1102" s="30">
        <v>1541</v>
      </c>
      <c r="N1102" s="33">
        <v>1524</v>
      </c>
      <c r="O1102" s="21">
        <f t="shared" si="280"/>
        <v>17</v>
      </c>
      <c r="P1102" s="11">
        <f t="shared" si="281"/>
        <v>1.1154855643044619E-2</v>
      </c>
      <c r="Q1102" s="18">
        <v>3262</v>
      </c>
      <c r="R1102" s="18">
        <f t="shared" si="282"/>
        <v>-1721</v>
      </c>
      <c r="S1102" s="11">
        <f t="shared" si="283"/>
        <v>-0.52759043531575722</v>
      </c>
      <c r="T1102" s="37">
        <f t="shared" si="284"/>
        <v>30.82</v>
      </c>
      <c r="U1102" s="37">
        <f t="shared" si="285"/>
        <v>27.64406779661017</v>
      </c>
      <c r="V1102" s="37">
        <f t="shared" si="286"/>
        <v>3.1759322033898307</v>
      </c>
      <c r="W1102" s="39">
        <f t="shared" si="287"/>
        <v>0.114886572654813</v>
      </c>
    </row>
    <row r="1103" spans="1:23" x14ac:dyDescent="0.3">
      <c r="A1103" s="18">
        <f t="shared" si="273"/>
        <v>2023</v>
      </c>
      <c r="B1103" s="18" t="str">
        <f t="shared" si="274"/>
        <v>Apr_2023</v>
      </c>
      <c r="C1103" s="18" t="str">
        <f t="shared" si="275"/>
        <v>WK 15_Apr_2023</v>
      </c>
      <c r="D1103" s="36">
        <v>45026</v>
      </c>
      <c r="E1103" s="23" t="s">
        <v>6</v>
      </c>
      <c r="F1103" s="30">
        <v>20</v>
      </c>
      <c r="G1103" s="30">
        <v>20</v>
      </c>
      <c r="H1103" s="21">
        <f t="shared" si="276"/>
        <v>0</v>
      </c>
      <c r="I1103" s="11">
        <f t="shared" si="277"/>
        <v>0</v>
      </c>
      <c r="J1103" s="18">
        <v>47</v>
      </c>
      <c r="K1103" s="18">
        <f t="shared" si="278"/>
        <v>-27</v>
      </c>
      <c r="L1103" s="11">
        <f t="shared" si="279"/>
        <v>-0.57446808510638303</v>
      </c>
      <c r="M1103" s="30">
        <v>759</v>
      </c>
      <c r="N1103" s="30">
        <v>776</v>
      </c>
      <c r="O1103" s="21">
        <f t="shared" si="280"/>
        <v>-17</v>
      </c>
      <c r="P1103" s="11">
        <f t="shared" si="281"/>
        <v>-2.1907216494845359E-2</v>
      </c>
      <c r="Q1103" s="18">
        <v>1771</v>
      </c>
      <c r="R1103" s="18">
        <f t="shared" si="282"/>
        <v>-1012</v>
      </c>
      <c r="S1103" s="11">
        <f t="shared" si="283"/>
        <v>-0.5714285714285714</v>
      </c>
      <c r="T1103" s="37">
        <f t="shared" si="284"/>
        <v>37.950000000000003</v>
      </c>
      <c r="U1103" s="37">
        <f t="shared" si="285"/>
        <v>37.680851063829785</v>
      </c>
      <c r="V1103" s="37">
        <f t="shared" si="286"/>
        <v>0.26914893617021818</v>
      </c>
      <c r="W1103" s="39">
        <f t="shared" si="287"/>
        <v>7.1428571428572866E-3</v>
      </c>
    </row>
    <row r="1104" spans="1:23" x14ac:dyDescent="0.3">
      <c r="A1104" s="18">
        <f t="shared" si="273"/>
        <v>2023</v>
      </c>
      <c r="B1104" s="18" t="str">
        <f t="shared" si="274"/>
        <v>Apr_2023</v>
      </c>
      <c r="C1104" s="18" t="str">
        <f t="shared" si="275"/>
        <v>WK 15_Apr_2023</v>
      </c>
      <c r="D1104" s="36">
        <v>45026</v>
      </c>
      <c r="E1104" s="23" t="s">
        <v>7</v>
      </c>
      <c r="F1104" s="30">
        <v>2314</v>
      </c>
      <c r="G1104" s="30">
        <v>2262</v>
      </c>
      <c r="H1104" s="21">
        <f t="shared" si="276"/>
        <v>52</v>
      </c>
      <c r="I1104" s="11">
        <f t="shared" si="277"/>
        <v>2.2988505747126436E-2</v>
      </c>
      <c r="J1104" s="18">
        <v>2500</v>
      </c>
      <c r="K1104" s="18">
        <f t="shared" si="278"/>
        <v>-186</v>
      </c>
      <c r="L1104" s="11">
        <f t="shared" si="279"/>
        <v>-7.4399999999999994E-2</v>
      </c>
      <c r="M1104" s="30">
        <v>70034</v>
      </c>
      <c r="N1104" s="30">
        <v>69625</v>
      </c>
      <c r="O1104" s="21">
        <f t="shared" si="280"/>
        <v>409</v>
      </c>
      <c r="P1104" s="11">
        <f t="shared" si="281"/>
        <v>5.8743267504488333E-3</v>
      </c>
      <c r="Q1104" s="18">
        <v>86541</v>
      </c>
      <c r="R1104" s="18">
        <f t="shared" si="282"/>
        <v>-16507</v>
      </c>
      <c r="S1104" s="11">
        <f t="shared" si="283"/>
        <v>-0.19074196045804878</v>
      </c>
      <c r="T1104" s="37">
        <f t="shared" si="284"/>
        <v>30.265341400172861</v>
      </c>
      <c r="U1104" s="37">
        <f t="shared" si="285"/>
        <v>34.616399999999999</v>
      </c>
      <c r="V1104" s="37">
        <f t="shared" si="286"/>
        <v>-4.3510585998271374</v>
      </c>
      <c r="W1104" s="39">
        <f t="shared" si="287"/>
        <v>-0.12569356142831542</v>
      </c>
    </row>
    <row r="1105" spans="1:23" x14ac:dyDescent="0.3">
      <c r="A1105" s="18">
        <f t="shared" si="273"/>
        <v>2023</v>
      </c>
      <c r="B1105" s="18" t="str">
        <f t="shared" si="274"/>
        <v>Apr_2023</v>
      </c>
      <c r="C1105" s="18" t="str">
        <f t="shared" si="275"/>
        <v>WK 15_Apr_2023</v>
      </c>
      <c r="D1105" s="36">
        <v>45026</v>
      </c>
      <c r="E1105" s="34" t="s">
        <v>20</v>
      </c>
      <c r="F1105" s="32">
        <v>29</v>
      </c>
      <c r="G1105" s="32">
        <v>29</v>
      </c>
      <c r="H1105" s="21">
        <f t="shared" si="276"/>
        <v>0</v>
      </c>
      <c r="I1105" s="11">
        <f t="shared" si="277"/>
        <v>0</v>
      </c>
      <c r="J1105" s="18">
        <v>75</v>
      </c>
      <c r="K1105" s="18">
        <f t="shared" si="278"/>
        <v>-46</v>
      </c>
      <c r="L1105" s="11">
        <f t="shared" si="279"/>
        <v>-0.61333333333333329</v>
      </c>
      <c r="M1105" s="30">
        <v>1219</v>
      </c>
      <c r="N1105" s="30">
        <v>1217</v>
      </c>
      <c r="O1105" s="21">
        <f t="shared" si="280"/>
        <v>2</v>
      </c>
      <c r="P1105" s="11">
        <f t="shared" si="281"/>
        <v>1.6433853738701725E-3</v>
      </c>
      <c r="Q1105" s="18">
        <v>2819</v>
      </c>
      <c r="R1105" s="18">
        <f t="shared" si="282"/>
        <v>-1600</v>
      </c>
      <c r="S1105" s="11">
        <f t="shared" si="283"/>
        <v>-0.56757715501951045</v>
      </c>
      <c r="T1105" s="37">
        <f t="shared" si="284"/>
        <v>42.03448275862069</v>
      </c>
      <c r="U1105" s="37">
        <f t="shared" si="285"/>
        <v>37.586666666666666</v>
      </c>
      <c r="V1105" s="37">
        <f t="shared" si="286"/>
        <v>4.4478160919540244</v>
      </c>
      <c r="W1105" s="39">
        <f t="shared" si="287"/>
        <v>0.11833494391505918</v>
      </c>
    </row>
    <row r="1106" spans="1:23" x14ac:dyDescent="0.3">
      <c r="A1106" s="18">
        <f t="shared" si="273"/>
        <v>2023</v>
      </c>
      <c r="B1106" s="18" t="str">
        <f t="shared" si="274"/>
        <v>Apr_2023</v>
      </c>
      <c r="C1106" s="18" t="str">
        <f t="shared" si="275"/>
        <v>WK 15_Apr_2023</v>
      </c>
      <c r="D1106" s="36">
        <v>45026</v>
      </c>
      <c r="E1106" s="23" t="s">
        <v>8</v>
      </c>
      <c r="F1106" s="30">
        <v>25</v>
      </c>
      <c r="G1106" s="30">
        <v>22</v>
      </c>
      <c r="H1106" s="21">
        <f t="shared" si="276"/>
        <v>3</v>
      </c>
      <c r="I1106" s="11">
        <f t="shared" si="277"/>
        <v>0.13636363636363635</v>
      </c>
      <c r="J1106" s="18">
        <v>35</v>
      </c>
      <c r="K1106" s="18">
        <f t="shared" si="278"/>
        <v>-10</v>
      </c>
      <c r="L1106" s="11">
        <f t="shared" si="279"/>
        <v>-0.2857142857142857</v>
      </c>
      <c r="M1106" s="30">
        <v>676</v>
      </c>
      <c r="N1106" s="30">
        <v>464</v>
      </c>
      <c r="O1106" s="21">
        <f t="shared" si="280"/>
        <v>212</v>
      </c>
      <c r="P1106" s="11">
        <f t="shared" si="281"/>
        <v>0.45689655172413796</v>
      </c>
      <c r="Q1106" s="18">
        <v>752</v>
      </c>
      <c r="R1106" s="18">
        <f t="shared" si="282"/>
        <v>-76</v>
      </c>
      <c r="S1106" s="11">
        <f t="shared" si="283"/>
        <v>-0.10106382978723404</v>
      </c>
      <c r="T1106" s="37">
        <f t="shared" si="284"/>
        <v>27.04</v>
      </c>
      <c r="U1106" s="37">
        <f t="shared" si="285"/>
        <v>21.485714285714284</v>
      </c>
      <c r="V1106" s="37">
        <f t="shared" si="286"/>
        <v>5.5542857142857152</v>
      </c>
      <c r="W1106" s="39">
        <f t="shared" si="287"/>
        <v>0.25851063829787241</v>
      </c>
    </row>
    <row r="1107" spans="1:23" x14ac:dyDescent="0.3">
      <c r="A1107" s="18">
        <f t="shared" si="273"/>
        <v>2023</v>
      </c>
      <c r="B1107" s="18" t="str">
        <f t="shared" si="274"/>
        <v>Apr_2023</v>
      </c>
      <c r="C1107" s="18" t="str">
        <f t="shared" si="275"/>
        <v>WK 15_Apr_2023</v>
      </c>
      <c r="D1107" s="36">
        <v>45026</v>
      </c>
      <c r="E1107" s="23" t="s">
        <v>9</v>
      </c>
      <c r="F1107" s="30">
        <v>147</v>
      </c>
      <c r="G1107" s="30">
        <v>147</v>
      </c>
      <c r="H1107" s="21">
        <f t="shared" si="276"/>
        <v>0</v>
      </c>
      <c r="I1107" s="11">
        <f t="shared" si="277"/>
        <v>0</v>
      </c>
      <c r="J1107" s="18">
        <v>460</v>
      </c>
      <c r="K1107" s="18">
        <f t="shared" si="278"/>
        <v>-313</v>
      </c>
      <c r="L1107" s="11">
        <f t="shared" si="279"/>
        <v>-0.68043478260869561</v>
      </c>
      <c r="M1107" s="35">
        <v>4535</v>
      </c>
      <c r="N1107" s="35">
        <v>4535</v>
      </c>
      <c r="O1107" s="21">
        <f t="shared" si="280"/>
        <v>0</v>
      </c>
      <c r="P1107" s="11">
        <f t="shared" si="281"/>
        <v>0</v>
      </c>
      <c r="Q1107" s="18">
        <v>14129</v>
      </c>
      <c r="R1107" s="18">
        <f t="shared" si="282"/>
        <v>-9594</v>
      </c>
      <c r="S1107" s="11">
        <f t="shared" si="283"/>
        <v>-0.6790289475546748</v>
      </c>
      <c r="T1107" s="37">
        <f t="shared" si="284"/>
        <v>30.85034013605442</v>
      </c>
      <c r="U1107" s="37">
        <f t="shared" si="285"/>
        <v>30.715217391304346</v>
      </c>
      <c r="V1107" s="37">
        <f t="shared" si="286"/>
        <v>0.13512274475007402</v>
      </c>
      <c r="W1107" s="39">
        <f t="shared" si="287"/>
        <v>4.3992117336707518E-3</v>
      </c>
    </row>
    <row r="1108" spans="1:23" x14ac:dyDescent="0.3">
      <c r="A1108" s="18">
        <f t="shared" si="273"/>
        <v>2023</v>
      </c>
      <c r="B1108" s="18" t="str">
        <f t="shared" si="274"/>
        <v>Apr_2023</v>
      </c>
      <c r="C1108" s="18" t="str">
        <f t="shared" si="275"/>
        <v>WK 15_Apr_2023</v>
      </c>
      <c r="D1108" s="36">
        <v>45026</v>
      </c>
      <c r="E1108" s="23" t="s">
        <v>21</v>
      </c>
      <c r="F1108" s="30">
        <v>21</v>
      </c>
      <c r="G1108" s="30">
        <v>21</v>
      </c>
      <c r="H1108" s="21">
        <f t="shared" si="276"/>
        <v>0</v>
      </c>
      <c r="I1108" s="11">
        <f t="shared" si="277"/>
        <v>0</v>
      </c>
      <c r="J1108" s="18">
        <v>61</v>
      </c>
      <c r="K1108" s="18">
        <f t="shared" si="278"/>
        <v>-40</v>
      </c>
      <c r="L1108" s="11">
        <f t="shared" si="279"/>
        <v>-0.65573770491803274</v>
      </c>
      <c r="M1108" s="30">
        <v>662</v>
      </c>
      <c r="N1108" s="30">
        <v>679</v>
      </c>
      <c r="O1108" s="21">
        <f t="shared" si="280"/>
        <v>-17</v>
      </c>
      <c r="P1108" s="11">
        <f t="shared" si="281"/>
        <v>-2.5036818851251842E-2</v>
      </c>
      <c r="Q1108" s="18">
        <v>1843</v>
      </c>
      <c r="R1108" s="18">
        <f t="shared" si="282"/>
        <v>-1181</v>
      </c>
      <c r="S1108" s="11">
        <f t="shared" si="283"/>
        <v>-0.64080303852414544</v>
      </c>
      <c r="T1108" s="37">
        <f t="shared" si="284"/>
        <v>31.523809523809526</v>
      </c>
      <c r="U1108" s="37">
        <f t="shared" si="285"/>
        <v>30.21311475409836</v>
      </c>
      <c r="V1108" s="37">
        <f t="shared" si="286"/>
        <v>1.3106947697111657</v>
      </c>
      <c r="W1108" s="39">
        <f t="shared" si="287"/>
        <v>4.3381650001291974E-2</v>
      </c>
    </row>
    <row r="1109" spans="1:23" x14ac:dyDescent="0.3">
      <c r="A1109" s="18">
        <f t="shared" si="273"/>
        <v>2023</v>
      </c>
      <c r="B1109" s="18" t="str">
        <f t="shared" si="274"/>
        <v>Apr_2023</v>
      </c>
      <c r="C1109" s="18" t="str">
        <f t="shared" si="275"/>
        <v>WK 15_Apr_2023</v>
      </c>
      <c r="D1109" s="36">
        <v>45026</v>
      </c>
      <c r="E1109" s="23" t="s">
        <v>10</v>
      </c>
      <c r="F1109" s="33">
        <v>30</v>
      </c>
      <c r="G1109" s="33">
        <v>30</v>
      </c>
      <c r="H1109" s="21">
        <f t="shared" si="276"/>
        <v>0</v>
      </c>
      <c r="I1109" s="11">
        <f t="shared" si="277"/>
        <v>0</v>
      </c>
      <c r="J1109" s="18">
        <v>44</v>
      </c>
      <c r="K1109" s="18">
        <f t="shared" si="278"/>
        <v>-14</v>
      </c>
      <c r="L1109" s="11">
        <f t="shared" si="279"/>
        <v>-0.31818181818181818</v>
      </c>
      <c r="M1109" s="30">
        <v>1120</v>
      </c>
      <c r="N1109" s="30">
        <v>1120</v>
      </c>
      <c r="O1109" s="21">
        <f t="shared" si="280"/>
        <v>0</v>
      </c>
      <c r="P1109" s="11">
        <f t="shared" si="281"/>
        <v>0</v>
      </c>
      <c r="Q1109" s="18">
        <v>1048</v>
      </c>
      <c r="R1109" s="18">
        <f t="shared" si="282"/>
        <v>72</v>
      </c>
      <c r="S1109" s="11">
        <f t="shared" si="283"/>
        <v>6.8702290076335881E-2</v>
      </c>
      <c r="T1109" s="37">
        <f t="shared" si="284"/>
        <v>37.333333333333336</v>
      </c>
      <c r="U1109" s="37">
        <f t="shared" si="285"/>
        <v>23.818181818181817</v>
      </c>
      <c r="V1109" s="37">
        <f t="shared" si="286"/>
        <v>13.515151515151519</v>
      </c>
      <c r="W1109" s="39">
        <f t="shared" si="287"/>
        <v>0.56743002544529286</v>
      </c>
    </row>
    <row r="1110" spans="1:23" x14ac:dyDescent="0.3">
      <c r="A1110" s="18">
        <f t="shared" si="273"/>
        <v>2023</v>
      </c>
      <c r="B1110" s="18" t="str">
        <f t="shared" si="274"/>
        <v>Apr_2023</v>
      </c>
      <c r="C1110" s="18" t="str">
        <f t="shared" si="275"/>
        <v>WK 15_Apr_2023</v>
      </c>
      <c r="D1110" s="36">
        <v>45026</v>
      </c>
      <c r="E1110" s="23" t="s">
        <v>12</v>
      </c>
      <c r="F1110" s="30">
        <v>78</v>
      </c>
      <c r="G1110" s="30">
        <v>82</v>
      </c>
      <c r="H1110" s="21">
        <f t="shared" si="276"/>
        <v>-4</v>
      </c>
      <c r="I1110" s="11">
        <f t="shared" si="277"/>
        <v>-4.878048780487805E-2</v>
      </c>
      <c r="J1110" s="18">
        <v>295</v>
      </c>
      <c r="K1110" s="18">
        <f t="shared" si="278"/>
        <v>-217</v>
      </c>
      <c r="L1110" s="11">
        <f t="shared" si="279"/>
        <v>-0.735593220338983</v>
      </c>
      <c r="M1110" s="30">
        <v>1519</v>
      </c>
      <c r="N1110" s="30">
        <v>1529</v>
      </c>
      <c r="O1110" s="21">
        <f t="shared" si="280"/>
        <v>-10</v>
      </c>
      <c r="P1110" s="11">
        <f t="shared" si="281"/>
        <v>-6.5402223675604968E-3</v>
      </c>
      <c r="Q1110" s="18">
        <v>5504</v>
      </c>
      <c r="R1110" s="18">
        <f t="shared" si="282"/>
        <v>-3985</v>
      </c>
      <c r="S1110" s="11">
        <f t="shared" si="283"/>
        <v>-0.72401889534883723</v>
      </c>
      <c r="T1110" s="37">
        <f t="shared" si="284"/>
        <v>19.474358974358974</v>
      </c>
      <c r="U1110" s="37">
        <f t="shared" si="285"/>
        <v>18.657627118644069</v>
      </c>
      <c r="V1110" s="37">
        <f t="shared" si="286"/>
        <v>0.81673185571490592</v>
      </c>
      <c r="W1110" s="39">
        <f t="shared" si="287"/>
        <v>4.3774690667859238E-2</v>
      </c>
    </row>
    <row r="1111" spans="1:23" x14ac:dyDescent="0.3">
      <c r="A1111" s="18">
        <f t="shared" si="273"/>
        <v>2023</v>
      </c>
      <c r="B1111" s="18" t="str">
        <f t="shared" si="274"/>
        <v>Apr_2023</v>
      </c>
      <c r="C1111" s="18" t="str">
        <f t="shared" si="275"/>
        <v>WK 17_Apr_2023</v>
      </c>
      <c r="D1111" s="36">
        <v>45040</v>
      </c>
      <c r="E1111" s="29" t="s">
        <v>18</v>
      </c>
      <c r="F1111" s="30">
        <v>37</v>
      </c>
      <c r="G1111" s="30">
        <v>37</v>
      </c>
      <c r="H1111" s="21">
        <f t="shared" si="276"/>
        <v>0</v>
      </c>
      <c r="I1111" s="11">
        <f t="shared" si="277"/>
        <v>0</v>
      </c>
      <c r="J1111" s="18">
        <v>113</v>
      </c>
      <c r="K1111" s="18">
        <f t="shared" si="278"/>
        <v>-76</v>
      </c>
      <c r="L1111" s="11">
        <f t="shared" si="279"/>
        <v>-0.67256637168141598</v>
      </c>
      <c r="M1111" s="31">
        <v>1269</v>
      </c>
      <c r="N1111" s="31">
        <v>1230</v>
      </c>
      <c r="O1111" s="21">
        <f t="shared" si="280"/>
        <v>39</v>
      </c>
      <c r="P1111" s="11">
        <f t="shared" si="281"/>
        <v>3.1707317073170732E-2</v>
      </c>
      <c r="Q1111" s="18">
        <v>4152</v>
      </c>
      <c r="R1111" s="18">
        <f t="shared" si="282"/>
        <v>-2883</v>
      </c>
      <c r="S1111" s="11">
        <f t="shared" si="283"/>
        <v>-0.69436416184971095</v>
      </c>
      <c r="T1111" s="37">
        <f t="shared" si="284"/>
        <v>34.297297297297298</v>
      </c>
      <c r="U1111" s="37">
        <f t="shared" si="285"/>
        <v>36.743362831858406</v>
      </c>
      <c r="V1111" s="37">
        <f t="shared" si="286"/>
        <v>-2.4460655345611073</v>
      </c>
      <c r="W1111" s="39">
        <f t="shared" si="287"/>
        <v>-6.6571629432901042E-2</v>
      </c>
    </row>
    <row r="1112" spans="1:23" x14ac:dyDescent="0.3">
      <c r="A1112" s="18">
        <f t="shared" si="273"/>
        <v>2023</v>
      </c>
      <c r="B1112" s="18" t="str">
        <f t="shared" si="274"/>
        <v>Apr_2023</v>
      </c>
      <c r="C1112" s="18" t="str">
        <f t="shared" si="275"/>
        <v>WK 17_Apr_2023</v>
      </c>
      <c r="D1112" s="36">
        <v>45040</v>
      </c>
      <c r="E1112" s="29" t="s">
        <v>19</v>
      </c>
      <c r="F1112" s="30">
        <v>49</v>
      </c>
      <c r="G1112" s="30">
        <v>50</v>
      </c>
      <c r="H1112" s="21">
        <f t="shared" si="276"/>
        <v>-1</v>
      </c>
      <c r="I1112" s="11">
        <f t="shared" si="277"/>
        <v>-0.02</v>
      </c>
      <c r="J1112" s="18">
        <v>118</v>
      </c>
      <c r="K1112" s="18">
        <f t="shared" si="278"/>
        <v>-69</v>
      </c>
      <c r="L1112" s="11">
        <f t="shared" si="279"/>
        <v>-0.5847457627118644</v>
      </c>
      <c r="M1112" s="30">
        <v>1272</v>
      </c>
      <c r="N1112" s="33">
        <v>1276</v>
      </c>
      <c r="O1112" s="21">
        <f t="shared" si="280"/>
        <v>-4</v>
      </c>
      <c r="P1112" s="11">
        <f t="shared" si="281"/>
        <v>-3.134796238244514E-3</v>
      </c>
      <c r="Q1112" s="18">
        <v>3262</v>
      </c>
      <c r="R1112" s="18">
        <f t="shared" si="282"/>
        <v>-1990</v>
      </c>
      <c r="S1112" s="11">
        <f t="shared" si="283"/>
        <v>-0.61005518087063149</v>
      </c>
      <c r="T1112" s="37">
        <f t="shared" si="284"/>
        <v>25.959183673469386</v>
      </c>
      <c r="U1112" s="37">
        <f t="shared" si="285"/>
        <v>27.64406779661017</v>
      </c>
      <c r="V1112" s="37">
        <f t="shared" si="286"/>
        <v>-1.6848841231407832</v>
      </c>
      <c r="W1112" s="39">
        <f t="shared" si="287"/>
        <v>-6.0949211076214718E-2</v>
      </c>
    </row>
    <row r="1113" spans="1:23" x14ac:dyDescent="0.3">
      <c r="A1113" s="18">
        <f t="shared" ref="A1113:A1146" si="288">IF(ISBLANK(D1113),"",YEAR(D1113))</f>
        <v>2023</v>
      </c>
      <c r="B1113" s="18" t="str">
        <f t="shared" si="274"/>
        <v>Apr_2023</v>
      </c>
      <c r="C1113" s="18" t="str">
        <f t="shared" si="275"/>
        <v>WK 17_Apr_2023</v>
      </c>
      <c r="D1113" s="36">
        <v>45040</v>
      </c>
      <c r="E1113" s="23" t="s">
        <v>6</v>
      </c>
      <c r="F1113" s="30">
        <v>19</v>
      </c>
      <c r="G1113" s="30">
        <v>20</v>
      </c>
      <c r="H1113" s="21">
        <f t="shared" si="276"/>
        <v>-1</v>
      </c>
      <c r="I1113" s="11">
        <f t="shared" si="277"/>
        <v>-0.05</v>
      </c>
      <c r="J1113" s="18">
        <v>47</v>
      </c>
      <c r="K1113" s="18">
        <f t="shared" si="278"/>
        <v>-28</v>
      </c>
      <c r="L1113" s="11">
        <f t="shared" si="279"/>
        <v>-0.5957446808510638</v>
      </c>
      <c r="M1113" s="30">
        <v>756</v>
      </c>
      <c r="N1113" s="30">
        <v>766</v>
      </c>
      <c r="O1113" s="21">
        <f t="shared" si="280"/>
        <v>-10</v>
      </c>
      <c r="P1113" s="11">
        <f t="shared" si="281"/>
        <v>-1.3054830287206266E-2</v>
      </c>
      <c r="Q1113" s="18">
        <v>1771</v>
      </c>
      <c r="R1113" s="18">
        <f t="shared" si="282"/>
        <v>-1015</v>
      </c>
      <c r="S1113" s="11">
        <f t="shared" si="283"/>
        <v>-0.5731225296442688</v>
      </c>
      <c r="T1113" s="37">
        <f t="shared" si="284"/>
        <v>39.789473684210527</v>
      </c>
      <c r="U1113" s="37">
        <f t="shared" si="285"/>
        <v>37.680851063829785</v>
      </c>
      <c r="V1113" s="37">
        <f t="shared" si="286"/>
        <v>2.1086226203807428</v>
      </c>
      <c r="W1113" s="39">
        <f t="shared" si="287"/>
        <v>5.5960058248387873E-2</v>
      </c>
    </row>
    <row r="1114" spans="1:23" x14ac:dyDescent="0.3">
      <c r="A1114" s="18">
        <f t="shared" si="288"/>
        <v>2023</v>
      </c>
      <c r="B1114" s="18" t="str">
        <f t="shared" si="274"/>
        <v>Apr_2023</v>
      </c>
      <c r="C1114" s="18" t="str">
        <f t="shared" si="275"/>
        <v>WK 17_Apr_2023</v>
      </c>
      <c r="D1114" s="36">
        <v>45040</v>
      </c>
      <c r="E1114" s="23" t="s">
        <v>7</v>
      </c>
      <c r="F1114" s="30">
        <v>2349</v>
      </c>
      <c r="G1114" s="30">
        <v>2337</v>
      </c>
      <c r="H1114" s="21">
        <f t="shared" si="276"/>
        <v>12</v>
      </c>
      <c r="I1114" s="11">
        <f t="shared" si="277"/>
        <v>5.1347881899871627E-3</v>
      </c>
      <c r="J1114" s="18">
        <v>2500</v>
      </c>
      <c r="K1114" s="18">
        <f t="shared" si="278"/>
        <v>-151</v>
      </c>
      <c r="L1114" s="11">
        <f t="shared" si="279"/>
        <v>-6.0400000000000002E-2</v>
      </c>
      <c r="M1114" s="30">
        <v>73189</v>
      </c>
      <c r="N1114" s="30">
        <v>71561</v>
      </c>
      <c r="O1114" s="21">
        <f t="shared" si="280"/>
        <v>1628</v>
      </c>
      <c r="P1114" s="11">
        <f t="shared" si="281"/>
        <v>2.2749821830326575E-2</v>
      </c>
      <c r="Q1114" s="18">
        <v>86541</v>
      </c>
      <c r="R1114" s="18">
        <f t="shared" si="282"/>
        <v>-13352</v>
      </c>
      <c r="S1114" s="11">
        <f t="shared" si="283"/>
        <v>-0.15428525207705018</v>
      </c>
      <c r="T1114" s="37">
        <f t="shared" si="284"/>
        <v>31.157513835674756</v>
      </c>
      <c r="U1114" s="37">
        <f t="shared" si="285"/>
        <v>34.616399999999999</v>
      </c>
      <c r="V1114" s="37">
        <f t="shared" si="286"/>
        <v>-3.4588861643252429</v>
      </c>
      <c r="W1114" s="39">
        <f t="shared" si="287"/>
        <v>-9.9920447080725991E-2</v>
      </c>
    </row>
    <row r="1115" spans="1:23" x14ac:dyDescent="0.3">
      <c r="A1115" s="18">
        <f t="shared" si="288"/>
        <v>2023</v>
      </c>
      <c r="B1115" s="18" t="str">
        <f t="shared" si="274"/>
        <v>Apr_2023</v>
      </c>
      <c r="C1115" s="18" t="str">
        <f t="shared" si="275"/>
        <v>WK 17_Apr_2023</v>
      </c>
      <c r="D1115" s="36">
        <v>45040</v>
      </c>
      <c r="E1115" s="34" t="s">
        <v>20</v>
      </c>
      <c r="F1115" s="32">
        <v>29</v>
      </c>
      <c r="G1115" s="32">
        <v>29</v>
      </c>
      <c r="H1115" s="21">
        <f t="shared" si="276"/>
        <v>0</v>
      </c>
      <c r="I1115" s="11">
        <f t="shared" si="277"/>
        <v>0</v>
      </c>
      <c r="J1115" s="18">
        <v>75</v>
      </c>
      <c r="K1115" s="18">
        <f t="shared" si="278"/>
        <v>-46</v>
      </c>
      <c r="L1115" s="11">
        <f t="shared" si="279"/>
        <v>-0.61333333333333329</v>
      </c>
      <c r="M1115" s="30">
        <v>1371</v>
      </c>
      <c r="N1115" s="30">
        <v>1317</v>
      </c>
      <c r="O1115" s="21">
        <f t="shared" si="280"/>
        <v>54</v>
      </c>
      <c r="P1115" s="11">
        <f t="shared" si="281"/>
        <v>4.1002277904328019E-2</v>
      </c>
      <c r="Q1115" s="18">
        <v>2819</v>
      </c>
      <c r="R1115" s="18">
        <f t="shared" si="282"/>
        <v>-1448</v>
      </c>
      <c r="S1115" s="11">
        <f t="shared" si="283"/>
        <v>-0.51365732529265695</v>
      </c>
      <c r="T1115" s="37">
        <f t="shared" si="284"/>
        <v>47.275862068965516</v>
      </c>
      <c r="U1115" s="37">
        <f t="shared" si="285"/>
        <v>37.586666666666666</v>
      </c>
      <c r="V1115" s="37">
        <f t="shared" si="286"/>
        <v>9.68919540229885</v>
      </c>
      <c r="W1115" s="39">
        <f t="shared" si="287"/>
        <v>0.25778277941554228</v>
      </c>
    </row>
    <row r="1116" spans="1:23" x14ac:dyDescent="0.3">
      <c r="A1116" s="18">
        <f t="shared" si="288"/>
        <v>2023</v>
      </c>
      <c r="B1116" s="18" t="str">
        <f t="shared" si="274"/>
        <v>Apr_2023</v>
      </c>
      <c r="C1116" s="18" t="str">
        <f t="shared" si="275"/>
        <v>WK 17_Apr_2023</v>
      </c>
      <c r="D1116" s="36">
        <v>45040</v>
      </c>
      <c r="E1116" s="23" t="s">
        <v>8</v>
      </c>
      <c r="F1116" s="30">
        <v>21</v>
      </c>
      <c r="G1116" s="30">
        <v>21</v>
      </c>
      <c r="H1116" s="21">
        <f t="shared" si="276"/>
        <v>0</v>
      </c>
      <c r="I1116" s="11">
        <f t="shared" si="277"/>
        <v>0</v>
      </c>
      <c r="J1116" s="18">
        <v>35</v>
      </c>
      <c r="K1116" s="18">
        <f t="shared" si="278"/>
        <v>-14</v>
      </c>
      <c r="L1116" s="11">
        <f t="shared" si="279"/>
        <v>-0.4</v>
      </c>
      <c r="M1116" s="30">
        <v>428</v>
      </c>
      <c r="N1116" s="30">
        <v>438</v>
      </c>
      <c r="O1116" s="21">
        <f t="shared" si="280"/>
        <v>-10</v>
      </c>
      <c r="P1116" s="11">
        <f t="shared" si="281"/>
        <v>-2.2831050228310501E-2</v>
      </c>
      <c r="Q1116" s="18">
        <v>752</v>
      </c>
      <c r="R1116" s="18">
        <f t="shared" si="282"/>
        <v>-324</v>
      </c>
      <c r="S1116" s="11">
        <f t="shared" si="283"/>
        <v>-0.43085106382978722</v>
      </c>
      <c r="T1116" s="37">
        <f t="shared" si="284"/>
        <v>20.38095238095238</v>
      </c>
      <c r="U1116" s="37">
        <f t="shared" si="285"/>
        <v>21.485714285714284</v>
      </c>
      <c r="V1116" s="37">
        <f t="shared" si="286"/>
        <v>-1.1047619047619044</v>
      </c>
      <c r="W1116" s="39">
        <f t="shared" si="287"/>
        <v>-5.1418439716312041E-2</v>
      </c>
    </row>
    <row r="1117" spans="1:23" x14ac:dyDescent="0.3">
      <c r="A1117" s="18">
        <f t="shared" si="288"/>
        <v>2023</v>
      </c>
      <c r="B1117" s="18" t="str">
        <f t="shared" si="274"/>
        <v>Apr_2023</v>
      </c>
      <c r="C1117" s="18" t="str">
        <f t="shared" si="275"/>
        <v>WK 17_Apr_2023</v>
      </c>
      <c r="D1117" s="36">
        <v>45040</v>
      </c>
      <c r="E1117" s="23" t="s">
        <v>9</v>
      </c>
      <c r="F1117" s="30">
        <v>148</v>
      </c>
      <c r="G1117" s="30">
        <v>148</v>
      </c>
      <c r="H1117" s="21">
        <f t="shared" si="276"/>
        <v>0</v>
      </c>
      <c r="I1117" s="11">
        <f t="shared" si="277"/>
        <v>0</v>
      </c>
      <c r="J1117" s="18">
        <v>460</v>
      </c>
      <c r="K1117" s="18">
        <f t="shared" si="278"/>
        <v>-312</v>
      </c>
      <c r="L1117" s="11">
        <f t="shared" si="279"/>
        <v>-0.67826086956521736</v>
      </c>
      <c r="M1117" s="35">
        <v>5022</v>
      </c>
      <c r="N1117" s="35">
        <v>5022</v>
      </c>
      <c r="O1117" s="21">
        <f t="shared" si="280"/>
        <v>0</v>
      </c>
      <c r="P1117" s="11">
        <f t="shared" si="281"/>
        <v>0</v>
      </c>
      <c r="Q1117" s="18">
        <v>14129</v>
      </c>
      <c r="R1117" s="18">
        <f t="shared" si="282"/>
        <v>-9107</v>
      </c>
      <c r="S1117" s="11">
        <f t="shared" si="283"/>
        <v>-0.64456083233066741</v>
      </c>
      <c r="T1117" s="37">
        <f t="shared" si="284"/>
        <v>33.932432432432435</v>
      </c>
      <c r="U1117" s="37">
        <f t="shared" si="285"/>
        <v>30.715217391304346</v>
      </c>
      <c r="V1117" s="37">
        <f t="shared" si="286"/>
        <v>3.2172150411280889</v>
      </c>
      <c r="W1117" s="39">
        <f t="shared" si="287"/>
        <v>0.10474335897225005</v>
      </c>
    </row>
    <row r="1118" spans="1:23" x14ac:dyDescent="0.3">
      <c r="A1118" s="18">
        <f t="shared" si="288"/>
        <v>2023</v>
      </c>
      <c r="B1118" s="18" t="str">
        <f t="shared" si="274"/>
        <v>Apr_2023</v>
      </c>
      <c r="C1118" s="18" t="str">
        <f t="shared" si="275"/>
        <v>WK 17_Apr_2023</v>
      </c>
      <c r="D1118" s="36">
        <v>45040</v>
      </c>
      <c r="E1118" s="23" t="s">
        <v>21</v>
      </c>
      <c r="F1118" s="30">
        <v>21</v>
      </c>
      <c r="G1118" s="30">
        <v>21</v>
      </c>
      <c r="H1118" s="21">
        <f t="shared" si="276"/>
        <v>0</v>
      </c>
      <c r="I1118" s="11">
        <f t="shared" si="277"/>
        <v>0</v>
      </c>
      <c r="J1118" s="18">
        <v>61</v>
      </c>
      <c r="K1118" s="18">
        <f t="shared" si="278"/>
        <v>-40</v>
      </c>
      <c r="L1118" s="11">
        <f t="shared" si="279"/>
        <v>-0.65573770491803274</v>
      </c>
      <c r="M1118" s="30">
        <v>665</v>
      </c>
      <c r="N1118" s="30">
        <v>656</v>
      </c>
      <c r="O1118" s="21">
        <f t="shared" si="280"/>
        <v>9</v>
      </c>
      <c r="P1118" s="11">
        <f t="shared" si="281"/>
        <v>1.3719512195121951E-2</v>
      </c>
      <c r="Q1118" s="18">
        <v>1843</v>
      </c>
      <c r="R1118" s="18">
        <f t="shared" si="282"/>
        <v>-1178</v>
      </c>
      <c r="S1118" s="11">
        <f t="shared" si="283"/>
        <v>-0.63917525773195871</v>
      </c>
      <c r="T1118" s="37">
        <f t="shared" si="284"/>
        <v>31.666666666666668</v>
      </c>
      <c r="U1118" s="37">
        <f t="shared" si="285"/>
        <v>30.21311475409836</v>
      </c>
      <c r="V1118" s="37">
        <f t="shared" si="286"/>
        <v>1.4535519125683081</v>
      </c>
      <c r="W1118" s="39">
        <f t="shared" si="287"/>
        <v>4.8109965635738904E-2</v>
      </c>
    </row>
    <row r="1119" spans="1:23" x14ac:dyDescent="0.3">
      <c r="A1119" s="18">
        <f t="shared" si="288"/>
        <v>2023</v>
      </c>
      <c r="B1119" s="18" t="str">
        <f t="shared" si="274"/>
        <v>Apr_2023</v>
      </c>
      <c r="C1119" s="18" t="str">
        <f t="shared" si="275"/>
        <v>WK 17_Apr_2023</v>
      </c>
      <c r="D1119" s="36">
        <v>45040</v>
      </c>
      <c r="E1119" s="23" t="s">
        <v>10</v>
      </c>
      <c r="F1119" s="33">
        <v>27</v>
      </c>
      <c r="G1119" s="33">
        <v>30</v>
      </c>
      <c r="H1119" s="21">
        <f t="shared" si="276"/>
        <v>-3</v>
      </c>
      <c r="I1119" s="11">
        <f t="shared" si="277"/>
        <v>-0.1</v>
      </c>
      <c r="J1119" s="18">
        <v>44</v>
      </c>
      <c r="K1119" s="18">
        <f t="shared" si="278"/>
        <v>-17</v>
      </c>
      <c r="L1119" s="11">
        <f t="shared" si="279"/>
        <v>-0.38636363636363635</v>
      </c>
      <c r="M1119" s="30">
        <v>952</v>
      </c>
      <c r="N1119" s="30">
        <v>1048</v>
      </c>
      <c r="O1119" s="21">
        <f t="shared" si="280"/>
        <v>-96</v>
      </c>
      <c r="P1119" s="11">
        <f t="shared" si="281"/>
        <v>-9.1603053435114504E-2</v>
      </c>
      <c r="Q1119" s="18">
        <v>1048</v>
      </c>
      <c r="R1119" s="18">
        <f t="shared" si="282"/>
        <v>-96</v>
      </c>
      <c r="S1119" s="11">
        <f t="shared" si="283"/>
        <v>-9.1603053435114504E-2</v>
      </c>
      <c r="T1119" s="37">
        <f t="shared" si="284"/>
        <v>35.25925925925926</v>
      </c>
      <c r="U1119" s="37">
        <f t="shared" si="285"/>
        <v>23.818181818181817</v>
      </c>
      <c r="V1119" s="37">
        <f t="shared" si="286"/>
        <v>11.441077441077443</v>
      </c>
      <c r="W1119" s="39">
        <f t="shared" si="287"/>
        <v>0.48035057958722094</v>
      </c>
    </row>
    <row r="1120" spans="1:23" x14ac:dyDescent="0.3">
      <c r="A1120" s="18">
        <f t="shared" si="288"/>
        <v>2023</v>
      </c>
      <c r="B1120" s="18" t="str">
        <f t="shared" si="274"/>
        <v>Apr_2023</v>
      </c>
      <c r="C1120" s="18" t="str">
        <f t="shared" si="275"/>
        <v>WK 17_Apr_2023</v>
      </c>
      <c r="D1120" s="36">
        <v>45040</v>
      </c>
      <c r="E1120" s="23" t="s">
        <v>12</v>
      </c>
      <c r="F1120" s="30">
        <v>84</v>
      </c>
      <c r="G1120" s="30">
        <v>84</v>
      </c>
      <c r="H1120" s="21">
        <f t="shared" si="276"/>
        <v>0</v>
      </c>
      <c r="I1120" s="11">
        <f t="shared" si="277"/>
        <v>0</v>
      </c>
      <c r="J1120" s="18">
        <v>295</v>
      </c>
      <c r="K1120" s="18">
        <f t="shared" si="278"/>
        <v>-211</v>
      </c>
      <c r="L1120" s="11">
        <f t="shared" si="279"/>
        <v>-0.71525423728813564</v>
      </c>
      <c r="M1120" s="30">
        <v>1122</v>
      </c>
      <c r="N1120" s="30">
        <v>1122</v>
      </c>
      <c r="O1120" s="21">
        <f t="shared" si="280"/>
        <v>0</v>
      </c>
      <c r="P1120" s="11">
        <f t="shared" si="281"/>
        <v>0</v>
      </c>
      <c r="Q1120" s="18">
        <v>5504</v>
      </c>
      <c r="R1120" s="18">
        <f t="shared" si="282"/>
        <v>-4382</v>
      </c>
      <c r="S1120" s="11">
        <f t="shared" si="283"/>
        <v>-0.79614825581395354</v>
      </c>
      <c r="T1120" s="37">
        <f t="shared" si="284"/>
        <v>13.357142857142858</v>
      </c>
      <c r="U1120" s="37">
        <f t="shared" si="285"/>
        <v>18.657627118644069</v>
      </c>
      <c r="V1120" s="37">
        <f t="shared" si="286"/>
        <v>-5.3004842615012109</v>
      </c>
      <c r="W1120" s="39">
        <f t="shared" si="287"/>
        <v>-0.28409208887043191</v>
      </c>
    </row>
    <row r="1121" spans="1:23" x14ac:dyDescent="0.3">
      <c r="A1121" s="18">
        <f t="shared" si="288"/>
        <v>2023</v>
      </c>
      <c r="B1121" s="18" t="str">
        <f t="shared" si="274"/>
        <v>May_2023</v>
      </c>
      <c r="C1121" s="18" t="str">
        <f t="shared" si="275"/>
        <v>WK 19_May_2023</v>
      </c>
      <c r="D1121" s="36">
        <v>45054</v>
      </c>
      <c r="E1121" s="29" t="s">
        <v>18</v>
      </c>
      <c r="F1121" s="30">
        <v>37</v>
      </c>
      <c r="G1121" s="30">
        <v>37</v>
      </c>
      <c r="H1121" s="21">
        <f t="shared" si="276"/>
        <v>0</v>
      </c>
      <c r="I1121" s="11">
        <f t="shared" si="277"/>
        <v>0</v>
      </c>
      <c r="J1121" s="18">
        <v>113</v>
      </c>
      <c r="K1121" s="18">
        <f t="shared" si="278"/>
        <v>-76</v>
      </c>
      <c r="L1121" s="11">
        <f t="shared" si="279"/>
        <v>-0.67256637168141598</v>
      </c>
      <c r="M1121" s="31">
        <v>1242</v>
      </c>
      <c r="N1121" s="31">
        <v>1298</v>
      </c>
      <c r="O1121" s="21">
        <f t="shared" si="280"/>
        <v>-56</v>
      </c>
      <c r="P1121" s="11">
        <f t="shared" si="281"/>
        <v>-4.3143297380585519E-2</v>
      </c>
      <c r="Q1121" s="18">
        <v>4152</v>
      </c>
      <c r="R1121" s="18">
        <f t="shared" si="282"/>
        <v>-2910</v>
      </c>
      <c r="S1121" s="11">
        <f t="shared" si="283"/>
        <v>-0.70086705202312138</v>
      </c>
      <c r="T1121" s="37">
        <f t="shared" si="284"/>
        <v>33.567567567567565</v>
      </c>
      <c r="U1121" s="37">
        <f t="shared" si="285"/>
        <v>36.743362831858406</v>
      </c>
      <c r="V1121" s="37">
        <f t="shared" si="286"/>
        <v>-3.1757952642908407</v>
      </c>
      <c r="W1121" s="39">
        <f t="shared" si="287"/>
        <v>-8.6431807530073457E-2</v>
      </c>
    </row>
    <row r="1122" spans="1:23" x14ac:dyDescent="0.3">
      <c r="A1122" s="18">
        <f t="shared" si="288"/>
        <v>2023</v>
      </c>
      <c r="B1122" s="18" t="str">
        <f t="shared" si="274"/>
        <v>May_2023</v>
      </c>
      <c r="C1122" s="18" t="str">
        <f t="shared" si="275"/>
        <v>WK 19_May_2023</v>
      </c>
      <c r="D1122" s="36">
        <v>45054</v>
      </c>
      <c r="E1122" s="29" t="s">
        <v>19</v>
      </c>
      <c r="F1122" s="30">
        <v>50</v>
      </c>
      <c r="G1122" s="30">
        <v>48</v>
      </c>
      <c r="H1122" s="21">
        <f t="shared" si="276"/>
        <v>2</v>
      </c>
      <c r="I1122" s="11">
        <f t="shared" si="277"/>
        <v>4.1666666666666664E-2</v>
      </c>
      <c r="J1122" s="18">
        <v>118</v>
      </c>
      <c r="K1122" s="18">
        <f t="shared" si="278"/>
        <v>-68</v>
      </c>
      <c r="L1122" s="11">
        <f t="shared" si="279"/>
        <v>-0.57627118644067798</v>
      </c>
      <c r="M1122" s="30">
        <v>1433</v>
      </c>
      <c r="N1122" s="33">
        <v>1291</v>
      </c>
      <c r="O1122" s="21">
        <f t="shared" si="280"/>
        <v>142</v>
      </c>
      <c r="P1122" s="11">
        <f t="shared" si="281"/>
        <v>0.10999225406661503</v>
      </c>
      <c r="Q1122" s="18">
        <v>3262</v>
      </c>
      <c r="R1122" s="18">
        <f t="shared" si="282"/>
        <v>-1829</v>
      </c>
      <c r="S1122" s="11">
        <f t="shared" si="283"/>
        <v>-0.56069895769466582</v>
      </c>
      <c r="T1122" s="37">
        <f t="shared" si="284"/>
        <v>28.66</v>
      </c>
      <c r="U1122" s="37">
        <f t="shared" si="285"/>
        <v>27.64406779661017</v>
      </c>
      <c r="V1122" s="37">
        <f t="shared" si="286"/>
        <v>1.0159322033898306</v>
      </c>
      <c r="W1122" s="39">
        <f t="shared" si="287"/>
        <v>3.6750459840588598E-2</v>
      </c>
    </row>
    <row r="1123" spans="1:23" x14ac:dyDescent="0.3">
      <c r="A1123" s="18">
        <f t="shared" si="288"/>
        <v>2023</v>
      </c>
      <c r="B1123" s="18" t="str">
        <f t="shared" si="274"/>
        <v>May_2023</v>
      </c>
      <c r="C1123" s="18" t="str">
        <f t="shared" si="275"/>
        <v>WK 19_May_2023</v>
      </c>
      <c r="D1123" s="36">
        <v>45054</v>
      </c>
      <c r="E1123" s="23" t="s">
        <v>6</v>
      </c>
      <c r="F1123" s="30">
        <v>20</v>
      </c>
      <c r="G1123" s="30">
        <v>20</v>
      </c>
      <c r="H1123" s="21">
        <f t="shared" si="276"/>
        <v>0</v>
      </c>
      <c r="I1123" s="11">
        <f t="shared" si="277"/>
        <v>0</v>
      </c>
      <c r="J1123" s="18">
        <v>47</v>
      </c>
      <c r="K1123" s="18">
        <f t="shared" si="278"/>
        <v>-27</v>
      </c>
      <c r="L1123" s="11">
        <f t="shared" si="279"/>
        <v>-0.57446808510638303</v>
      </c>
      <c r="M1123" s="30">
        <v>771</v>
      </c>
      <c r="N1123" s="30">
        <v>769</v>
      </c>
      <c r="O1123" s="21">
        <f t="shared" si="280"/>
        <v>2</v>
      </c>
      <c r="P1123" s="11">
        <f t="shared" si="281"/>
        <v>2.6007802340702211E-3</v>
      </c>
      <c r="Q1123" s="18">
        <v>1771</v>
      </c>
      <c r="R1123" s="18">
        <f t="shared" si="282"/>
        <v>-1000</v>
      </c>
      <c r="S1123" s="11">
        <f t="shared" si="283"/>
        <v>-0.56465273856578202</v>
      </c>
      <c r="T1123" s="37">
        <f t="shared" si="284"/>
        <v>38.549999999999997</v>
      </c>
      <c r="U1123" s="37">
        <f t="shared" si="285"/>
        <v>37.680851063829785</v>
      </c>
      <c r="V1123" s="37">
        <f t="shared" si="286"/>
        <v>0.86914893617021249</v>
      </c>
      <c r="W1123" s="39">
        <f t="shared" si="287"/>
        <v>2.3066064370412191E-2</v>
      </c>
    </row>
    <row r="1124" spans="1:23" x14ac:dyDescent="0.3">
      <c r="A1124" s="18">
        <f t="shared" si="288"/>
        <v>2023</v>
      </c>
      <c r="B1124" s="18" t="str">
        <f t="shared" si="274"/>
        <v>May_2023</v>
      </c>
      <c r="C1124" s="18" t="str">
        <f t="shared" si="275"/>
        <v>WK 19_May_2023</v>
      </c>
      <c r="D1124" s="36">
        <v>45054</v>
      </c>
      <c r="E1124" s="23" t="s">
        <v>7</v>
      </c>
      <c r="F1124" s="30">
        <v>2331</v>
      </c>
      <c r="G1124" s="30">
        <v>2340</v>
      </c>
      <c r="H1124" s="21">
        <f t="shared" si="276"/>
        <v>-9</v>
      </c>
      <c r="I1124" s="11">
        <f t="shared" si="277"/>
        <v>-3.8461538461538464E-3</v>
      </c>
      <c r="J1124" s="18">
        <v>2500</v>
      </c>
      <c r="K1124" s="18">
        <f t="shared" si="278"/>
        <v>-169</v>
      </c>
      <c r="L1124" s="11">
        <f t="shared" si="279"/>
        <v>-6.7599999999999993E-2</v>
      </c>
      <c r="M1124" s="30">
        <v>73697</v>
      </c>
      <c r="N1124" s="30">
        <v>77153</v>
      </c>
      <c r="O1124" s="21">
        <f t="shared" si="280"/>
        <v>-3456</v>
      </c>
      <c r="P1124" s="11">
        <f t="shared" si="281"/>
        <v>-4.4794110404002434E-2</v>
      </c>
      <c r="Q1124" s="18">
        <v>86541</v>
      </c>
      <c r="R1124" s="18">
        <f t="shared" si="282"/>
        <v>-12844</v>
      </c>
      <c r="S1124" s="11">
        <f t="shared" si="283"/>
        <v>-0.1484152020429623</v>
      </c>
      <c r="T1124" s="37">
        <f t="shared" si="284"/>
        <v>31.616044616044615</v>
      </c>
      <c r="U1124" s="37">
        <f t="shared" si="285"/>
        <v>34.616399999999999</v>
      </c>
      <c r="V1124" s="37">
        <f t="shared" si="286"/>
        <v>-3.0003553839553838</v>
      </c>
      <c r="W1124" s="39">
        <f t="shared" si="287"/>
        <v>-8.6674390865467923E-2</v>
      </c>
    </row>
    <row r="1125" spans="1:23" x14ac:dyDescent="0.3">
      <c r="A1125" s="18">
        <f t="shared" si="288"/>
        <v>2023</v>
      </c>
      <c r="B1125" s="18" t="str">
        <f t="shared" si="274"/>
        <v>May_2023</v>
      </c>
      <c r="C1125" s="18" t="str">
        <f t="shared" si="275"/>
        <v>WK 19_May_2023</v>
      </c>
      <c r="D1125" s="36">
        <v>45054</v>
      </c>
      <c r="E1125" s="34" t="s">
        <v>20</v>
      </c>
      <c r="F1125" s="32">
        <v>29</v>
      </c>
      <c r="G1125" s="32">
        <v>29</v>
      </c>
      <c r="H1125" s="21">
        <f t="shared" si="276"/>
        <v>0</v>
      </c>
      <c r="I1125" s="11">
        <f t="shared" si="277"/>
        <v>0</v>
      </c>
      <c r="J1125" s="18">
        <v>75</v>
      </c>
      <c r="K1125" s="18">
        <f t="shared" si="278"/>
        <v>-46</v>
      </c>
      <c r="L1125" s="11">
        <f t="shared" si="279"/>
        <v>-0.61333333333333329</v>
      </c>
      <c r="M1125" s="30">
        <v>1378</v>
      </c>
      <c r="N1125" s="30">
        <v>1378</v>
      </c>
      <c r="O1125" s="21">
        <f t="shared" si="280"/>
        <v>0</v>
      </c>
      <c r="P1125" s="11">
        <f t="shared" si="281"/>
        <v>0</v>
      </c>
      <c r="Q1125" s="18">
        <v>2819</v>
      </c>
      <c r="R1125" s="18">
        <f t="shared" si="282"/>
        <v>-1441</v>
      </c>
      <c r="S1125" s="11">
        <f t="shared" si="283"/>
        <v>-0.51117417523944664</v>
      </c>
      <c r="T1125" s="37">
        <f t="shared" si="284"/>
        <v>47.517241379310342</v>
      </c>
      <c r="U1125" s="37">
        <f t="shared" si="285"/>
        <v>37.586666666666666</v>
      </c>
      <c r="V1125" s="37">
        <f t="shared" si="286"/>
        <v>9.9305747126436756</v>
      </c>
      <c r="W1125" s="39">
        <f t="shared" si="287"/>
        <v>0.26420471920832767</v>
      </c>
    </row>
    <row r="1126" spans="1:23" x14ac:dyDescent="0.3">
      <c r="A1126" s="18">
        <f t="shared" si="288"/>
        <v>2023</v>
      </c>
      <c r="B1126" s="18" t="str">
        <f t="shared" si="274"/>
        <v>May_2023</v>
      </c>
      <c r="C1126" s="18" t="str">
        <f t="shared" si="275"/>
        <v>WK 19_May_2023</v>
      </c>
      <c r="D1126" s="36">
        <v>45054</v>
      </c>
      <c r="E1126" s="23" t="s">
        <v>8</v>
      </c>
      <c r="F1126" s="30">
        <v>22</v>
      </c>
      <c r="G1126" s="30">
        <v>22</v>
      </c>
      <c r="H1126" s="21">
        <f t="shared" si="276"/>
        <v>0</v>
      </c>
      <c r="I1126" s="11">
        <f t="shared" si="277"/>
        <v>0</v>
      </c>
      <c r="J1126" s="18">
        <v>35</v>
      </c>
      <c r="K1126" s="18">
        <f t="shared" si="278"/>
        <v>-13</v>
      </c>
      <c r="L1126" s="11">
        <f t="shared" si="279"/>
        <v>-0.37142857142857144</v>
      </c>
      <c r="M1126" s="30">
        <v>495</v>
      </c>
      <c r="N1126" s="30">
        <v>435</v>
      </c>
      <c r="O1126" s="21">
        <f t="shared" si="280"/>
        <v>60</v>
      </c>
      <c r="P1126" s="11">
        <f t="shared" si="281"/>
        <v>0.13793103448275862</v>
      </c>
      <c r="Q1126" s="18">
        <v>752</v>
      </c>
      <c r="R1126" s="18">
        <f t="shared" si="282"/>
        <v>-257</v>
      </c>
      <c r="S1126" s="11">
        <f t="shared" si="283"/>
        <v>-0.34175531914893614</v>
      </c>
      <c r="T1126" s="37">
        <f t="shared" si="284"/>
        <v>22.5</v>
      </c>
      <c r="U1126" s="37">
        <f t="shared" si="285"/>
        <v>21.485714285714284</v>
      </c>
      <c r="V1126" s="37">
        <f t="shared" si="286"/>
        <v>1.014285714285716</v>
      </c>
      <c r="W1126" s="39">
        <f t="shared" si="287"/>
        <v>4.7207446808510724E-2</v>
      </c>
    </row>
    <row r="1127" spans="1:23" x14ac:dyDescent="0.3">
      <c r="A1127" s="18">
        <f t="shared" si="288"/>
        <v>2023</v>
      </c>
      <c r="B1127" s="18" t="str">
        <f t="shared" si="274"/>
        <v>May_2023</v>
      </c>
      <c r="C1127" s="18" t="str">
        <f t="shared" si="275"/>
        <v>WK 19_May_2023</v>
      </c>
      <c r="D1127" s="36">
        <v>45054</v>
      </c>
      <c r="E1127" s="23" t="s">
        <v>9</v>
      </c>
      <c r="F1127" s="30">
        <v>147</v>
      </c>
      <c r="G1127" s="30">
        <v>148</v>
      </c>
      <c r="H1127" s="21">
        <f t="shared" si="276"/>
        <v>-1</v>
      </c>
      <c r="I1127" s="11">
        <f t="shared" si="277"/>
        <v>-6.7567567567567571E-3</v>
      </c>
      <c r="J1127" s="18">
        <v>460</v>
      </c>
      <c r="K1127" s="18">
        <f t="shared" si="278"/>
        <v>-313</v>
      </c>
      <c r="L1127" s="11">
        <f t="shared" si="279"/>
        <v>-0.68043478260869561</v>
      </c>
      <c r="M1127" s="35">
        <v>5138</v>
      </c>
      <c r="N1127" s="35">
        <v>5105</v>
      </c>
      <c r="O1127" s="21">
        <f t="shared" si="280"/>
        <v>33</v>
      </c>
      <c r="P1127" s="11">
        <f t="shared" si="281"/>
        <v>6.4642507345739472E-3</v>
      </c>
      <c r="Q1127" s="18">
        <v>14129</v>
      </c>
      <c r="R1127" s="18">
        <f t="shared" si="282"/>
        <v>-8991</v>
      </c>
      <c r="S1127" s="11">
        <f t="shared" si="283"/>
        <v>-0.6363507679241277</v>
      </c>
      <c r="T1127" s="37">
        <f t="shared" si="284"/>
        <v>34.952380952380949</v>
      </c>
      <c r="U1127" s="37">
        <f t="shared" si="285"/>
        <v>30.715217391304346</v>
      </c>
      <c r="V1127" s="37">
        <f t="shared" si="286"/>
        <v>4.2371635610766027</v>
      </c>
      <c r="W1127" s="39">
        <f t="shared" si="287"/>
        <v>0.13794997792449837</v>
      </c>
    </row>
    <row r="1128" spans="1:23" x14ac:dyDescent="0.3">
      <c r="A1128" s="18">
        <f t="shared" si="288"/>
        <v>2023</v>
      </c>
      <c r="B1128" s="18" t="str">
        <f t="shared" si="274"/>
        <v>May_2023</v>
      </c>
      <c r="C1128" s="18" t="str">
        <f t="shared" si="275"/>
        <v>WK 19_May_2023</v>
      </c>
      <c r="D1128" s="36">
        <v>45054</v>
      </c>
      <c r="E1128" s="23" t="s">
        <v>21</v>
      </c>
      <c r="F1128" s="30">
        <v>21</v>
      </c>
      <c r="G1128" s="30">
        <v>21</v>
      </c>
      <c r="H1128" s="21">
        <f t="shared" si="276"/>
        <v>0</v>
      </c>
      <c r="I1128" s="11">
        <f t="shared" si="277"/>
        <v>0</v>
      </c>
      <c r="J1128" s="18">
        <v>61</v>
      </c>
      <c r="K1128" s="18">
        <f t="shared" si="278"/>
        <v>-40</v>
      </c>
      <c r="L1128" s="11">
        <f t="shared" si="279"/>
        <v>-0.65573770491803274</v>
      </c>
      <c r="M1128" s="30">
        <v>698</v>
      </c>
      <c r="N1128" s="30">
        <v>666</v>
      </c>
      <c r="O1128" s="21">
        <f t="shared" si="280"/>
        <v>32</v>
      </c>
      <c r="P1128" s="11">
        <f t="shared" si="281"/>
        <v>4.8048048048048048E-2</v>
      </c>
      <c r="Q1128" s="18">
        <v>1843</v>
      </c>
      <c r="R1128" s="18">
        <f t="shared" si="282"/>
        <v>-1145</v>
      </c>
      <c r="S1128" s="11">
        <f t="shared" si="283"/>
        <v>-0.62126966901790559</v>
      </c>
      <c r="T1128" s="37">
        <f t="shared" si="284"/>
        <v>33.238095238095241</v>
      </c>
      <c r="U1128" s="37">
        <f t="shared" si="285"/>
        <v>30.21311475409836</v>
      </c>
      <c r="V1128" s="37">
        <f t="shared" si="286"/>
        <v>3.024980483996881</v>
      </c>
      <c r="W1128" s="39">
        <f t="shared" si="287"/>
        <v>0.10012143761465532</v>
      </c>
    </row>
    <row r="1129" spans="1:23" x14ac:dyDescent="0.3">
      <c r="A1129" s="18">
        <f t="shared" si="288"/>
        <v>2023</v>
      </c>
      <c r="B1129" s="18" t="str">
        <f t="shared" si="274"/>
        <v>May_2023</v>
      </c>
      <c r="C1129" s="18" t="str">
        <f t="shared" si="275"/>
        <v>WK 19_May_2023</v>
      </c>
      <c r="D1129" s="36">
        <v>45054</v>
      </c>
      <c r="E1129" s="23" t="s">
        <v>10</v>
      </c>
      <c r="F1129" s="33">
        <v>26</v>
      </c>
      <c r="G1129" s="33">
        <v>26</v>
      </c>
      <c r="H1129" s="21">
        <f t="shared" si="276"/>
        <v>0</v>
      </c>
      <c r="I1129" s="11">
        <f t="shared" si="277"/>
        <v>0</v>
      </c>
      <c r="J1129" s="18">
        <v>44</v>
      </c>
      <c r="K1129" s="18">
        <f t="shared" si="278"/>
        <v>-18</v>
      </c>
      <c r="L1129" s="11">
        <f t="shared" si="279"/>
        <v>-0.40909090909090912</v>
      </c>
      <c r="M1129" s="30">
        <v>851</v>
      </c>
      <c r="N1129" s="30">
        <v>851</v>
      </c>
      <c r="O1129" s="21">
        <f t="shared" si="280"/>
        <v>0</v>
      </c>
      <c r="P1129" s="11">
        <f t="shared" si="281"/>
        <v>0</v>
      </c>
      <c r="Q1129" s="18">
        <v>1048</v>
      </c>
      <c r="R1129" s="18">
        <f t="shared" si="282"/>
        <v>-197</v>
      </c>
      <c r="S1129" s="11">
        <f t="shared" si="283"/>
        <v>-0.18797709923664122</v>
      </c>
      <c r="T1129" s="37">
        <f t="shared" si="284"/>
        <v>32.730769230769234</v>
      </c>
      <c r="U1129" s="37">
        <f t="shared" si="285"/>
        <v>23.818181818181817</v>
      </c>
      <c r="V1129" s="37">
        <f t="shared" si="286"/>
        <v>8.9125874125874169</v>
      </c>
      <c r="W1129" s="39">
        <f t="shared" si="287"/>
        <v>0.37419260129183812</v>
      </c>
    </row>
    <row r="1130" spans="1:23" x14ac:dyDescent="0.3">
      <c r="A1130" s="18">
        <f t="shared" si="288"/>
        <v>2023</v>
      </c>
      <c r="B1130" s="18" t="str">
        <f t="shared" si="274"/>
        <v>May_2023</v>
      </c>
      <c r="C1130" s="18" t="str">
        <f t="shared" si="275"/>
        <v>WK 19_May_2023</v>
      </c>
      <c r="D1130" s="36">
        <v>45054</v>
      </c>
      <c r="E1130" s="23" t="s">
        <v>12</v>
      </c>
      <c r="F1130" s="30">
        <v>84</v>
      </c>
      <c r="G1130" s="30">
        <v>84</v>
      </c>
      <c r="H1130" s="21">
        <f t="shared" si="276"/>
        <v>0</v>
      </c>
      <c r="I1130" s="11">
        <f t="shared" si="277"/>
        <v>0</v>
      </c>
      <c r="J1130" s="18">
        <v>295</v>
      </c>
      <c r="K1130" s="18">
        <f t="shared" si="278"/>
        <v>-211</v>
      </c>
      <c r="L1130" s="11">
        <f t="shared" si="279"/>
        <v>-0.71525423728813564</v>
      </c>
      <c r="M1130" s="30">
        <v>1498</v>
      </c>
      <c r="N1130" s="30">
        <v>1498</v>
      </c>
      <c r="O1130" s="21">
        <f t="shared" si="280"/>
        <v>0</v>
      </c>
      <c r="P1130" s="11">
        <f t="shared" si="281"/>
        <v>0</v>
      </c>
      <c r="Q1130" s="18">
        <v>5504</v>
      </c>
      <c r="R1130" s="18">
        <f t="shared" si="282"/>
        <v>-4006</v>
      </c>
      <c r="S1130" s="11">
        <f t="shared" si="283"/>
        <v>-0.72783430232558144</v>
      </c>
      <c r="T1130" s="37">
        <f t="shared" si="284"/>
        <v>17.833333333333332</v>
      </c>
      <c r="U1130" s="37">
        <f t="shared" si="285"/>
        <v>18.657627118644069</v>
      </c>
      <c r="V1130" s="37">
        <f t="shared" si="286"/>
        <v>-0.82429378531073638</v>
      </c>
      <c r="W1130" s="39">
        <f t="shared" si="287"/>
        <v>-4.4179990310077619E-2</v>
      </c>
    </row>
    <row r="1131" spans="1:23" x14ac:dyDescent="0.3">
      <c r="A1131" s="18">
        <f t="shared" si="288"/>
        <v>2023</v>
      </c>
      <c r="B1131" s="18" t="str">
        <f t="shared" si="274"/>
        <v>May_2023</v>
      </c>
      <c r="C1131" s="18" t="str">
        <f t="shared" si="275"/>
        <v>WK 21_May_2023</v>
      </c>
      <c r="D1131" s="36">
        <v>45068</v>
      </c>
      <c r="E1131" s="29" t="s">
        <v>18</v>
      </c>
      <c r="F1131" s="30">
        <v>37</v>
      </c>
      <c r="G1131" s="30">
        <v>37</v>
      </c>
      <c r="H1131" s="21">
        <f t="shared" si="276"/>
        <v>0</v>
      </c>
      <c r="I1131" s="11">
        <f t="shared" si="277"/>
        <v>0</v>
      </c>
      <c r="J1131" s="18">
        <v>113</v>
      </c>
      <c r="K1131" s="18">
        <f t="shared" si="278"/>
        <v>-76</v>
      </c>
      <c r="L1131" s="11">
        <f t="shared" si="279"/>
        <v>-0.67256637168141598</v>
      </c>
      <c r="M1131" s="31">
        <v>1248</v>
      </c>
      <c r="N1131" s="31">
        <v>1256</v>
      </c>
      <c r="O1131" s="21">
        <f t="shared" si="280"/>
        <v>-8</v>
      </c>
      <c r="P1131" s="11">
        <f t="shared" si="281"/>
        <v>-6.369426751592357E-3</v>
      </c>
      <c r="Q1131" s="18">
        <v>4152</v>
      </c>
      <c r="R1131" s="18">
        <f t="shared" si="282"/>
        <v>-2904</v>
      </c>
      <c r="S1131" s="11">
        <f t="shared" si="283"/>
        <v>-0.69942196531791911</v>
      </c>
      <c r="T1131" s="37">
        <f t="shared" si="284"/>
        <v>33.729729729729726</v>
      </c>
      <c r="U1131" s="37">
        <f t="shared" si="285"/>
        <v>36.743362831858406</v>
      </c>
      <c r="V1131" s="37">
        <f t="shared" si="286"/>
        <v>-3.0136331021286793</v>
      </c>
      <c r="W1131" s="39">
        <f t="shared" si="287"/>
        <v>-8.2018434619590741E-2</v>
      </c>
    </row>
    <row r="1132" spans="1:23" x14ac:dyDescent="0.3">
      <c r="A1132" s="18">
        <f t="shared" si="288"/>
        <v>2023</v>
      </c>
      <c r="B1132" s="18" t="str">
        <f t="shared" si="274"/>
        <v>May_2023</v>
      </c>
      <c r="C1132" s="18" t="str">
        <f t="shared" si="275"/>
        <v>WK 21_May_2023</v>
      </c>
      <c r="D1132" s="36">
        <v>45068</v>
      </c>
      <c r="E1132" s="29" t="s">
        <v>19</v>
      </c>
      <c r="F1132" s="30">
        <v>53</v>
      </c>
      <c r="G1132" s="30">
        <v>51</v>
      </c>
      <c r="H1132" s="21">
        <f t="shared" si="276"/>
        <v>2</v>
      </c>
      <c r="I1132" s="11">
        <f t="shared" si="277"/>
        <v>3.9215686274509803E-2</v>
      </c>
      <c r="J1132" s="18">
        <v>118</v>
      </c>
      <c r="K1132" s="18">
        <f t="shared" si="278"/>
        <v>-65</v>
      </c>
      <c r="L1132" s="11">
        <f t="shared" si="279"/>
        <v>-0.55084745762711862</v>
      </c>
      <c r="M1132" s="30">
        <v>1720</v>
      </c>
      <c r="N1132" s="33">
        <v>1599</v>
      </c>
      <c r="O1132" s="21">
        <f t="shared" si="280"/>
        <v>121</v>
      </c>
      <c r="P1132" s="11">
        <f t="shared" si="281"/>
        <v>7.5672295184490312E-2</v>
      </c>
      <c r="Q1132" s="18">
        <v>3262</v>
      </c>
      <c r="R1132" s="18">
        <f t="shared" si="282"/>
        <v>-1542</v>
      </c>
      <c r="S1132" s="11">
        <f t="shared" si="283"/>
        <v>-0.47271612507664013</v>
      </c>
      <c r="T1132" s="37">
        <f t="shared" si="284"/>
        <v>32.452830188679243</v>
      </c>
      <c r="U1132" s="37">
        <f t="shared" si="285"/>
        <v>27.64406779661017</v>
      </c>
      <c r="V1132" s="37">
        <f t="shared" si="286"/>
        <v>4.8087623920690739</v>
      </c>
      <c r="W1132" s="39">
        <f t="shared" si="287"/>
        <v>0.17395277813125404</v>
      </c>
    </row>
    <row r="1133" spans="1:23" x14ac:dyDescent="0.3">
      <c r="A1133" s="18">
        <f t="shared" si="288"/>
        <v>2023</v>
      </c>
      <c r="B1133" s="18" t="str">
        <f t="shared" si="274"/>
        <v>May_2023</v>
      </c>
      <c r="C1133" s="18" t="str">
        <f t="shared" si="275"/>
        <v>WK 21_May_2023</v>
      </c>
      <c r="D1133" s="36">
        <v>45068</v>
      </c>
      <c r="E1133" s="23" t="s">
        <v>6</v>
      </c>
      <c r="F1133" s="30">
        <v>20</v>
      </c>
      <c r="G1133" s="30">
        <v>20</v>
      </c>
      <c r="H1133" s="21">
        <f t="shared" si="276"/>
        <v>0</v>
      </c>
      <c r="I1133" s="11">
        <f t="shared" si="277"/>
        <v>0</v>
      </c>
      <c r="J1133" s="18">
        <v>47</v>
      </c>
      <c r="K1133" s="18">
        <f t="shared" si="278"/>
        <v>-27</v>
      </c>
      <c r="L1133" s="11">
        <f t="shared" si="279"/>
        <v>-0.57446808510638303</v>
      </c>
      <c r="M1133" s="30">
        <v>804</v>
      </c>
      <c r="N1133" s="30">
        <v>778</v>
      </c>
      <c r="O1133" s="21">
        <f t="shared" si="280"/>
        <v>26</v>
      </c>
      <c r="P1133" s="11">
        <f t="shared" si="281"/>
        <v>3.3419023136246784E-2</v>
      </c>
      <c r="Q1133" s="18">
        <v>1771</v>
      </c>
      <c r="R1133" s="18">
        <f t="shared" si="282"/>
        <v>-967</v>
      </c>
      <c r="S1133" s="11">
        <f t="shared" si="283"/>
        <v>-0.54601919819311129</v>
      </c>
      <c r="T1133" s="37">
        <f t="shared" si="284"/>
        <v>40.200000000000003</v>
      </c>
      <c r="U1133" s="37">
        <f t="shared" si="285"/>
        <v>37.680851063829785</v>
      </c>
      <c r="V1133" s="37">
        <f t="shared" si="286"/>
        <v>2.5191489361702182</v>
      </c>
      <c r="W1133" s="39">
        <f t="shared" si="287"/>
        <v>6.6854884246188739E-2</v>
      </c>
    </row>
    <row r="1134" spans="1:23" x14ac:dyDescent="0.3">
      <c r="A1134" s="18">
        <f t="shared" si="288"/>
        <v>2023</v>
      </c>
      <c r="B1134" s="18" t="str">
        <f t="shared" si="274"/>
        <v>May_2023</v>
      </c>
      <c r="C1134" s="18" t="str">
        <f t="shared" si="275"/>
        <v>WK 21_May_2023</v>
      </c>
      <c r="D1134" s="36">
        <v>45068</v>
      </c>
      <c r="E1134" s="23" t="s">
        <v>7</v>
      </c>
      <c r="F1134" s="30">
        <v>2344</v>
      </c>
      <c r="G1134" s="30">
        <v>2331</v>
      </c>
      <c r="H1134" s="21">
        <f t="shared" si="276"/>
        <v>13</v>
      </c>
      <c r="I1134" s="11">
        <f t="shared" si="277"/>
        <v>5.5770055770055773E-3</v>
      </c>
      <c r="J1134" s="18">
        <v>2500</v>
      </c>
      <c r="K1134" s="18">
        <f t="shared" si="278"/>
        <v>-156</v>
      </c>
      <c r="L1134" s="11">
        <f t="shared" si="279"/>
        <v>-6.2399999999999997E-2</v>
      </c>
      <c r="M1134" s="30">
        <v>74807</v>
      </c>
      <c r="N1134" s="30">
        <v>75856</v>
      </c>
      <c r="O1134" s="21">
        <f t="shared" si="280"/>
        <v>-1049</v>
      </c>
      <c r="P1134" s="11">
        <f t="shared" si="281"/>
        <v>-1.3828833579413625E-2</v>
      </c>
      <c r="Q1134" s="18">
        <v>86541</v>
      </c>
      <c r="R1134" s="18">
        <f t="shared" si="282"/>
        <v>-11734</v>
      </c>
      <c r="S1134" s="11">
        <f t="shared" si="283"/>
        <v>-0.13558891161414821</v>
      </c>
      <c r="T1134" s="37">
        <f t="shared" si="284"/>
        <v>31.91424914675768</v>
      </c>
      <c r="U1134" s="37">
        <f t="shared" si="285"/>
        <v>34.616399999999999</v>
      </c>
      <c r="V1134" s="37">
        <f t="shared" si="286"/>
        <v>-2.7021508532423191</v>
      </c>
      <c r="W1134" s="39">
        <f t="shared" si="287"/>
        <v>-7.8059846004850858E-2</v>
      </c>
    </row>
    <row r="1135" spans="1:23" x14ac:dyDescent="0.3">
      <c r="A1135" s="18">
        <f t="shared" si="288"/>
        <v>2023</v>
      </c>
      <c r="B1135" s="18" t="str">
        <f t="shared" si="274"/>
        <v>May_2023</v>
      </c>
      <c r="C1135" s="18" t="str">
        <f t="shared" si="275"/>
        <v>WK 21_May_2023</v>
      </c>
      <c r="D1135" s="36">
        <v>45068</v>
      </c>
      <c r="E1135" s="34" t="s">
        <v>20</v>
      </c>
      <c r="F1135" s="32">
        <v>29</v>
      </c>
      <c r="G1135" s="32">
        <v>29</v>
      </c>
      <c r="H1135" s="21">
        <f t="shared" si="276"/>
        <v>0</v>
      </c>
      <c r="I1135" s="11">
        <f t="shared" si="277"/>
        <v>0</v>
      </c>
      <c r="J1135" s="18">
        <v>75</v>
      </c>
      <c r="K1135" s="18">
        <f t="shared" si="278"/>
        <v>-46</v>
      </c>
      <c r="L1135" s="11">
        <f t="shared" si="279"/>
        <v>-0.61333333333333329</v>
      </c>
      <c r="M1135" s="30">
        <v>1372</v>
      </c>
      <c r="N1135" s="30">
        <v>1416</v>
      </c>
      <c r="O1135" s="21">
        <f t="shared" si="280"/>
        <v>-44</v>
      </c>
      <c r="P1135" s="11">
        <f t="shared" si="281"/>
        <v>-3.1073446327683617E-2</v>
      </c>
      <c r="Q1135" s="18">
        <v>2819</v>
      </c>
      <c r="R1135" s="18">
        <f t="shared" si="282"/>
        <v>-1447</v>
      </c>
      <c r="S1135" s="11">
        <f t="shared" si="283"/>
        <v>-0.5133025895707698</v>
      </c>
      <c r="T1135" s="37">
        <f t="shared" si="284"/>
        <v>47.310344827586206</v>
      </c>
      <c r="U1135" s="37">
        <f t="shared" si="285"/>
        <v>37.586666666666666</v>
      </c>
      <c r="V1135" s="37">
        <f t="shared" si="286"/>
        <v>9.7236781609195404</v>
      </c>
      <c r="W1135" s="39">
        <f t="shared" si="287"/>
        <v>0.25870019938594024</v>
      </c>
    </row>
    <row r="1136" spans="1:23" x14ac:dyDescent="0.3">
      <c r="A1136" s="18">
        <f t="shared" si="288"/>
        <v>2023</v>
      </c>
      <c r="B1136" s="18" t="str">
        <f t="shared" si="274"/>
        <v>May_2023</v>
      </c>
      <c r="C1136" s="18" t="str">
        <f t="shared" si="275"/>
        <v>WK 21_May_2023</v>
      </c>
      <c r="D1136" s="36">
        <v>45068</v>
      </c>
      <c r="E1136" s="23" t="s">
        <v>8</v>
      </c>
      <c r="F1136" s="30">
        <v>23</v>
      </c>
      <c r="G1136" s="30">
        <v>22</v>
      </c>
      <c r="H1136" s="21">
        <f t="shared" si="276"/>
        <v>1</v>
      </c>
      <c r="I1136" s="11">
        <f t="shared" si="277"/>
        <v>4.5454545454545456E-2</v>
      </c>
      <c r="J1136" s="18">
        <v>35</v>
      </c>
      <c r="K1136" s="18">
        <f t="shared" si="278"/>
        <v>-12</v>
      </c>
      <c r="L1136" s="11">
        <f t="shared" si="279"/>
        <v>-0.34285714285714286</v>
      </c>
      <c r="M1136" s="30">
        <v>646</v>
      </c>
      <c r="N1136" s="30">
        <v>528</v>
      </c>
      <c r="O1136" s="21">
        <f t="shared" si="280"/>
        <v>118</v>
      </c>
      <c r="P1136" s="11">
        <f t="shared" si="281"/>
        <v>0.22348484848484848</v>
      </c>
      <c r="Q1136" s="18">
        <v>752</v>
      </c>
      <c r="R1136" s="18">
        <f t="shared" si="282"/>
        <v>-106</v>
      </c>
      <c r="S1136" s="11">
        <f t="shared" si="283"/>
        <v>-0.14095744680851063</v>
      </c>
      <c r="T1136" s="37">
        <f t="shared" si="284"/>
        <v>28.086956521739129</v>
      </c>
      <c r="U1136" s="37">
        <f t="shared" si="285"/>
        <v>21.485714285714284</v>
      </c>
      <c r="V1136" s="37">
        <f t="shared" si="286"/>
        <v>6.6012422360248451</v>
      </c>
      <c r="W1136" s="39">
        <f t="shared" si="287"/>
        <v>0.30723866790009252</v>
      </c>
    </row>
    <row r="1137" spans="1:23" x14ac:dyDescent="0.3">
      <c r="A1137" s="18">
        <f t="shared" si="288"/>
        <v>2023</v>
      </c>
      <c r="B1137" s="18" t="str">
        <f t="shared" si="274"/>
        <v>May_2023</v>
      </c>
      <c r="C1137" s="18" t="str">
        <f t="shared" si="275"/>
        <v>WK 21_May_2023</v>
      </c>
      <c r="D1137" s="36">
        <v>45068</v>
      </c>
      <c r="E1137" s="23" t="s">
        <v>9</v>
      </c>
      <c r="F1137" s="30">
        <v>150</v>
      </c>
      <c r="G1137" s="30">
        <v>150</v>
      </c>
      <c r="H1137" s="21">
        <f t="shared" si="276"/>
        <v>0</v>
      </c>
      <c r="I1137" s="11">
        <f t="shared" si="277"/>
        <v>0</v>
      </c>
      <c r="J1137" s="18">
        <v>460</v>
      </c>
      <c r="K1137" s="18">
        <f t="shared" si="278"/>
        <v>-310</v>
      </c>
      <c r="L1137" s="11">
        <f t="shared" si="279"/>
        <v>-0.67391304347826086</v>
      </c>
      <c r="M1137" s="35">
        <v>5209</v>
      </c>
      <c r="N1137" s="35">
        <v>5209</v>
      </c>
      <c r="O1137" s="21">
        <f t="shared" si="280"/>
        <v>0</v>
      </c>
      <c r="P1137" s="11">
        <f t="shared" si="281"/>
        <v>0</v>
      </c>
      <c r="Q1137" s="18">
        <v>14129</v>
      </c>
      <c r="R1137" s="18">
        <f t="shared" si="282"/>
        <v>-8920</v>
      </c>
      <c r="S1137" s="11">
        <f t="shared" si="283"/>
        <v>-0.63132564229598698</v>
      </c>
      <c r="T1137" s="37">
        <f t="shared" si="284"/>
        <v>34.726666666666667</v>
      </c>
      <c r="U1137" s="37">
        <f t="shared" si="285"/>
        <v>30.715217391304346</v>
      </c>
      <c r="V1137" s="37">
        <f t="shared" si="286"/>
        <v>4.0114492753623203</v>
      </c>
      <c r="W1137" s="39">
        <f t="shared" si="287"/>
        <v>0.13060136362563998</v>
      </c>
    </row>
    <row r="1138" spans="1:23" x14ac:dyDescent="0.3">
      <c r="A1138" s="18">
        <f t="shared" si="288"/>
        <v>2023</v>
      </c>
      <c r="B1138" s="18" t="str">
        <f t="shared" si="274"/>
        <v>May_2023</v>
      </c>
      <c r="C1138" s="18" t="str">
        <f t="shared" si="275"/>
        <v>WK 21_May_2023</v>
      </c>
      <c r="D1138" s="36">
        <v>45068</v>
      </c>
      <c r="E1138" s="23" t="s">
        <v>21</v>
      </c>
      <c r="F1138" s="30">
        <v>21</v>
      </c>
      <c r="G1138" s="30">
        <v>21</v>
      </c>
      <c r="H1138" s="21">
        <f t="shared" si="276"/>
        <v>0</v>
      </c>
      <c r="I1138" s="11">
        <f t="shared" si="277"/>
        <v>0</v>
      </c>
      <c r="J1138" s="18">
        <v>61</v>
      </c>
      <c r="K1138" s="18">
        <f t="shared" si="278"/>
        <v>-40</v>
      </c>
      <c r="L1138" s="11">
        <f t="shared" si="279"/>
        <v>-0.65573770491803274</v>
      </c>
      <c r="M1138" s="30">
        <v>713</v>
      </c>
      <c r="N1138" s="30">
        <v>719</v>
      </c>
      <c r="O1138" s="21">
        <f t="shared" si="280"/>
        <v>-6</v>
      </c>
      <c r="P1138" s="11">
        <f t="shared" si="281"/>
        <v>-8.3449235048678721E-3</v>
      </c>
      <c r="Q1138" s="18">
        <v>1843</v>
      </c>
      <c r="R1138" s="18">
        <f t="shared" si="282"/>
        <v>-1130</v>
      </c>
      <c r="S1138" s="11">
        <f t="shared" si="283"/>
        <v>-0.61313076505697228</v>
      </c>
      <c r="T1138" s="37">
        <f t="shared" si="284"/>
        <v>33.952380952380949</v>
      </c>
      <c r="U1138" s="37">
        <f t="shared" si="285"/>
        <v>30.21311475409836</v>
      </c>
      <c r="V1138" s="37">
        <f t="shared" si="286"/>
        <v>3.7392661982825892</v>
      </c>
      <c r="W1138" s="39">
        <f t="shared" si="287"/>
        <v>0.12376301578688982</v>
      </c>
    </row>
    <row r="1139" spans="1:23" x14ac:dyDescent="0.3">
      <c r="A1139" s="18">
        <f t="shared" si="288"/>
        <v>2023</v>
      </c>
      <c r="B1139" s="18" t="str">
        <f t="shared" si="274"/>
        <v>May_2023</v>
      </c>
      <c r="C1139" s="18" t="str">
        <f t="shared" si="275"/>
        <v>WK 21_May_2023</v>
      </c>
      <c r="D1139" s="36">
        <v>45068</v>
      </c>
      <c r="E1139" s="23" t="s">
        <v>10</v>
      </c>
      <c r="F1139" s="33">
        <v>26</v>
      </c>
      <c r="G1139" s="33">
        <v>26</v>
      </c>
      <c r="H1139" s="21">
        <f t="shared" si="276"/>
        <v>0</v>
      </c>
      <c r="I1139" s="11">
        <f t="shared" si="277"/>
        <v>0</v>
      </c>
      <c r="J1139" s="18">
        <v>44</v>
      </c>
      <c r="K1139" s="18">
        <f t="shared" si="278"/>
        <v>-18</v>
      </c>
      <c r="L1139" s="11">
        <f t="shared" si="279"/>
        <v>-0.40909090909090912</v>
      </c>
      <c r="M1139" s="30">
        <v>851</v>
      </c>
      <c r="N1139" s="30">
        <v>851</v>
      </c>
      <c r="O1139" s="21">
        <f t="shared" si="280"/>
        <v>0</v>
      </c>
      <c r="P1139" s="11">
        <f t="shared" si="281"/>
        <v>0</v>
      </c>
      <c r="Q1139" s="18">
        <v>1048</v>
      </c>
      <c r="R1139" s="18">
        <f t="shared" si="282"/>
        <v>-197</v>
      </c>
      <c r="S1139" s="11">
        <f t="shared" si="283"/>
        <v>-0.18797709923664122</v>
      </c>
      <c r="T1139" s="37">
        <f t="shared" si="284"/>
        <v>32.730769230769234</v>
      </c>
      <c r="U1139" s="37">
        <f t="shared" si="285"/>
        <v>23.818181818181817</v>
      </c>
      <c r="V1139" s="37">
        <f t="shared" si="286"/>
        <v>8.9125874125874169</v>
      </c>
      <c r="W1139" s="39">
        <f t="shared" si="287"/>
        <v>0.37419260129183812</v>
      </c>
    </row>
    <row r="1140" spans="1:23" x14ac:dyDescent="0.3">
      <c r="A1140" s="18">
        <f t="shared" si="288"/>
        <v>2023</v>
      </c>
      <c r="B1140" s="18" t="str">
        <f t="shared" si="274"/>
        <v>May_2023</v>
      </c>
      <c r="C1140" s="18" t="str">
        <f t="shared" si="275"/>
        <v>WK 21_May_2023</v>
      </c>
      <c r="D1140" s="36">
        <v>45068</v>
      </c>
      <c r="E1140" s="23" t="s">
        <v>12</v>
      </c>
      <c r="F1140" s="30">
        <v>80</v>
      </c>
      <c r="G1140" s="30">
        <v>80</v>
      </c>
      <c r="H1140" s="21">
        <f t="shared" si="276"/>
        <v>0</v>
      </c>
      <c r="I1140" s="11">
        <f t="shared" si="277"/>
        <v>0</v>
      </c>
      <c r="J1140" s="18">
        <v>295</v>
      </c>
      <c r="K1140" s="18">
        <f t="shared" si="278"/>
        <v>-215</v>
      </c>
      <c r="L1140" s="11">
        <f t="shared" si="279"/>
        <v>-0.72881355932203384</v>
      </c>
      <c r="M1140" s="30">
        <v>1379</v>
      </c>
      <c r="N1140" s="30">
        <v>1379</v>
      </c>
      <c r="O1140" s="21">
        <f t="shared" si="280"/>
        <v>0</v>
      </c>
      <c r="P1140" s="11">
        <f t="shared" si="281"/>
        <v>0</v>
      </c>
      <c r="Q1140" s="18">
        <v>5504</v>
      </c>
      <c r="R1140" s="18">
        <f t="shared" si="282"/>
        <v>-4125</v>
      </c>
      <c r="S1140" s="11">
        <f t="shared" si="283"/>
        <v>-0.74945494186046513</v>
      </c>
      <c r="T1140" s="37">
        <f t="shared" si="284"/>
        <v>17.237500000000001</v>
      </c>
      <c r="U1140" s="37">
        <f t="shared" si="285"/>
        <v>18.657627118644069</v>
      </c>
      <c r="V1140" s="37">
        <f t="shared" si="286"/>
        <v>-1.4201271186440678</v>
      </c>
      <c r="W1140" s="39">
        <f t="shared" si="287"/>
        <v>-7.6115098110465115E-2</v>
      </c>
    </row>
    <row r="1141" spans="1:23" x14ac:dyDescent="0.3">
      <c r="A1141" s="18">
        <f t="shared" si="288"/>
        <v>2023</v>
      </c>
      <c r="B1141" s="18" t="str">
        <f t="shared" si="274"/>
        <v>Jun_2023</v>
      </c>
      <c r="C1141" s="18" t="str">
        <f t="shared" si="275"/>
        <v>WK 23_Jun_2023</v>
      </c>
      <c r="D1141" s="36">
        <v>45082</v>
      </c>
      <c r="E1141" s="29" t="s">
        <v>18</v>
      </c>
      <c r="F1141" s="30">
        <v>35</v>
      </c>
      <c r="G1141" s="30">
        <v>35</v>
      </c>
      <c r="H1141" s="21">
        <f t="shared" si="276"/>
        <v>0</v>
      </c>
      <c r="I1141" s="11">
        <f t="shared" si="277"/>
        <v>0</v>
      </c>
      <c r="J1141" s="18">
        <v>113</v>
      </c>
      <c r="K1141" s="18">
        <f t="shared" si="278"/>
        <v>-78</v>
      </c>
      <c r="L1141" s="11">
        <f t="shared" si="279"/>
        <v>-0.69026548672566368</v>
      </c>
      <c r="M1141" s="31">
        <v>1176</v>
      </c>
      <c r="N1141" s="31">
        <v>1176</v>
      </c>
      <c r="O1141" s="21">
        <f t="shared" si="280"/>
        <v>0</v>
      </c>
      <c r="P1141" s="11">
        <f t="shared" si="281"/>
        <v>0</v>
      </c>
      <c r="Q1141" s="18">
        <v>4152</v>
      </c>
      <c r="R1141" s="18">
        <f t="shared" si="282"/>
        <v>-2976</v>
      </c>
      <c r="S1141" s="11">
        <f t="shared" si="283"/>
        <v>-0.7167630057803468</v>
      </c>
      <c r="T1141" s="37">
        <f t="shared" si="284"/>
        <v>33.6</v>
      </c>
      <c r="U1141" s="37">
        <f t="shared" si="285"/>
        <v>36.743362831858406</v>
      </c>
      <c r="V1141" s="37">
        <f t="shared" si="286"/>
        <v>-3.1433628318584041</v>
      </c>
      <c r="W1141" s="39">
        <f t="shared" si="287"/>
        <v>-8.5549132947976808E-2</v>
      </c>
    </row>
    <row r="1142" spans="1:23" x14ac:dyDescent="0.3">
      <c r="A1142" s="18">
        <f t="shared" si="288"/>
        <v>2023</v>
      </c>
      <c r="B1142" s="18" t="str">
        <f t="shared" si="274"/>
        <v>Jun_2023</v>
      </c>
      <c r="C1142" s="18" t="str">
        <f t="shared" si="275"/>
        <v>WK 23_Jun_2023</v>
      </c>
      <c r="D1142" s="36">
        <v>45082</v>
      </c>
      <c r="E1142" s="29" t="s">
        <v>19</v>
      </c>
      <c r="F1142" s="30">
        <v>54</v>
      </c>
      <c r="G1142" s="30">
        <v>50</v>
      </c>
      <c r="H1142" s="21">
        <f t="shared" si="276"/>
        <v>4</v>
      </c>
      <c r="I1142" s="11">
        <f t="shared" si="277"/>
        <v>0.08</v>
      </c>
      <c r="J1142" s="18">
        <v>118</v>
      </c>
      <c r="K1142" s="18">
        <f t="shared" si="278"/>
        <v>-64</v>
      </c>
      <c r="L1142" s="11">
        <f t="shared" si="279"/>
        <v>-0.5423728813559322</v>
      </c>
      <c r="M1142" s="30">
        <v>1499</v>
      </c>
      <c r="N1142" s="33">
        <v>1658</v>
      </c>
      <c r="O1142" s="21">
        <f t="shared" si="280"/>
        <v>-159</v>
      </c>
      <c r="P1142" s="11">
        <f t="shared" si="281"/>
        <v>-9.5898673100120624E-2</v>
      </c>
      <c r="Q1142" s="18">
        <v>3262</v>
      </c>
      <c r="R1142" s="18">
        <f t="shared" si="282"/>
        <v>-1763</v>
      </c>
      <c r="S1142" s="11">
        <f t="shared" si="283"/>
        <v>-0.54046597179644384</v>
      </c>
      <c r="T1142" s="37">
        <f t="shared" si="284"/>
        <v>27.75925925925926</v>
      </c>
      <c r="U1142" s="37">
        <f t="shared" si="285"/>
        <v>27.64406779661017</v>
      </c>
      <c r="V1142" s="37">
        <f t="shared" si="286"/>
        <v>0.11519146264908997</v>
      </c>
      <c r="W1142" s="39">
        <f t="shared" si="287"/>
        <v>4.1669505188818567E-3</v>
      </c>
    </row>
    <row r="1143" spans="1:23" x14ac:dyDescent="0.3">
      <c r="A1143" s="18">
        <f t="shared" si="288"/>
        <v>2023</v>
      </c>
      <c r="B1143" s="18" t="str">
        <f t="shared" si="274"/>
        <v>Jun_2023</v>
      </c>
      <c r="C1143" s="18" t="str">
        <f t="shared" si="275"/>
        <v>WK 23_Jun_2023</v>
      </c>
      <c r="D1143" s="36">
        <v>45082</v>
      </c>
      <c r="E1143" s="23" t="s">
        <v>6</v>
      </c>
      <c r="F1143" s="30">
        <v>20</v>
      </c>
      <c r="G1143" s="30">
        <v>18</v>
      </c>
      <c r="H1143" s="21">
        <f t="shared" si="276"/>
        <v>2</v>
      </c>
      <c r="I1143" s="11">
        <f t="shared" si="277"/>
        <v>0.1111111111111111</v>
      </c>
      <c r="J1143" s="18">
        <v>47</v>
      </c>
      <c r="K1143" s="18">
        <f t="shared" si="278"/>
        <v>-27</v>
      </c>
      <c r="L1143" s="11">
        <f t="shared" si="279"/>
        <v>-0.57446808510638303</v>
      </c>
      <c r="M1143" s="30">
        <v>786</v>
      </c>
      <c r="N1143" s="30">
        <v>694</v>
      </c>
      <c r="O1143" s="21">
        <f t="shared" si="280"/>
        <v>92</v>
      </c>
      <c r="P1143" s="11">
        <f t="shared" si="281"/>
        <v>0.13256484149855907</v>
      </c>
      <c r="Q1143" s="18">
        <v>1771</v>
      </c>
      <c r="R1143" s="18">
        <f t="shared" si="282"/>
        <v>-985</v>
      </c>
      <c r="S1143" s="11">
        <f t="shared" si="283"/>
        <v>-0.55618294748729535</v>
      </c>
      <c r="T1143" s="37">
        <f t="shared" si="284"/>
        <v>39.299999999999997</v>
      </c>
      <c r="U1143" s="37">
        <f t="shared" si="285"/>
        <v>37.680851063829785</v>
      </c>
      <c r="V1143" s="37">
        <f t="shared" si="286"/>
        <v>1.6191489361702125</v>
      </c>
      <c r="W1143" s="39">
        <f t="shared" si="287"/>
        <v>4.2970073404856007E-2</v>
      </c>
    </row>
    <row r="1144" spans="1:23" x14ac:dyDescent="0.3">
      <c r="A1144" s="18">
        <f t="shared" si="288"/>
        <v>2023</v>
      </c>
      <c r="B1144" s="18" t="str">
        <f t="shared" si="274"/>
        <v>Jun_2023</v>
      </c>
      <c r="C1144" s="18" t="str">
        <f t="shared" si="275"/>
        <v>WK 23_Jun_2023</v>
      </c>
      <c r="D1144" s="36">
        <v>45082</v>
      </c>
      <c r="E1144" s="23" t="s">
        <v>7</v>
      </c>
      <c r="F1144" s="30">
        <v>2336</v>
      </c>
      <c r="G1144" s="30">
        <v>2340</v>
      </c>
      <c r="H1144" s="21">
        <f t="shared" si="276"/>
        <v>-4</v>
      </c>
      <c r="I1144" s="11">
        <f t="shared" si="277"/>
        <v>-1.7094017094017094E-3</v>
      </c>
      <c r="J1144" s="18">
        <v>2500</v>
      </c>
      <c r="K1144" s="18">
        <f t="shared" si="278"/>
        <v>-164</v>
      </c>
      <c r="L1144" s="11">
        <f t="shared" si="279"/>
        <v>-6.5600000000000006E-2</v>
      </c>
      <c r="M1144" s="30">
        <v>73857</v>
      </c>
      <c r="N1144" s="30">
        <v>74291</v>
      </c>
      <c r="O1144" s="21">
        <f t="shared" si="280"/>
        <v>-434</v>
      </c>
      <c r="P1144" s="11">
        <f t="shared" si="281"/>
        <v>-5.8418920192217089E-3</v>
      </c>
      <c r="Q1144" s="18">
        <v>86541</v>
      </c>
      <c r="R1144" s="18">
        <f t="shared" si="282"/>
        <v>-12684</v>
      </c>
      <c r="S1144" s="11">
        <f t="shared" si="283"/>
        <v>-0.14656636738655665</v>
      </c>
      <c r="T1144" s="37">
        <f t="shared" si="284"/>
        <v>31.616866438356166</v>
      </c>
      <c r="U1144" s="37">
        <f t="shared" si="285"/>
        <v>34.616399999999999</v>
      </c>
      <c r="V1144" s="37">
        <f t="shared" si="286"/>
        <v>-2.9995335616438332</v>
      </c>
      <c r="W1144" s="39">
        <f t="shared" si="287"/>
        <v>-8.6650650028421011E-2</v>
      </c>
    </row>
    <row r="1145" spans="1:23" x14ac:dyDescent="0.3">
      <c r="A1145" s="18">
        <f t="shared" si="288"/>
        <v>2023</v>
      </c>
      <c r="B1145" s="18" t="str">
        <f t="shared" si="274"/>
        <v>Jun_2023</v>
      </c>
      <c r="C1145" s="18" t="str">
        <f t="shared" si="275"/>
        <v>WK 23_Jun_2023</v>
      </c>
      <c r="D1145" s="36">
        <v>45082</v>
      </c>
      <c r="E1145" s="34" t="s">
        <v>20</v>
      </c>
      <c r="F1145" s="32">
        <v>28</v>
      </c>
      <c r="G1145" s="32">
        <v>25</v>
      </c>
      <c r="H1145" s="21">
        <f t="shared" si="276"/>
        <v>3</v>
      </c>
      <c r="I1145" s="11">
        <f t="shared" si="277"/>
        <v>0.12</v>
      </c>
      <c r="J1145" s="18">
        <v>75</v>
      </c>
      <c r="K1145" s="18">
        <f t="shared" si="278"/>
        <v>-47</v>
      </c>
      <c r="L1145" s="11">
        <f t="shared" si="279"/>
        <v>-0.62666666666666671</v>
      </c>
      <c r="M1145" s="30">
        <v>1338</v>
      </c>
      <c r="N1145" s="30">
        <v>1184</v>
      </c>
      <c r="O1145" s="21">
        <f t="shared" si="280"/>
        <v>154</v>
      </c>
      <c r="P1145" s="11">
        <f t="shared" si="281"/>
        <v>0.13006756756756757</v>
      </c>
      <c r="Q1145" s="18">
        <v>2819</v>
      </c>
      <c r="R1145" s="18">
        <f t="shared" si="282"/>
        <v>-1481</v>
      </c>
      <c r="S1145" s="11">
        <f t="shared" si="283"/>
        <v>-0.52536360411493432</v>
      </c>
      <c r="T1145" s="37">
        <f t="shared" si="284"/>
        <v>47.785714285714285</v>
      </c>
      <c r="U1145" s="37">
        <f t="shared" si="285"/>
        <v>37.586666666666666</v>
      </c>
      <c r="V1145" s="37">
        <f t="shared" si="286"/>
        <v>10.199047619047619</v>
      </c>
      <c r="W1145" s="39">
        <f t="shared" si="287"/>
        <v>0.27134748897785438</v>
      </c>
    </row>
    <row r="1146" spans="1:23" x14ac:dyDescent="0.3">
      <c r="A1146" s="18">
        <f t="shared" si="288"/>
        <v>2023</v>
      </c>
      <c r="B1146" s="18" t="str">
        <f t="shared" si="274"/>
        <v>Jun_2023</v>
      </c>
      <c r="C1146" s="18" t="str">
        <f t="shared" si="275"/>
        <v>WK 23_Jun_2023</v>
      </c>
      <c r="D1146" s="36">
        <v>45082</v>
      </c>
      <c r="E1146" s="23" t="s">
        <v>8</v>
      </c>
      <c r="F1146" s="30">
        <v>21</v>
      </c>
      <c r="G1146" s="30">
        <v>23</v>
      </c>
      <c r="H1146" s="21">
        <f t="shared" si="276"/>
        <v>-2</v>
      </c>
      <c r="I1146" s="11">
        <f t="shared" si="277"/>
        <v>-8.6956521739130432E-2</v>
      </c>
      <c r="J1146" s="18">
        <v>35</v>
      </c>
      <c r="K1146" s="18">
        <f t="shared" si="278"/>
        <v>-14</v>
      </c>
      <c r="L1146" s="11">
        <f t="shared" si="279"/>
        <v>-0.4</v>
      </c>
      <c r="M1146" s="30">
        <v>498</v>
      </c>
      <c r="N1146" s="30">
        <v>595</v>
      </c>
      <c r="O1146" s="21">
        <f t="shared" si="280"/>
        <v>-97</v>
      </c>
      <c r="P1146" s="11">
        <f t="shared" si="281"/>
        <v>-0.16302521008403362</v>
      </c>
      <c r="Q1146" s="18">
        <v>752</v>
      </c>
      <c r="R1146" s="18">
        <f t="shared" si="282"/>
        <v>-254</v>
      </c>
      <c r="S1146" s="11">
        <f t="shared" si="283"/>
        <v>-0.33776595744680848</v>
      </c>
      <c r="T1146" s="37">
        <f t="shared" si="284"/>
        <v>23.714285714285715</v>
      </c>
      <c r="U1146" s="37">
        <f t="shared" si="285"/>
        <v>21.485714285714284</v>
      </c>
      <c r="V1146" s="37">
        <f t="shared" si="286"/>
        <v>2.2285714285714313</v>
      </c>
      <c r="W1146" s="39">
        <f t="shared" si="287"/>
        <v>0.10372340425531928</v>
      </c>
    </row>
    <row r="1147" spans="1:23" x14ac:dyDescent="0.3">
      <c r="A1147" s="18">
        <f t="shared" ref="A1147:A1180" si="289">IF(ISBLANK(D1147),"",YEAR(D1147))</f>
        <v>2023</v>
      </c>
      <c r="B1147" s="18" t="str">
        <f t="shared" si="274"/>
        <v>Jun_2023</v>
      </c>
      <c r="C1147" s="18" t="str">
        <f t="shared" si="275"/>
        <v>WK 23_Jun_2023</v>
      </c>
      <c r="D1147" s="36">
        <v>45082</v>
      </c>
      <c r="E1147" s="23" t="s">
        <v>9</v>
      </c>
      <c r="F1147" s="30">
        <v>153</v>
      </c>
      <c r="G1147" s="30">
        <v>129</v>
      </c>
      <c r="H1147" s="21">
        <f t="shared" si="276"/>
        <v>24</v>
      </c>
      <c r="I1147" s="11">
        <f t="shared" si="277"/>
        <v>0.18604651162790697</v>
      </c>
      <c r="J1147" s="18">
        <v>460</v>
      </c>
      <c r="K1147" s="18">
        <f t="shared" si="278"/>
        <v>-307</v>
      </c>
      <c r="L1147" s="11">
        <f t="shared" si="279"/>
        <v>-0.66739130434782612</v>
      </c>
      <c r="M1147" s="35">
        <v>4995</v>
      </c>
      <c r="N1147" s="35">
        <v>4397</v>
      </c>
      <c r="O1147" s="21">
        <f t="shared" si="280"/>
        <v>598</v>
      </c>
      <c r="P1147" s="11">
        <f t="shared" si="281"/>
        <v>0.13600181942233341</v>
      </c>
      <c r="Q1147" s="18">
        <v>14129</v>
      </c>
      <c r="R1147" s="18">
        <f t="shared" si="282"/>
        <v>-9134</v>
      </c>
      <c r="S1147" s="11">
        <f t="shared" si="283"/>
        <v>-0.64647179559770684</v>
      </c>
      <c r="T1147" s="37">
        <f t="shared" si="284"/>
        <v>32.647058823529413</v>
      </c>
      <c r="U1147" s="37">
        <f t="shared" si="285"/>
        <v>30.715217391304346</v>
      </c>
      <c r="V1147" s="37">
        <f t="shared" si="286"/>
        <v>1.9318414322250668</v>
      </c>
      <c r="W1147" s="39">
        <f t="shared" si="287"/>
        <v>6.2895255065718081E-2</v>
      </c>
    </row>
    <row r="1148" spans="1:23" x14ac:dyDescent="0.3">
      <c r="A1148" s="18">
        <f t="shared" si="289"/>
        <v>2023</v>
      </c>
      <c r="B1148" s="18" t="str">
        <f t="shared" si="274"/>
        <v>Jun_2023</v>
      </c>
      <c r="C1148" s="18" t="str">
        <f t="shared" si="275"/>
        <v>WK 23_Jun_2023</v>
      </c>
      <c r="D1148" s="36">
        <v>45082</v>
      </c>
      <c r="E1148" s="23" t="s">
        <v>21</v>
      </c>
      <c r="F1148" s="30">
        <v>23</v>
      </c>
      <c r="G1148" s="30">
        <v>19</v>
      </c>
      <c r="H1148" s="21">
        <f t="shared" si="276"/>
        <v>4</v>
      </c>
      <c r="I1148" s="11">
        <f t="shared" si="277"/>
        <v>0.21052631578947367</v>
      </c>
      <c r="J1148" s="18">
        <v>61</v>
      </c>
      <c r="K1148" s="18">
        <f t="shared" si="278"/>
        <v>-38</v>
      </c>
      <c r="L1148" s="11">
        <f t="shared" si="279"/>
        <v>-0.62295081967213117</v>
      </c>
      <c r="M1148" s="30">
        <v>680</v>
      </c>
      <c r="N1148" s="30">
        <v>578</v>
      </c>
      <c r="O1148" s="21">
        <f t="shared" si="280"/>
        <v>102</v>
      </c>
      <c r="P1148" s="11">
        <f t="shared" si="281"/>
        <v>0.17647058823529413</v>
      </c>
      <c r="Q1148" s="18">
        <v>1843</v>
      </c>
      <c r="R1148" s="18">
        <f t="shared" si="282"/>
        <v>-1163</v>
      </c>
      <c r="S1148" s="11">
        <f t="shared" si="283"/>
        <v>-0.63103635377102552</v>
      </c>
      <c r="T1148" s="37">
        <f t="shared" si="284"/>
        <v>29.565217391304348</v>
      </c>
      <c r="U1148" s="37">
        <f t="shared" si="285"/>
        <v>30.21311475409836</v>
      </c>
      <c r="V1148" s="37">
        <f t="shared" si="286"/>
        <v>-0.64789736279401211</v>
      </c>
      <c r="W1148" s="39">
        <f t="shared" si="287"/>
        <v>-2.1444242610111089E-2</v>
      </c>
    </row>
    <row r="1149" spans="1:23" x14ac:dyDescent="0.3">
      <c r="A1149" s="18">
        <f t="shared" si="289"/>
        <v>2023</v>
      </c>
      <c r="B1149" s="18" t="str">
        <f t="shared" si="274"/>
        <v>Jun_2023</v>
      </c>
      <c r="C1149" s="18" t="str">
        <f t="shared" si="275"/>
        <v>WK 23_Jun_2023</v>
      </c>
      <c r="D1149" s="36">
        <v>45082</v>
      </c>
      <c r="E1149" s="23" t="s">
        <v>10</v>
      </c>
      <c r="F1149" s="33">
        <v>24</v>
      </c>
      <c r="G1149" s="33">
        <v>34</v>
      </c>
      <c r="H1149" s="21">
        <f t="shared" si="276"/>
        <v>-10</v>
      </c>
      <c r="I1149" s="11">
        <f t="shared" si="277"/>
        <v>-0.29411764705882354</v>
      </c>
      <c r="J1149" s="18">
        <v>44</v>
      </c>
      <c r="K1149" s="18">
        <f t="shared" si="278"/>
        <v>-20</v>
      </c>
      <c r="L1149" s="11">
        <f t="shared" si="279"/>
        <v>-0.45454545454545453</v>
      </c>
      <c r="M1149" s="30">
        <v>698</v>
      </c>
      <c r="N1149" s="30">
        <v>1227</v>
      </c>
      <c r="O1149" s="21">
        <f t="shared" si="280"/>
        <v>-529</v>
      </c>
      <c r="P1149" s="11">
        <f t="shared" si="281"/>
        <v>-0.43113284433577831</v>
      </c>
      <c r="Q1149" s="18">
        <v>1048</v>
      </c>
      <c r="R1149" s="18">
        <f t="shared" si="282"/>
        <v>-350</v>
      </c>
      <c r="S1149" s="11">
        <f t="shared" si="283"/>
        <v>-0.33396946564885494</v>
      </c>
      <c r="T1149" s="37">
        <f t="shared" si="284"/>
        <v>29.083333333333332</v>
      </c>
      <c r="U1149" s="37">
        <f t="shared" si="285"/>
        <v>23.818181818181817</v>
      </c>
      <c r="V1149" s="37">
        <f t="shared" si="286"/>
        <v>5.2651515151515156</v>
      </c>
      <c r="W1149" s="39">
        <f t="shared" si="287"/>
        <v>0.22105597964376594</v>
      </c>
    </row>
    <row r="1150" spans="1:23" x14ac:dyDescent="0.3">
      <c r="A1150" s="18">
        <f t="shared" si="289"/>
        <v>2023</v>
      </c>
      <c r="B1150" s="18" t="str">
        <f t="shared" si="274"/>
        <v>Jun_2023</v>
      </c>
      <c r="C1150" s="18" t="str">
        <f t="shared" si="275"/>
        <v>WK 23_Jun_2023</v>
      </c>
      <c r="D1150" s="36">
        <v>45082</v>
      </c>
      <c r="E1150" s="23" t="s">
        <v>12</v>
      </c>
      <c r="F1150" s="30">
        <v>80</v>
      </c>
      <c r="G1150" s="30">
        <v>80</v>
      </c>
      <c r="H1150" s="21">
        <f t="shared" si="276"/>
        <v>0</v>
      </c>
      <c r="I1150" s="11">
        <f t="shared" si="277"/>
        <v>0</v>
      </c>
      <c r="J1150" s="18">
        <v>295</v>
      </c>
      <c r="K1150" s="18">
        <f t="shared" si="278"/>
        <v>-215</v>
      </c>
      <c r="L1150" s="11">
        <f t="shared" si="279"/>
        <v>-0.72881355932203384</v>
      </c>
      <c r="M1150" s="30">
        <v>1379</v>
      </c>
      <c r="N1150" s="30">
        <v>1379</v>
      </c>
      <c r="O1150" s="21">
        <f t="shared" si="280"/>
        <v>0</v>
      </c>
      <c r="P1150" s="11">
        <f t="shared" si="281"/>
        <v>0</v>
      </c>
      <c r="Q1150" s="18">
        <v>5504</v>
      </c>
      <c r="R1150" s="18">
        <f t="shared" si="282"/>
        <v>-4125</v>
      </c>
      <c r="S1150" s="11">
        <f t="shared" si="283"/>
        <v>-0.74945494186046513</v>
      </c>
      <c r="T1150" s="37">
        <f t="shared" si="284"/>
        <v>17.237500000000001</v>
      </c>
      <c r="U1150" s="37">
        <f t="shared" si="285"/>
        <v>18.657627118644069</v>
      </c>
      <c r="V1150" s="37">
        <f t="shared" si="286"/>
        <v>-1.4201271186440678</v>
      </c>
      <c r="W1150" s="39">
        <f t="shared" si="287"/>
        <v>-7.6115098110465115E-2</v>
      </c>
    </row>
    <row r="1151" spans="1:23" x14ac:dyDescent="0.3">
      <c r="A1151" s="18">
        <f t="shared" si="289"/>
        <v>2023</v>
      </c>
      <c r="B1151" s="18" t="str">
        <f t="shared" si="274"/>
        <v>Jun_2023</v>
      </c>
      <c r="C1151" s="18" t="str">
        <f t="shared" si="275"/>
        <v>WK 25_Jun_2023</v>
      </c>
      <c r="D1151" s="36">
        <v>45096</v>
      </c>
      <c r="E1151" s="29" t="s">
        <v>18</v>
      </c>
      <c r="F1151" s="30">
        <v>34</v>
      </c>
      <c r="G1151" s="30">
        <v>37</v>
      </c>
      <c r="H1151" s="21">
        <f t="shared" si="276"/>
        <v>-3</v>
      </c>
      <c r="I1151" s="11">
        <f t="shared" si="277"/>
        <v>-8.1081081081081086E-2</v>
      </c>
      <c r="J1151" s="18">
        <v>113</v>
      </c>
      <c r="K1151" s="18">
        <f t="shared" si="278"/>
        <v>-79</v>
      </c>
      <c r="L1151" s="11">
        <f t="shared" si="279"/>
        <v>-0.69911504424778759</v>
      </c>
      <c r="M1151" s="31">
        <v>1094</v>
      </c>
      <c r="N1151" s="31">
        <v>1235</v>
      </c>
      <c r="O1151" s="21">
        <f t="shared" si="280"/>
        <v>-141</v>
      </c>
      <c r="P1151" s="11">
        <f t="shared" si="281"/>
        <v>-0.11417004048582996</v>
      </c>
      <c r="Q1151" s="18">
        <v>4152</v>
      </c>
      <c r="R1151" s="18">
        <f t="shared" si="282"/>
        <v>-3058</v>
      </c>
      <c r="S1151" s="11">
        <f t="shared" si="283"/>
        <v>-0.73651252408477841</v>
      </c>
      <c r="T1151" s="37">
        <f t="shared" si="284"/>
        <v>32.176470588235297</v>
      </c>
      <c r="U1151" s="37">
        <f t="shared" si="285"/>
        <v>36.743362831858406</v>
      </c>
      <c r="V1151" s="37">
        <f t="shared" si="286"/>
        <v>-4.5668922436231085</v>
      </c>
      <c r="W1151" s="39">
        <f t="shared" si="287"/>
        <v>-0.1242916241641164</v>
      </c>
    </row>
    <row r="1152" spans="1:23" x14ac:dyDescent="0.3">
      <c r="A1152" s="18">
        <f t="shared" si="289"/>
        <v>2023</v>
      </c>
      <c r="B1152" s="18" t="str">
        <f t="shared" si="274"/>
        <v>Jun_2023</v>
      </c>
      <c r="C1152" s="18" t="str">
        <f t="shared" si="275"/>
        <v>WK 25_Jun_2023</v>
      </c>
      <c r="D1152" s="36">
        <v>45096</v>
      </c>
      <c r="E1152" s="29" t="s">
        <v>19</v>
      </c>
      <c r="F1152" s="30">
        <v>61</v>
      </c>
      <c r="G1152" s="30">
        <v>56</v>
      </c>
      <c r="H1152" s="21">
        <f t="shared" si="276"/>
        <v>5</v>
      </c>
      <c r="I1152" s="11">
        <f t="shared" si="277"/>
        <v>8.9285714285714288E-2</v>
      </c>
      <c r="J1152" s="18">
        <v>118</v>
      </c>
      <c r="K1152" s="18">
        <f t="shared" si="278"/>
        <v>-57</v>
      </c>
      <c r="L1152" s="11">
        <f t="shared" si="279"/>
        <v>-0.48305084745762711</v>
      </c>
      <c r="M1152" s="30">
        <v>1933</v>
      </c>
      <c r="N1152" s="33">
        <v>1636</v>
      </c>
      <c r="O1152" s="21">
        <f t="shared" si="280"/>
        <v>297</v>
      </c>
      <c r="P1152" s="11">
        <f t="shared" si="281"/>
        <v>0.1815403422982885</v>
      </c>
      <c r="Q1152" s="18">
        <v>3262</v>
      </c>
      <c r="R1152" s="18">
        <f t="shared" si="282"/>
        <v>-1329</v>
      </c>
      <c r="S1152" s="11">
        <f t="shared" si="283"/>
        <v>-0.40741876149601469</v>
      </c>
      <c r="T1152" s="37">
        <f t="shared" si="284"/>
        <v>31.688524590163933</v>
      </c>
      <c r="U1152" s="37">
        <f t="shared" si="285"/>
        <v>27.64406779661017</v>
      </c>
      <c r="V1152" s="37">
        <f t="shared" si="286"/>
        <v>4.0444567935537634</v>
      </c>
      <c r="W1152" s="39">
        <f t="shared" si="287"/>
        <v>0.14630469087656164</v>
      </c>
    </row>
    <row r="1153" spans="1:23" x14ac:dyDescent="0.3">
      <c r="A1153" s="18">
        <f t="shared" si="289"/>
        <v>2023</v>
      </c>
      <c r="B1153" s="18" t="str">
        <f t="shared" si="274"/>
        <v>Jun_2023</v>
      </c>
      <c r="C1153" s="18" t="str">
        <f t="shared" si="275"/>
        <v>WK 25_Jun_2023</v>
      </c>
      <c r="D1153" s="36">
        <v>45096</v>
      </c>
      <c r="E1153" s="23" t="s">
        <v>6</v>
      </c>
      <c r="F1153" s="30">
        <v>19</v>
      </c>
      <c r="G1153" s="30">
        <v>20</v>
      </c>
      <c r="H1153" s="21">
        <f t="shared" si="276"/>
        <v>-1</v>
      </c>
      <c r="I1153" s="11">
        <f t="shared" si="277"/>
        <v>-0.05</v>
      </c>
      <c r="J1153" s="18">
        <v>47</v>
      </c>
      <c r="K1153" s="18">
        <f t="shared" si="278"/>
        <v>-28</v>
      </c>
      <c r="L1153" s="11">
        <f t="shared" si="279"/>
        <v>-0.5957446808510638</v>
      </c>
      <c r="M1153" s="30">
        <v>744</v>
      </c>
      <c r="N1153" s="30">
        <v>797</v>
      </c>
      <c r="O1153" s="21">
        <f t="shared" si="280"/>
        <v>-53</v>
      </c>
      <c r="P1153" s="11">
        <f t="shared" si="281"/>
        <v>-6.6499372647427848E-2</v>
      </c>
      <c r="Q1153" s="18">
        <v>1771</v>
      </c>
      <c r="R1153" s="18">
        <f t="shared" si="282"/>
        <v>-1027</v>
      </c>
      <c r="S1153" s="11">
        <f t="shared" si="283"/>
        <v>-0.57989836250705817</v>
      </c>
      <c r="T1153" s="37">
        <f t="shared" si="284"/>
        <v>39.157894736842103</v>
      </c>
      <c r="U1153" s="37">
        <f t="shared" si="285"/>
        <v>37.680851063829785</v>
      </c>
      <c r="V1153" s="37">
        <f t="shared" si="286"/>
        <v>1.477043673012318</v>
      </c>
      <c r="W1153" s="39">
        <f t="shared" si="287"/>
        <v>3.9198787482540347E-2</v>
      </c>
    </row>
    <row r="1154" spans="1:23" x14ac:dyDescent="0.3">
      <c r="A1154" s="18">
        <f t="shared" si="289"/>
        <v>2023</v>
      </c>
      <c r="B1154" s="18" t="str">
        <f t="shared" si="274"/>
        <v>Jun_2023</v>
      </c>
      <c r="C1154" s="18" t="str">
        <f t="shared" si="275"/>
        <v>WK 25_Jun_2023</v>
      </c>
      <c r="D1154" s="36">
        <v>45096</v>
      </c>
      <c r="E1154" s="23" t="s">
        <v>7</v>
      </c>
      <c r="F1154" s="30">
        <v>2325</v>
      </c>
      <c r="G1154" s="30">
        <v>2342</v>
      </c>
      <c r="H1154" s="21">
        <f t="shared" si="276"/>
        <v>-17</v>
      </c>
      <c r="I1154" s="11">
        <f t="shared" si="277"/>
        <v>-7.2587532023911184E-3</v>
      </c>
      <c r="J1154" s="18">
        <v>2500</v>
      </c>
      <c r="K1154" s="18">
        <f t="shared" si="278"/>
        <v>-175</v>
      </c>
      <c r="L1154" s="11">
        <f t="shared" si="279"/>
        <v>-7.0000000000000007E-2</v>
      </c>
      <c r="M1154" s="30">
        <v>76199</v>
      </c>
      <c r="N1154" s="30">
        <v>75661</v>
      </c>
      <c r="O1154" s="21">
        <f t="shared" si="280"/>
        <v>538</v>
      </c>
      <c r="P1154" s="11">
        <f t="shared" si="281"/>
        <v>7.1106646753281086E-3</v>
      </c>
      <c r="Q1154" s="18">
        <v>86541</v>
      </c>
      <c r="R1154" s="18">
        <f t="shared" si="282"/>
        <v>-10342</v>
      </c>
      <c r="S1154" s="11">
        <f t="shared" si="283"/>
        <v>-0.11950405010341919</v>
      </c>
      <c r="T1154" s="37">
        <f t="shared" si="284"/>
        <v>32.773763440860215</v>
      </c>
      <c r="U1154" s="37">
        <f t="shared" si="285"/>
        <v>34.616399999999999</v>
      </c>
      <c r="V1154" s="37">
        <f t="shared" si="286"/>
        <v>-1.842636559139784</v>
      </c>
      <c r="W1154" s="39">
        <f t="shared" si="287"/>
        <v>-5.3230161401525984E-2</v>
      </c>
    </row>
    <row r="1155" spans="1:23" x14ac:dyDescent="0.3">
      <c r="A1155" s="18">
        <f t="shared" si="289"/>
        <v>2023</v>
      </c>
      <c r="B1155" s="18" t="str">
        <f t="shared" ref="B1155:B1218" si="290">IF(ISBLANK(D1155),"",TEXT(D1155,"mmm"))&amp;"_"&amp;A1155</f>
        <v>Jun_2023</v>
      </c>
      <c r="C1155" s="18" t="str">
        <f t="shared" ref="C1155:C1218" si="291">IF(ISBLANK(D1155),"","WK "&amp;WEEKNUM(D1155))&amp;"_"&amp;B1155</f>
        <v>WK 25_Jun_2023</v>
      </c>
      <c r="D1155" s="36">
        <v>45096</v>
      </c>
      <c r="E1155" s="34" t="s">
        <v>20</v>
      </c>
      <c r="F1155" s="32">
        <v>29</v>
      </c>
      <c r="G1155" s="32">
        <v>28</v>
      </c>
      <c r="H1155" s="21">
        <f t="shared" ref="H1155:H1218" si="292">IFERROR(SUM(F1155-G1155),"NA")</f>
        <v>1</v>
      </c>
      <c r="I1155" s="11">
        <f t="shared" ref="I1155:I1218" si="293">IFERROR(SUM(H1155/G1155),"NA")</f>
        <v>3.5714285714285712E-2</v>
      </c>
      <c r="J1155" s="18">
        <v>75</v>
      </c>
      <c r="K1155" s="18">
        <f t="shared" ref="K1155:K1218" si="294">IFERROR(F1155-J1155,"NA")</f>
        <v>-46</v>
      </c>
      <c r="L1155" s="11">
        <f t="shared" ref="L1155:L1218" si="295">IFERROR(SUM(K1155/J1155),"NA")</f>
        <v>-0.61333333333333329</v>
      </c>
      <c r="M1155" s="30">
        <v>1488</v>
      </c>
      <c r="N1155" s="30">
        <v>1411</v>
      </c>
      <c r="O1155" s="21">
        <f t="shared" ref="O1155:O1218" si="296">IFERROR(SUM(M1155-N1155),"NA")</f>
        <v>77</v>
      </c>
      <c r="P1155" s="11">
        <f t="shared" ref="P1155:P1218" si="297">IFERROR(SUM(O1155/N1155),"NA")</f>
        <v>5.4571226080793761E-2</v>
      </c>
      <c r="Q1155" s="18">
        <v>2819</v>
      </c>
      <c r="R1155" s="18">
        <f t="shared" ref="R1155:R1218" si="298">IFERROR(M1155-Q1155,"NA")</f>
        <v>-1331</v>
      </c>
      <c r="S1155" s="11">
        <f t="shared" ref="S1155:S1218" si="299">IFERROR(SUM(R1155/Q1155),"NA")</f>
        <v>-0.47215324583185525</v>
      </c>
      <c r="T1155" s="37">
        <f t="shared" ref="T1155:T1218" si="300">IFERROR(SUM(M1155/F1155),"NA")</f>
        <v>51.310344827586206</v>
      </c>
      <c r="U1155" s="37">
        <f t="shared" ref="U1155:U1218" si="301">IFERROR(SUM(Q1155/J1155),"NA")</f>
        <v>37.586666666666666</v>
      </c>
      <c r="V1155" s="37">
        <f t="shared" ref="V1155:V1218" si="302">IFERROR(T1155-U1155,"NA")</f>
        <v>13.72367816091954</v>
      </c>
      <c r="W1155" s="39">
        <f t="shared" ref="W1155:W1218" si="303">IFERROR(V1155/U1155,"NA")</f>
        <v>0.36512091595209845</v>
      </c>
    </row>
    <row r="1156" spans="1:23" x14ac:dyDescent="0.3">
      <c r="A1156" s="18">
        <f t="shared" si="289"/>
        <v>2023</v>
      </c>
      <c r="B1156" s="18" t="str">
        <f t="shared" si="290"/>
        <v>Jun_2023</v>
      </c>
      <c r="C1156" s="18" t="str">
        <f t="shared" si="291"/>
        <v>WK 25_Jun_2023</v>
      </c>
      <c r="D1156" s="36">
        <v>45096</v>
      </c>
      <c r="E1156" s="23" t="s">
        <v>8</v>
      </c>
      <c r="F1156" s="30">
        <v>22</v>
      </c>
      <c r="G1156" s="30">
        <v>21</v>
      </c>
      <c r="H1156" s="21">
        <f t="shared" si="292"/>
        <v>1</v>
      </c>
      <c r="I1156" s="11">
        <f t="shared" si="293"/>
        <v>4.7619047619047616E-2</v>
      </c>
      <c r="J1156" s="18">
        <v>35</v>
      </c>
      <c r="K1156" s="18">
        <f t="shared" si="294"/>
        <v>-13</v>
      </c>
      <c r="L1156" s="11">
        <f t="shared" si="295"/>
        <v>-0.37142857142857144</v>
      </c>
      <c r="M1156" s="30">
        <v>602</v>
      </c>
      <c r="N1156" s="30">
        <v>541</v>
      </c>
      <c r="O1156" s="21">
        <f t="shared" si="296"/>
        <v>61</v>
      </c>
      <c r="P1156" s="11">
        <f t="shared" si="297"/>
        <v>0.11275415896487985</v>
      </c>
      <c r="Q1156" s="18">
        <v>752</v>
      </c>
      <c r="R1156" s="18">
        <f t="shared" si="298"/>
        <v>-150</v>
      </c>
      <c r="S1156" s="11">
        <f t="shared" si="299"/>
        <v>-0.19946808510638298</v>
      </c>
      <c r="T1156" s="37">
        <f t="shared" si="300"/>
        <v>27.363636363636363</v>
      </c>
      <c r="U1156" s="37">
        <f t="shared" si="301"/>
        <v>21.485714285714284</v>
      </c>
      <c r="V1156" s="37">
        <f t="shared" si="302"/>
        <v>5.8779220779220793</v>
      </c>
      <c r="W1156" s="39">
        <f t="shared" si="303"/>
        <v>0.27357350096711808</v>
      </c>
    </row>
    <row r="1157" spans="1:23" x14ac:dyDescent="0.3">
      <c r="A1157" s="18">
        <f t="shared" si="289"/>
        <v>2023</v>
      </c>
      <c r="B1157" s="18" t="str">
        <f t="shared" si="290"/>
        <v>Jun_2023</v>
      </c>
      <c r="C1157" s="18" t="str">
        <f t="shared" si="291"/>
        <v>WK 25_Jun_2023</v>
      </c>
      <c r="D1157" s="36">
        <v>45096</v>
      </c>
      <c r="E1157" s="23" t="s">
        <v>9</v>
      </c>
      <c r="F1157" s="30">
        <v>150</v>
      </c>
      <c r="G1157" s="30">
        <v>153</v>
      </c>
      <c r="H1157" s="21">
        <f t="shared" si="292"/>
        <v>-3</v>
      </c>
      <c r="I1157" s="11">
        <f t="shared" si="293"/>
        <v>-1.9607843137254902E-2</v>
      </c>
      <c r="J1157" s="18">
        <v>460</v>
      </c>
      <c r="K1157" s="18">
        <f t="shared" si="294"/>
        <v>-310</v>
      </c>
      <c r="L1157" s="11">
        <f t="shared" si="295"/>
        <v>-0.67391304347826086</v>
      </c>
      <c r="M1157" s="35">
        <v>4718</v>
      </c>
      <c r="N1157" s="35">
        <v>5233</v>
      </c>
      <c r="O1157" s="21">
        <f t="shared" si="296"/>
        <v>-515</v>
      </c>
      <c r="P1157" s="11">
        <f t="shared" si="297"/>
        <v>-9.8413911714121921E-2</v>
      </c>
      <c r="Q1157" s="18">
        <v>14129</v>
      </c>
      <c r="R1157" s="18">
        <f t="shared" si="298"/>
        <v>-9411</v>
      </c>
      <c r="S1157" s="11">
        <f t="shared" si="299"/>
        <v>-0.66607686318918535</v>
      </c>
      <c r="T1157" s="37">
        <f t="shared" si="300"/>
        <v>31.453333333333333</v>
      </c>
      <c r="U1157" s="37">
        <f t="shared" si="301"/>
        <v>30.715217391304346</v>
      </c>
      <c r="V1157" s="37">
        <f t="shared" si="302"/>
        <v>0.73811594202898689</v>
      </c>
      <c r="W1157" s="39">
        <f t="shared" si="303"/>
        <v>2.4030952886498265E-2</v>
      </c>
    </row>
    <row r="1158" spans="1:23" x14ac:dyDescent="0.3">
      <c r="A1158" s="18">
        <f t="shared" si="289"/>
        <v>2023</v>
      </c>
      <c r="B1158" s="18" t="str">
        <f t="shared" si="290"/>
        <v>Jun_2023</v>
      </c>
      <c r="C1158" s="18" t="str">
        <f t="shared" si="291"/>
        <v>WK 25_Jun_2023</v>
      </c>
      <c r="D1158" s="36">
        <v>45096</v>
      </c>
      <c r="E1158" s="23" t="s">
        <v>21</v>
      </c>
      <c r="F1158" s="30">
        <v>24</v>
      </c>
      <c r="G1158" s="30">
        <v>24</v>
      </c>
      <c r="H1158" s="21">
        <f t="shared" si="292"/>
        <v>0</v>
      </c>
      <c r="I1158" s="11">
        <f t="shared" si="293"/>
        <v>0</v>
      </c>
      <c r="J1158" s="18">
        <v>61</v>
      </c>
      <c r="K1158" s="18">
        <f t="shared" si="294"/>
        <v>-37</v>
      </c>
      <c r="L1158" s="11">
        <f t="shared" si="295"/>
        <v>-0.60655737704918034</v>
      </c>
      <c r="M1158" s="30">
        <v>654</v>
      </c>
      <c r="N1158" s="30">
        <v>677</v>
      </c>
      <c r="O1158" s="21">
        <f t="shared" si="296"/>
        <v>-23</v>
      </c>
      <c r="P1158" s="11">
        <f t="shared" si="297"/>
        <v>-3.3973412112259974E-2</v>
      </c>
      <c r="Q1158" s="18">
        <v>1843</v>
      </c>
      <c r="R1158" s="18">
        <f t="shared" si="298"/>
        <v>-1189</v>
      </c>
      <c r="S1158" s="11">
        <f t="shared" si="299"/>
        <v>-0.64514378730330979</v>
      </c>
      <c r="T1158" s="37">
        <f t="shared" si="300"/>
        <v>27.25</v>
      </c>
      <c r="U1158" s="37">
        <f t="shared" si="301"/>
        <v>30.21311475409836</v>
      </c>
      <c r="V1158" s="37">
        <f t="shared" si="302"/>
        <v>-2.9631147540983598</v>
      </c>
      <c r="W1158" s="39">
        <f t="shared" si="303"/>
        <v>-9.8073792729245768E-2</v>
      </c>
    </row>
    <row r="1159" spans="1:23" x14ac:dyDescent="0.3">
      <c r="A1159" s="18">
        <f t="shared" si="289"/>
        <v>2023</v>
      </c>
      <c r="B1159" s="18" t="str">
        <f t="shared" si="290"/>
        <v>Jun_2023</v>
      </c>
      <c r="C1159" s="18" t="str">
        <f t="shared" si="291"/>
        <v>WK 25_Jun_2023</v>
      </c>
      <c r="D1159" s="36">
        <v>45096</v>
      </c>
      <c r="E1159" s="23" t="s">
        <v>10</v>
      </c>
      <c r="F1159" s="33">
        <v>24</v>
      </c>
      <c r="G1159" s="33">
        <v>24</v>
      </c>
      <c r="H1159" s="21">
        <f t="shared" si="292"/>
        <v>0</v>
      </c>
      <c r="I1159" s="11">
        <f t="shared" si="293"/>
        <v>0</v>
      </c>
      <c r="J1159" s="18">
        <v>44</v>
      </c>
      <c r="K1159" s="18">
        <f t="shared" si="294"/>
        <v>-20</v>
      </c>
      <c r="L1159" s="11">
        <f t="shared" si="295"/>
        <v>-0.45454545454545453</v>
      </c>
      <c r="M1159" s="30">
        <v>698</v>
      </c>
      <c r="N1159" s="30">
        <v>698</v>
      </c>
      <c r="O1159" s="21">
        <f t="shared" si="296"/>
        <v>0</v>
      </c>
      <c r="P1159" s="11">
        <f t="shared" si="297"/>
        <v>0</v>
      </c>
      <c r="Q1159" s="18">
        <v>1048</v>
      </c>
      <c r="R1159" s="18">
        <f t="shared" si="298"/>
        <v>-350</v>
      </c>
      <c r="S1159" s="11">
        <f t="shared" si="299"/>
        <v>-0.33396946564885494</v>
      </c>
      <c r="T1159" s="37">
        <f t="shared" si="300"/>
        <v>29.083333333333332</v>
      </c>
      <c r="U1159" s="37">
        <f t="shared" si="301"/>
        <v>23.818181818181817</v>
      </c>
      <c r="V1159" s="37">
        <f t="shared" si="302"/>
        <v>5.2651515151515156</v>
      </c>
      <c r="W1159" s="39">
        <f t="shared" si="303"/>
        <v>0.22105597964376594</v>
      </c>
    </row>
    <row r="1160" spans="1:23" x14ac:dyDescent="0.3">
      <c r="A1160" s="18">
        <f t="shared" si="289"/>
        <v>2023</v>
      </c>
      <c r="B1160" s="18" t="str">
        <f t="shared" si="290"/>
        <v>Jun_2023</v>
      </c>
      <c r="C1160" s="18" t="str">
        <f t="shared" si="291"/>
        <v>WK 25_Jun_2023</v>
      </c>
      <c r="D1160" s="36">
        <v>45096</v>
      </c>
      <c r="E1160" s="23" t="s">
        <v>12</v>
      </c>
      <c r="F1160" s="30">
        <v>84</v>
      </c>
      <c r="G1160" s="30">
        <v>81</v>
      </c>
      <c r="H1160" s="21">
        <f t="shared" si="292"/>
        <v>3</v>
      </c>
      <c r="I1160" s="11">
        <f t="shared" si="293"/>
        <v>3.7037037037037035E-2</v>
      </c>
      <c r="J1160" s="18">
        <v>295</v>
      </c>
      <c r="K1160" s="18">
        <f t="shared" si="294"/>
        <v>-211</v>
      </c>
      <c r="L1160" s="11">
        <f t="shared" si="295"/>
        <v>-0.71525423728813564</v>
      </c>
      <c r="M1160" s="30">
        <v>1301</v>
      </c>
      <c r="N1160" s="30">
        <v>1540</v>
      </c>
      <c r="O1160" s="21">
        <f t="shared" si="296"/>
        <v>-239</v>
      </c>
      <c r="P1160" s="11">
        <f t="shared" si="297"/>
        <v>-0.15519480519480519</v>
      </c>
      <c r="Q1160" s="18">
        <v>5504</v>
      </c>
      <c r="R1160" s="18">
        <f t="shared" si="298"/>
        <v>-4203</v>
      </c>
      <c r="S1160" s="11">
        <f t="shared" si="299"/>
        <v>-0.7636264534883721</v>
      </c>
      <c r="T1160" s="37">
        <f t="shared" si="300"/>
        <v>15.488095238095237</v>
      </c>
      <c r="U1160" s="37">
        <f t="shared" si="301"/>
        <v>18.657627118644069</v>
      </c>
      <c r="V1160" s="37">
        <f t="shared" si="302"/>
        <v>-3.1695318805488313</v>
      </c>
      <c r="W1160" s="39">
        <f t="shared" si="303"/>
        <v>-0.1698786164174973</v>
      </c>
    </row>
    <row r="1161" spans="1:23" x14ac:dyDescent="0.3">
      <c r="A1161" s="18">
        <f t="shared" si="289"/>
        <v>2023</v>
      </c>
      <c r="B1161" s="18" t="str">
        <f t="shared" si="290"/>
        <v>Jul_2023</v>
      </c>
      <c r="C1161" s="18" t="str">
        <f t="shared" si="291"/>
        <v>WK 27_Jul_2023</v>
      </c>
      <c r="D1161" s="36">
        <v>45110</v>
      </c>
      <c r="E1161" s="29" t="s">
        <v>18</v>
      </c>
      <c r="F1161" s="30">
        <v>32</v>
      </c>
      <c r="G1161" s="30">
        <v>37</v>
      </c>
      <c r="H1161" s="21">
        <f t="shared" si="292"/>
        <v>-5</v>
      </c>
      <c r="I1161" s="11">
        <f t="shared" si="293"/>
        <v>-0.13513513513513514</v>
      </c>
      <c r="J1161" s="18">
        <v>113</v>
      </c>
      <c r="K1161" s="18">
        <f t="shared" si="294"/>
        <v>-81</v>
      </c>
      <c r="L1161" s="11">
        <f t="shared" si="295"/>
        <v>-0.7168141592920354</v>
      </c>
      <c r="M1161" s="31">
        <v>914</v>
      </c>
      <c r="N1161" s="31">
        <v>1234</v>
      </c>
      <c r="O1161" s="21">
        <f t="shared" si="296"/>
        <v>-320</v>
      </c>
      <c r="P1161" s="11">
        <f t="shared" si="297"/>
        <v>-0.2593192868719611</v>
      </c>
      <c r="Q1161" s="18">
        <v>4152</v>
      </c>
      <c r="R1161" s="18">
        <f t="shared" si="298"/>
        <v>-3238</v>
      </c>
      <c r="S1161" s="11">
        <f t="shared" si="299"/>
        <v>-0.77986512524084783</v>
      </c>
      <c r="T1161" s="37">
        <f t="shared" si="300"/>
        <v>28.5625</v>
      </c>
      <c r="U1161" s="37">
        <f t="shared" si="301"/>
        <v>36.743362831858406</v>
      </c>
      <c r="V1161" s="37">
        <f t="shared" si="302"/>
        <v>-8.1808628318584056</v>
      </c>
      <c r="W1161" s="39">
        <f t="shared" si="303"/>
        <v>-0.2226487235067437</v>
      </c>
    </row>
    <row r="1162" spans="1:23" x14ac:dyDescent="0.3">
      <c r="A1162" s="18">
        <f t="shared" si="289"/>
        <v>2023</v>
      </c>
      <c r="B1162" s="18" t="str">
        <f t="shared" si="290"/>
        <v>Jul_2023</v>
      </c>
      <c r="C1162" s="18" t="str">
        <f t="shared" si="291"/>
        <v>WK 27_Jul_2023</v>
      </c>
      <c r="D1162" s="36">
        <v>45110</v>
      </c>
      <c r="E1162" s="29" t="s">
        <v>19</v>
      </c>
      <c r="F1162" s="30">
        <v>63</v>
      </c>
      <c r="G1162" s="30">
        <v>61</v>
      </c>
      <c r="H1162" s="21">
        <f t="shared" si="292"/>
        <v>2</v>
      </c>
      <c r="I1162" s="11">
        <f t="shared" si="293"/>
        <v>3.2786885245901641E-2</v>
      </c>
      <c r="J1162" s="18">
        <v>118</v>
      </c>
      <c r="K1162" s="18">
        <f t="shared" si="294"/>
        <v>-55</v>
      </c>
      <c r="L1162" s="11">
        <f t="shared" si="295"/>
        <v>-0.46610169491525422</v>
      </c>
      <c r="M1162" s="30">
        <v>2093</v>
      </c>
      <c r="N1162" s="33">
        <v>2401</v>
      </c>
      <c r="O1162" s="21">
        <f t="shared" si="296"/>
        <v>-308</v>
      </c>
      <c r="P1162" s="11">
        <f t="shared" si="297"/>
        <v>-0.1282798833819242</v>
      </c>
      <c r="Q1162" s="18">
        <v>3262</v>
      </c>
      <c r="R1162" s="18">
        <f t="shared" si="298"/>
        <v>-1169</v>
      </c>
      <c r="S1162" s="11">
        <f t="shared" si="299"/>
        <v>-0.35836909871244638</v>
      </c>
      <c r="T1162" s="37">
        <f t="shared" si="300"/>
        <v>33.222222222222221</v>
      </c>
      <c r="U1162" s="37">
        <f t="shared" si="301"/>
        <v>27.64406779661017</v>
      </c>
      <c r="V1162" s="37">
        <f t="shared" si="302"/>
        <v>5.5781544256120519</v>
      </c>
      <c r="W1162" s="39">
        <f t="shared" si="303"/>
        <v>0.2017848627290687</v>
      </c>
    </row>
    <row r="1163" spans="1:23" x14ac:dyDescent="0.3">
      <c r="A1163" s="18">
        <f t="shared" si="289"/>
        <v>2023</v>
      </c>
      <c r="B1163" s="18" t="str">
        <f t="shared" si="290"/>
        <v>Jul_2023</v>
      </c>
      <c r="C1163" s="18" t="str">
        <f t="shared" si="291"/>
        <v>WK 27_Jul_2023</v>
      </c>
      <c r="D1163" s="36">
        <v>45110</v>
      </c>
      <c r="E1163" s="23" t="s">
        <v>6</v>
      </c>
      <c r="F1163" s="30">
        <v>16</v>
      </c>
      <c r="G1163" s="30">
        <v>20</v>
      </c>
      <c r="H1163" s="21">
        <f t="shared" si="292"/>
        <v>-4</v>
      </c>
      <c r="I1163" s="11">
        <f t="shared" si="293"/>
        <v>-0.2</v>
      </c>
      <c r="J1163" s="18">
        <v>47</v>
      </c>
      <c r="K1163" s="18">
        <f t="shared" si="294"/>
        <v>-31</v>
      </c>
      <c r="L1163" s="11">
        <f t="shared" si="295"/>
        <v>-0.65957446808510634</v>
      </c>
      <c r="M1163" s="30">
        <v>624</v>
      </c>
      <c r="N1163" s="30">
        <v>815</v>
      </c>
      <c r="O1163" s="21">
        <f t="shared" si="296"/>
        <v>-191</v>
      </c>
      <c r="P1163" s="11">
        <f t="shared" si="297"/>
        <v>-0.2343558282208589</v>
      </c>
      <c r="Q1163" s="18">
        <v>1771</v>
      </c>
      <c r="R1163" s="18">
        <f t="shared" si="298"/>
        <v>-1147</v>
      </c>
      <c r="S1163" s="11">
        <f t="shared" si="299"/>
        <v>-0.64765669113495206</v>
      </c>
      <c r="T1163" s="37">
        <f t="shared" si="300"/>
        <v>39</v>
      </c>
      <c r="U1163" s="37">
        <f t="shared" si="301"/>
        <v>37.680851063829785</v>
      </c>
      <c r="V1163" s="37">
        <f t="shared" si="302"/>
        <v>1.3191489361702153</v>
      </c>
      <c r="W1163" s="39">
        <f t="shared" si="303"/>
        <v>3.5008469791078557E-2</v>
      </c>
    </row>
    <row r="1164" spans="1:23" x14ac:dyDescent="0.3">
      <c r="A1164" s="18">
        <f t="shared" si="289"/>
        <v>2023</v>
      </c>
      <c r="B1164" s="18" t="str">
        <f t="shared" si="290"/>
        <v>Jul_2023</v>
      </c>
      <c r="C1164" s="18" t="str">
        <f t="shared" si="291"/>
        <v>WK 27_Jul_2023</v>
      </c>
      <c r="D1164" s="36">
        <v>45110</v>
      </c>
      <c r="E1164" s="23" t="s">
        <v>7</v>
      </c>
      <c r="F1164" s="30">
        <v>2361</v>
      </c>
      <c r="G1164" s="30">
        <v>2355</v>
      </c>
      <c r="H1164" s="21">
        <f t="shared" si="292"/>
        <v>6</v>
      </c>
      <c r="I1164" s="11">
        <f t="shared" si="293"/>
        <v>2.5477707006369425E-3</v>
      </c>
      <c r="J1164" s="18">
        <v>2500</v>
      </c>
      <c r="K1164" s="18">
        <f t="shared" si="294"/>
        <v>-139</v>
      </c>
      <c r="L1164" s="11">
        <f t="shared" si="295"/>
        <v>-5.5599999999999997E-2</v>
      </c>
      <c r="M1164" s="30">
        <v>68146</v>
      </c>
      <c r="N1164" s="30">
        <v>74366</v>
      </c>
      <c r="O1164" s="21">
        <f t="shared" si="296"/>
        <v>-6220</v>
      </c>
      <c r="P1164" s="11">
        <f t="shared" si="297"/>
        <v>-8.3640373288868572E-2</v>
      </c>
      <c r="Q1164" s="18">
        <v>86541</v>
      </c>
      <c r="R1164" s="18">
        <f t="shared" si="298"/>
        <v>-18395</v>
      </c>
      <c r="S1164" s="11">
        <f t="shared" si="299"/>
        <v>-0.21255820940363526</v>
      </c>
      <c r="T1164" s="37">
        <f t="shared" si="300"/>
        <v>28.863193562049979</v>
      </c>
      <c r="U1164" s="37">
        <f t="shared" si="301"/>
        <v>34.616399999999999</v>
      </c>
      <c r="V1164" s="37">
        <f t="shared" si="302"/>
        <v>-5.7532064379500198</v>
      </c>
      <c r="W1164" s="39">
        <f t="shared" si="303"/>
        <v>-0.16619886637403139</v>
      </c>
    </row>
    <row r="1165" spans="1:23" x14ac:dyDescent="0.3">
      <c r="A1165" s="18">
        <f t="shared" si="289"/>
        <v>2023</v>
      </c>
      <c r="B1165" s="18" t="str">
        <f t="shared" si="290"/>
        <v>Jul_2023</v>
      </c>
      <c r="C1165" s="18" t="str">
        <f t="shared" si="291"/>
        <v>WK 27_Jul_2023</v>
      </c>
      <c r="D1165" s="36">
        <v>45110</v>
      </c>
      <c r="E1165" s="34" t="s">
        <v>20</v>
      </c>
      <c r="F1165" s="32">
        <v>33</v>
      </c>
      <c r="G1165" s="32">
        <v>43</v>
      </c>
      <c r="H1165" s="21">
        <f t="shared" si="292"/>
        <v>-10</v>
      </c>
      <c r="I1165" s="11">
        <f t="shared" si="293"/>
        <v>-0.23255813953488372</v>
      </c>
      <c r="J1165" s="18">
        <v>75</v>
      </c>
      <c r="K1165" s="18">
        <f t="shared" si="294"/>
        <v>-42</v>
      </c>
      <c r="L1165" s="11">
        <f t="shared" si="295"/>
        <v>-0.56000000000000005</v>
      </c>
      <c r="M1165" s="30">
        <v>951</v>
      </c>
      <c r="N1165" s="30">
        <v>1379</v>
      </c>
      <c r="O1165" s="21">
        <f t="shared" si="296"/>
        <v>-428</v>
      </c>
      <c r="P1165" s="11">
        <f t="shared" si="297"/>
        <v>-0.3103698332124728</v>
      </c>
      <c r="Q1165" s="18">
        <v>2819</v>
      </c>
      <c r="R1165" s="18">
        <f t="shared" si="298"/>
        <v>-1868</v>
      </c>
      <c r="S1165" s="11">
        <f t="shared" si="299"/>
        <v>-0.66264632848527849</v>
      </c>
      <c r="T1165" s="37">
        <f t="shared" si="300"/>
        <v>28.818181818181817</v>
      </c>
      <c r="U1165" s="37">
        <f t="shared" si="301"/>
        <v>37.586666666666666</v>
      </c>
      <c r="V1165" s="37">
        <f t="shared" si="302"/>
        <v>-8.7684848484848494</v>
      </c>
      <c r="W1165" s="39">
        <f t="shared" si="303"/>
        <v>-0.23328711019381473</v>
      </c>
    </row>
    <row r="1166" spans="1:23" x14ac:dyDescent="0.3">
      <c r="A1166" s="18">
        <f t="shared" si="289"/>
        <v>2023</v>
      </c>
      <c r="B1166" s="18" t="str">
        <f t="shared" si="290"/>
        <v>Jul_2023</v>
      </c>
      <c r="C1166" s="18" t="str">
        <f t="shared" si="291"/>
        <v>WK 27_Jul_2023</v>
      </c>
      <c r="D1166" s="36">
        <v>45110</v>
      </c>
      <c r="E1166" s="23" t="s">
        <v>8</v>
      </c>
      <c r="F1166" s="30">
        <v>25</v>
      </c>
      <c r="G1166" s="30">
        <v>25</v>
      </c>
      <c r="H1166" s="21">
        <f t="shared" si="292"/>
        <v>0</v>
      </c>
      <c r="I1166" s="11">
        <f t="shared" si="293"/>
        <v>0</v>
      </c>
      <c r="J1166" s="18">
        <v>35</v>
      </c>
      <c r="K1166" s="18">
        <f t="shared" si="294"/>
        <v>-10</v>
      </c>
      <c r="L1166" s="11">
        <f t="shared" si="295"/>
        <v>-0.2857142857142857</v>
      </c>
      <c r="M1166" s="30">
        <v>729</v>
      </c>
      <c r="N1166" s="30">
        <v>798</v>
      </c>
      <c r="O1166" s="21">
        <f t="shared" si="296"/>
        <v>-69</v>
      </c>
      <c r="P1166" s="11">
        <f t="shared" si="297"/>
        <v>-8.646616541353383E-2</v>
      </c>
      <c r="Q1166" s="18">
        <v>752</v>
      </c>
      <c r="R1166" s="18">
        <f t="shared" si="298"/>
        <v>-23</v>
      </c>
      <c r="S1166" s="11">
        <f t="shared" si="299"/>
        <v>-3.0585106382978722E-2</v>
      </c>
      <c r="T1166" s="37">
        <f t="shared" si="300"/>
        <v>29.16</v>
      </c>
      <c r="U1166" s="37">
        <f t="shared" si="301"/>
        <v>21.485714285714284</v>
      </c>
      <c r="V1166" s="37">
        <f t="shared" si="302"/>
        <v>7.6742857142857162</v>
      </c>
      <c r="W1166" s="39">
        <f t="shared" si="303"/>
        <v>0.35718085106382991</v>
      </c>
    </row>
    <row r="1167" spans="1:23" x14ac:dyDescent="0.3">
      <c r="A1167" s="18">
        <f t="shared" si="289"/>
        <v>2023</v>
      </c>
      <c r="B1167" s="18" t="str">
        <f t="shared" si="290"/>
        <v>Jul_2023</v>
      </c>
      <c r="C1167" s="18" t="str">
        <f t="shared" si="291"/>
        <v>WK 27_Jul_2023</v>
      </c>
      <c r="D1167" s="36">
        <v>45110</v>
      </c>
      <c r="E1167" s="23" t="s">
        <v>9</v>
      </c>
      <c r="F1167" s="30">
        <v>120</v>
      </c>
      <c r="G1167" s="30">
        <v>152</v>
      </c>
      <c r="H1167" s="21">
        <f t="shared" si="292"/>
        <v>-32</v>
      </c>
      <c r="I1167" s="11">
        <f t="shared" si="293"/>
        <v>-0.21052631578947367</v>
      </c>
      <c r="J1167" s="18">
        <v>460</v>
      </c>
      <c r="K1167" s="18">
        <f t="shared" si="294"/>
        <v>-340</v>
      </c>
      <c r="L1167" s="11">
        <f t="shared" si="295"/>
        <v>-0.73913043478260865</v>
      </c>
      <c r="M1167" s="35">
        <v>3592</v>
      </c>
      <c r="N1167" s="35">
        <v>5096</v>
      </c>
      <c r="O1167" s="21">
        <f t="shared" si="296"/>
        <v>-1504</v>
      </c>
      <c r="P1167" s="11">
        <f t="shared" si="297"/>
        <v>-0.29513343799058084</v>
      </c>
      <c r="Q1167" s="18">
        <v>14129</v>
      </c>
      <c r="R1167" s="18">
        <f t="shared" si="298"/>
        <v>-10537</v>
      </c>
      <c r="S1167" s="11">
        <f t="shared" si="299"/>
        <v>-0.74577110906645905</v>
      </c>
      <c r="T1167" s="37">
        <f t="shared" si="300"/>
        <v>29.933333333333334</v>
      </c>
      <c r="U1167" s="37">
        <f t="shared" si="301"/>
        <v>30.715217391304346</v>
      </c>
      <c r="V1167" s="37">
        <f t="shared" si="302"/>
        <v>-0.78188405797101268</v>
      </c>
      <c r="W1167" s="39">
        <f t="shared" si="303"/>
        <v>-2.5455918088092989E-2</v>
      </c>
    </row>
    <row r="1168" spans="1:23" x14ac:dyDescent="0.3">
      <c r="A1168" s="18">
        <f t="shared" si="289"/>
        <v>2023</v>
      </c>
      <c r="B1168" s="18" t="str">
        <f t="shared" si="290"/>
        <v>Jul_2023</v>
      </c>
      <c r="C1168" s="18" t="str">
        <f t="shared" si="291"/>
        <v>WK 27_Jul_2023</v>
      </c>
      <c r="D1168" s="36">
        <v>45110</v>
      </c>
      <c r="E1168" s="23" t="s">
        <v>21</v>
      </c>
      <c r="F1168" s="30">
        <v>20</v>
      </c>
      <c r="G1168" s="30">
        <v>21</v>
      </c>
      <c r="H1168" s="21">
        <f t="shared" si="292"/>
        <v>-1</v>
      </c>
      <c r="I1168" s="11">
        <f t="shared" si="293"/>
        <v>-4.7619047619047616E-2</v>
      </c>
      <c r="J1168" s="18">
        <v>61</v>
      </c>
      <c r="K1168" s="18">
        <f t="shared" si="294"/>
        <v>-41</v>
      </c>
      <c r="L1168" s="11">
        <f t="shared" si="295"/>
        <v>-0.67213114754098358</v>
      </c>
      <c r="M1168" s="30">
        <v>508</v>
      </c>
      <c r="N1168" s="30">
        <v>644</v>
      </c>
      <c r="O1168" s="21">
        <f t="shared" si="296"/>
        <v>-136</v>
      </c>
      <c r="P1168" s="11">
        <f t="shared" si="297"/>
        <v>-0.21118012422360249</v>
      </c>
      <c r="Q1168" s="18">
        <v>1843</v>
      </c>
      <c r="R1168" s="18">
        <f t="shared" si="298"/>
        <v>-1335</v>
      </c>
      <c r="S1168" s="11">
        <f t="shared" si="299"/>
        <v>-0.7243624525230602</v>
      </c>
      <c r="T1168" s="37">
        <f t="shared" si="300"/>
        <v>25.4</v>
      </c>
      <c r="U1168" s="37">
        <f t="shared" si="301"/>
        <v>30.21311475409836</v>
      </c>
      <c r="V1168" s="37">
        <f t="shared" si="302"/>
        <v>-4.8131147540983612</v>
      </c>
      <c r="W1168" s="39">
        <f t="shared" si="303"/>
        <v>-0.15930548019533372</v>
      </c>
    </row>
    <row r="1169" spans="1:23" x14ac:dyDescent="0.3">
      <c r="A1169" s="18">
        <f t="shared" si="289"/>
        <v>2023</v>
      </c>
      <c r="B1169" s="18" t="str">
        <f t="shared" si="290"/>
        <v>Jul_2023</v>
      </c>
      <c r="C1169" s="18" t="str">
        <f t="shared" si="291"/>
        <v>WK 27_Jul_2023</v>
      </c>
      <c r="D1169" s="36">
        <v>45110</v>
      </c>
      <c r="E1169" s="23" t="s">
        <v>10</v>
      </c>
      <c r="F1169" s="33">
        <v>24</v>
      </c>
      <c r="G1169" s="33">
        <v>24</v>
      </c>
      <c r="H1169" s="21">
        <f t="shared" si="292"/>
        <v>0</v>
      </c>
      <c r="I1169" s="11">
        <f t="shared" si="293"/>
        <v>0</v>
      </c>
      <c r="J1169" s="18">
        <v>44</v>
      </c>
      <c r="K1169" s="18">
        <f t="shared" si="294"/>
        <v>-20</v>
      </c>
      <c r="L1169" s="11">
        <f t="shared" si="295"/>
        <v>-0.45454545454545453</v>
      </c>
      <c r="M1169" s="30">
        <v>698</v>
      </c>
      <c r="N1169" s="30">
        <v>698</v>
      </c>
      <c r="O1169" s="21">
        <f t="shared" si="296"/>
        <v>0</v>
      </c>
      <c r="P1169" s="11">
        <f t="shared" si="297"/>
        <v>0</v>
      </c>
      <c r="Q1169" s="18">
        <v>1048</v>
      </c>
      <c r="R1169" s="18">
        <f t="shared" si="298"/>
        <v>-350</v>
      </c>
      <c r="S1169" s="11">
        <f t="shared" si="299"/>
        <v>-0.33396946564885494</v>
      </c>
      <c r="T1169" s="37">
        <f t="shared" si="300"/>
        <v>29.083333333333332</v>
      </c>
      <c r="U1169" s="37">
        <f t="shared" si="301"/>
        <v>23.818181818181817</v>
      </c>
      <c r="V1169" s="37">
        <f t="shared" si="302"/>
        <v>5.2651515151515156</v>
      </c>
      <c r="W1169" s="39">
        <f t="shared" si="303"/>
        <v>0.22105597964376594</v>
      </c>
    </row>
    <row r="1170" spans="1:23" x14ac:dyDescent="0.3">
      <c r="A1170" s="18">
        <f t="shared" si="289"/>
        <v>2023</v>
      </c>
      <c r="B1170" s="18" t="str">
        <f t="shared" si="290"/>
        <v>Jul_2023</v>
      </c>
      <c r="C1170" s="18" t="str">
        <f t="shared" si="291"/>
        <v>WK 27_Jul_2023</v>
      </c>
      <c r="D1170" s="36">
        <v>45110</v>
      </c>
      <c r="E1170" s="23" t="s">
        <v>12</v>
      </c>
      <c r="F1170" s="30">
        <v>75</v>
      </c>
      <c r="G1170" s="30">
        <v>68</v>
      </c>
      <c r="H1170" s="21">
        <f t="shared" si="292"/>
        <v>7</v>
      </c>
      <c r="I1170" s="11">
        <f t="shared" si="293"/>
        <v>0.10294117647058823</v>
      </c>
      <c r="J1170" s="18">
        <v>295</v>
      </c>
      <c r="K1170" s="18">
        <f t="shared" si="294"/>
        <v>-220</v>
      </c>
      <c r="L1170" s="11">
        <f t="shared" si="295"/>
        <v>-0.74576271186440679</v>
      </c>
      <c r="M1170" s="30">
        <v>1203</v>
      </c>
      <c r="N1170" s="30">
        <v>1505</v>
      </c>
      <c r="O1170" s="21">
        <f t="shared" si="296"/>
        <v>-302</v>
      </c>
      <c r="P1170" s="11">
        <f t="shared" si="297"/>
        <v>-0.20066445182724252</v>
      </c>
      <c r="Q1170" s="18">
        <v>5504</v>
      </c>
      <c r="R1170" s="18">
        <f t="shared" si="298"/>
        <v>-4301</v>
      </c>
      <c r="S1170" s="11">
        <f t="shared" si="299"/>
        <v>-0.78143168604651159</v>
      </c>
      <c r="T1170" s="37">
        <f t="shared" si="300"/>
        <v>16.04</v>
      </c>
      <c r="U1170" s="37">
        <f t="shared" si="301"/>
        <v>18.657627118644069</v>
      </c>
      <c r="V1170" s="37">
        <f t="shared" si="302"/>
        <v>-2.6176271186440694</v>
      </c>
      <c r="W1170" s="39">
        <f t="shared" si="303"/>
        <v>-0.14029796511627915</v>
      </c>
    </row>
    <row r="1171" spans="1:23" x14ac:dyDescent="0.3">
      <c r="A1171" s="18">
        <f t="shared" si="289"/>
        <v>2023</v>
      </c>
      <c r="B1171" s="18" t="str">
        <f t="shared" si="290"/>
        <v>Jul_2023</v>
      </c>
      <c r="C1171" s="18" t="str">
        <f t="shared" si="291"/>
        <v>WK 29_Jul_2023</v>
      </c>
      <c r="D1171" s="36">
        <v>45124</v>
      </c>
      <c r="E1171" s="29" t="s">
        <v>18</v>
      </c>
      <c r="F1171" s="30">
        <v>38</v>
      </c>
      <c r="G1171" s="30">
        <v>38</v>
      </c>
      <c r="H1171" s="21">
        <f t="shared" si="292"/>
        <v>0</v>
      </c>
      <c r="I1171" s="11">
        <f t="shared" si="293"/>
        <v>0</v>
      </c>
      <c r="J1171" s="18">
        <v>113</v>
      </c>
      <c r="K1171" s="18">
        <f t="shared" si="294"/>
        <v>-75</v>
      </c>
      <c r="L1171" s="11">
        <f t="shared" si="295"/>
        <v>-0.66371681415929207</v>
      </c>
      <c r="M1171" s="31">
        <v>1269</v>
      </c>
      <c r="N1171" s="31">
        <v>1269</v>
      </c>
      <c r="O1171" s="21">
        <f t="shared" si="296"/>
        <v>0</v>
      </c>
      <c r="P1171" s="11">
        <f t="shared" si="297"/>
        <v>0</v>
      </c>
      <c r="Q1171" s="18">
        <v>4152</v>
      </c>
      <c r="R1171" s="18">
        <f t="shared" si="298"/>
        <v>-2883</v>
      </c>
      <c r="S1171" s="11">
        <f t="shared" si="299"/>
        <v>-0.69436416184971095</v>
      </c>
      <c r="T1171" s="37">
        <f t="shared" si="300"/>
        <v>33.39473684210526</v>
      </c>
      <c r="U1171" s="37">
        <f t="shared" si="301"/>
        <v>36.743362831858406</v>
      </c>
      <c r="V1171" s="37">
        <f t="shared" si="302"/>
        <v>-3.3486259897531454</v>
      </c>
      <c r="W1171" s="39">
        <f t="shared" si="303"/>
        <v>-9.1135533921509013E-2</v>
      </c>
    </row>
    <row r="1172" spans="1:23" x14ac:dyDescent="0.3">
      <c r="A1172" s="18">
        <f t="shared" si="289"/>
        <v>2023</v>
      </c>
      <c r="B1172" s="18" t="str">
        <f t="shared" si="290"/>
        <v>Jul_2023</v>
      </c>
      <c r="C1172" s="18" t="str">
        <f t="shared" si="291"/>
        <v>WK 29_Jul_2023</v>
      </c>
      <c r="D1172" s="36">
        <v>45124</v>
      </c>
      <c r="E1172" s="29" t="s">
        <v>19</v>
      </c>
      <c r="F1172" s="30">
        <v>62</v>
      </c>
      <c r="G1172" s="30">
        <v>62</v>
      </c>
      <c r="H1172" s="21">
        <f t="shared" si="292"/>
        <v>0</v>
      </c>
      <c r="I1172" s="11">
        <f t="shared" si="293"/>
        <v>0</v>
      </c>
      <c r="J1172" s="18">
        <v>118</v>
      </c>
      <c r="K1172" s="18">
        <f t="shared" si="294"/>
        <v>-56</v>
      </c>
      <c r="L1172" s="11">
        <f t="shared" si="295"/>
        <v>-0.47457627118644069</v>
      </c>
      <c r="M1172" s="30">
        <v>2150</v>
      </c>
      <c r="N1172" s="33">
        <v>2180</v>
      </c>
      <c r="O1172" s="21">
        <f t="shared" si="296"/>
        <v>-30</v>
      </c>
      <c r="P1172" s="11">
        <f t="shared" si="297"/>
        <v>-1.3761467889908258E-2</v>
      </c>
      <c r="Q1172" s="18">
        <v>3262</v>
      </c>
      <c r="R1172" s="18">
        <f t="shared" si="298"/>
        <v>-1112</v>
      </c>
      <c r="S1172" s="11">
        <f t="shared" si="299"/>
        <v>-0.34089515634580014</v>
      </c>
      <c r="T1172" s="37">
        <f t="shared" si="300"/>
        <v>34.677419354838712</v>
      </c>
      <c r="U1172" s="37">
        <f t="shared" si="301"/>
        <v>27.64406779661017</v>
      </c>
      <c r="V1172" s="37">
        <f t="shared" si="302"/>
        <v>7.0333515582285422</v>
      </c>
      <c r="W1172" s="39">
        <f t="shared" si="303"/>
        <v>0.25442534759992885</v>
      </c>
    </row>
    <row r="1173" spans="1:23" x14ac:dyDescent="0.3">
      <c r="A1173" s="18">
        <f t="shared" si="289"/>
        <v>2023</v>
      </c>
      <c r="B1173" s="18" t="str">
        <f t="shared" si="290"/>
        <v>Jul_2023</v>
      </c>
      <c r="C1173" s="18" t="str">
        <f t="shared" si="291"/>
        <v>WK 29_Jul_2023</v>
      </c>
      <c r="D1173" s="36">
        <v>45124</v>
      </c>
      <c r="E1173" s="23" t="s">
        <v>6</v>
      </c>
      <c r="F1173" s="30">
        <v>18</v>
      </c>
      <c r="G1173" s="30">
        <v>19</v>
      </c>
      <c r="H1173" s="21">
        <f t="shared" si="292"/>
        <v>-1</v>
      </c>
      <c r="I1173" s="11">
        <f t="shared" si="293"/>
        <v>-5.2631578947368418E-2</v>
      </c>
      <c r="J1173" s="18">
        <v>47</v>
      </c>
      <c r="K1173" s="18">
        <f t="shared" si="294"/>
        <v>-29</v>
      </c>
      <c r="L1173" s="11">
        <f t="shared" si="295"/>
        <v>-0.61702127659574468</v>
      </c>
      <c r="M1173" s="30">
        <v>778</v>
      </c>
      <c r="N1173" s="30">
        <v>763</v>
      </c>
      <c r="O1173" s="21">
        <f t="shared" si="296"/>
        <v>15</v>
      </c>
      <c r="P1173" s="11">
        <f t="shared" si="297"/>
        <v>1.9659239842726082E-2</v>
      </c>
      <c r="Q1173" s="18">
        <v>1771</v>
      </c>
      <c r="R1173" s="18">
        <f t="shared" si="298"/>
        <v>-993</v>
      </c>
      <c r="S1173" s="11">
        <f t="shared" si="299"/>
        <v>-0.56070016939582157</v>
      </c>
      <c r="T1173" s="37">
        <f t="shared" si="300"/>
        <v>43.222222222222221</v>
      </c>
      <c r="U1173" s="37">
        <f t="shared" si="301"/>
        <v>37.680851063829785</v>
      </c>
      <c r="V1173" s="37">
        <f t="shared" si="302"/>
        <v>5.5413711583924368</v>
      </c>
      <c r="W1173" s="39">
        <f t="shared" si="303"/>
        <v>0.14706066879979929</v>
      </c>
    </row>
    <row r="1174" spans="1:23" x14ac:dyDescent="0.3">
      <c r="A1174" s="18">
        <f t="shared" si="289"/>
        <v>2023</v>
      </c>
      <c r="B1174" s="18" t="str">
        <f t="shared" si="290"/>
        <v>Jul_2023</v>
      </c>
      <c r="C1174" s="18" t="str">
        <f t="shared" si="291"/>
        <v>WK 29_Jul_2023</v>
      </c>
      <c r="D1174" s="36">
        <v>45124</v>
      </c>
      <c r="E1174" s="23" t="s">
        <v>7</v>
      </c>
      <c r="F1174" s="30">
        <v>2359</v>
      </c>
      <c r="G1174" s="30">
        <v>2348</v>
      </c>
      <c r="H1174" s="21">
        <f t="shared" si="292"/>
        <v>11</v>
      </c>
      <c r="I1174" s="11">
        <f t="shared" si="293"/>
        <v>4.6848381601362864E-3</v>
      </c>
      <c r="J1174" s="18">
        <v>2500</v>
      </c>
      <c r="K1174" s="18">
        <f t="shared" si="294"/>
        <v>-141</v>
      </c>
      <c r="L1174" s="11">
        <f t="shared" si="295"/>
        <v>-5.6399999999999999E-2</v>
      </c>
      <c r="M1174" s="30">
        <v>75292</v>
      </c>
      <c r="N1174" s="30">
        <v>74523</v>
      </c>
      <c r="O1174" s="21">
        <f t="shared" si="296"/>
        <v>769</v>
      </c>
      <c r="P1174" s="11">
        <f t="shared" si="297"/>
        <v>1.0318961931215866E-2</v>
      </c>
      <c r="Q1174" s="18">
        <v>86541</v>
      </c>
      <c r="R1174" s="18">
        <f t="shared" si="298"/>
        <v>-11249</v>
      </c>
      <c r="S1174" s="11">
        <f t="shared" si="299"/>
        <v>-0.12998463156191864</v>
      </c>
      <c r="T1174" s="37">
        <f t="shared" si="300"/>
        <v>31.916913946587538</v>
      </c>
      <c r="U1174" s="37">
        <f t="shared" si="301"/>
        <v>34.616399999999999</v>
      </c>
      <c r="V1174" s="37">
        <f t="shared" si="302"/>
        <v>-2.6994860534124605</v>
      </c>
      <c r="W1174" s="39">
        <f t="shared" si="303"/>
        <v>-7.7982865156759826E-2</v>
      </c>
    </row>
    <row r="1175" spans="1:23" x14ac:dyDescent="0.3">
      <c r="A1175" s="18">
        <f t="shared" si="289"/>
        <v>2023</v>
      </c>
      <c r="B1175" s="18" t="str">
        <f t="shared" si="290"/>
        <v>Jul_2023</v>
      </c>
      <c r="C1175" s="18" t="str">
        <f t="shared" si="291"/>
        <v>WK 29_Jul_2023</v>
      </c>
      <c r="D1175" s="36">
        <v>45124</v>
      </c>
      <c r="E1175" s="34" t="s">
        <v>20</v>
      </c>
      <c r="F1175" s="32">
        <v>42</v>
      </c>
      <c r="G1175" s="32">
        <v>42</v>
      </c>
      <c r="H1175" s="21">
        <f t="shared" si="292"/>
        <v>0</v>
      </c>
      <c r="I1175" s="11">
        <f t="shared" si="293"/>
        <v>0</v>
      </c>
      <c r="J1175" s="18">
        <v>75</v>
      </c>
      <c r="K1175" s="18">
        <f t="shared" si="294"/>
        <v>-33</v>
      </c>
      <c r="L1175" s="11">
        <f t="shared" si="295"/>
        <v>-0.44</v>
      </c>
      <c r="M1175" s="30">
        <v>1387</v>
      </c>
      <c r="N1175" s="30">
        <v>1443</v>
      </c>
      <c r="O1175" s="21">
        <f t="shared" si="296"/>
        <v>-56</v>
      </c>
      <c r="P1175" s="11">
        <f t="shared" si="297"/>
        <v>-3.8808038808038806E-2</v>
      </c>
      <c r="Q1175" s="18">
        <v>2819</v>
      </c>
      <c r="R1175" s="18">
        <f t="shared" si="298"/>
        <v>-1432</v>
      </c>
      <c r="S1175" s="11">
        <f t="shared" si="299"/>
        <v>-0.5079815537424619</v>
      </c>
      <c r="T1175" s="37">
        <f t="shared" si="300"/>
        <v>33.023809523809526</v>
      </c>
      <c r="U1175" s="37">
        <f t="shared" si="301"/>
        <v>37.586666666666666</v>
      </c>
      <c r="V1175" s="37">
        <f t="shared" si="302"/>
        <v>-4.5628571428571405</v>
      </c>
      <c r="W1175" s="39">
        <f t="shared" si="303"/>
        <v>-0.12139563168296756</v>
      </c>
    </row>
    <row r="1176" spans="1:23" x14ac:dyDescent="0.3">
      <c r="A1176" s="18">
        <f t="shared" si="289"/>
        <v>2023</v>
      </c>
      <c r="B1176" s="18" t="str">
        <f t="shared" si="290"/>
        <v>Jul_2023</v>
      </c>
      <c r="C1176" s="18" t="str">
        <f t="shared" si="291"/>
        <v>WK 29_Jul_2023</v>
      </c>
      <c r="D1176" s="36">
        <v>45124</v>
      </c>
      <c r="E1176" s="23" t="s">
        <v>8</v>
      </c>
      <c r="F1176" s="30">
        <v>24</v>
      </c>
      <c r="G1176" s="30">
        <v>26</v>
      </c>
      <c r="H1176" s="21">
        <f t="shared" si="292"/>
        <v>-2</v>
      </c>
      <c r="I1176" s="11">
        <f t="shared" si="293"/>
        <v>-7.6923076923076927E-2</v>
      </c>
      <c r="J1176" s="18">
        <v>35</v>
      </c>
      <c r="K1176" s="18">
        <f t="shared" si="294"/>
        <v>-11</v>
      </c>
      <c r="L1176" s="11">
        <f t="shared" si="295"/>
        <v>-0.31428571428571428</v>
      </c>
      <c r="M1176" s="30">
        <v>714</v>
      </c>
      <c r="N1176" s="30">
        <v>841</v>
      </c>
      <c r="O1176" s="21">
        <f t="shared" si="296"/>
        <v>-127</v>
      </c>
      <c r="P1176" s="11">
        <f t="shared" si="297"/>
        <v>-0.15101070154577884</v>
      </c>
      <c r="Q1176" s="18">
        <v>752</v>
      </c>
      <c r="R1176" s="18">
        <f t="shared" si="298"/>
        <v>-38</v>
      </c>
      <c r="S1176" s="11">
        <f t="shared" si="299"/>
        <v>-5.0531914893617018E-2</v>
      </c>
      <c r="T1176" s="37">
        <f t="shared" si="300"/>
        <v>29.75</v>
      </c>
      <c r="U1176" s="37">
        <f t="shared" si="301"/>
        <v>21.485714285714284</v>
      </c>
      <c r="V1176" s="37">
        <f t="shared" si="302"/>
        <v>8.264285714285716</v>
      </c>
      <c r="W1176" s="39">
        <f t="shared" si="303"/>
        <v>0.3846409574468086</v>
      </c>
    </row>
    <row r="1177" spans="1:23" x14ac:dyDescent="0.3">
      <c r="A1177" s="18">
        <f t="shared" si="289"/>
        <v>2023</v>
      </c>
      <c r="B1177" s="18" t="str">
        <f t="shared" si="290"/>
        <v>Jul_2023</v>
      </c>
      <c r="C1177" s="18" t="str">
        <f t="shared" si="291"/>
        <v>WK 29_Jul_2023</v>
      </c>
      <c r="D1177" s="36">
        <v>45124</v>
      </c>
      <c r="E1177" s="23" t="s">
        <v>9</v>
      </c>
      <c r="F1177" s="30">
        <v>152</v>
      </c>
      <c r="G1177" s="30">
        <v>151</v>
      </c>
      <c r="H1177" s="21">
        <f t="shared" si="292"/>
        <v>1</v>
      </c>
      <c r="I1177" s="11">
        <f t="shared" si="293"/>
        <v>6.6225165562913907E-3</v>
      </c>
      <c r="J1177" s="18">
        <v>460</v>
      </c>
      <c r="K1177" s="18">
        <f t="shared" si="294"/>
        <v>-308</v>
      </c>
      <c r="L1177" s="11">
        <f t="shared" si="295"/>
        <v>-0.66956521739130437</v>
      </c>
      <c r="M1177" s="35">
        <v>5320</v>
      </c>
      <c r="N1177" s="35">
        <v>5094</v>
      </c>
      <c r="O1177" s="21">
        <f t="shared" si="296"/>
        <v>226</v>
      </c>
      <c r="P1177" s="11">
        <f t="shared" si="297"/>
        <v>4.4365920691009031E-2</v>
      </c>
      <c r="Q1177" s="18">
        <v>14129</v>
      </c>
      <c r="R1177" s="18">
        <f t="shared" si="298"/>
        <v>-8809</v>
      </c>
      <c r="S1177" s="11">
        <f t="shared" si="299"/>
        <v>-0.62346945997593606</v>
      </c>
      <c r="T1177" s="37">
        <f t="shared" si="300"/>
        <v>35</v>
      </c>
      <c r="U1177" s="37">
        <f t="shared" si="301"/>
        <v>30.715217391304346</v>
      </c>
      <c r="V1177" s="37">
        <f t="shared" si="302"/>
        <v>4.2847826086956537</v>
      </c>
      <c r="W1177" s="39">
        <f t="shared" si="303"/>
        <v>0.1395003184938779</v>
      </c>
    </row>
    <row r="1178" spans="1:23" x14ac:dyDescent="0.3">
      <c r="A1178" s="18">
        <f t="shared" si="289"/>
        <v>2023</v>
      </c>
      <c r="B1178" s="18" t="str">
        <f t="shared" si="290"/>
        <v>Jul_2023</v>
      </c>
      <c r="C1178" s="18" t="str">
        <f t="shared" si="291"/>
        <v>WK 29_Jul_2023</v>
      </c>
      <c r="D1178" s="36">
        <v>45124</v>
      </c>
      <c r="E1178" s="23" t="s">
        <v>21</v>
      </c>
      <c r="F1178" s="30">
        <v>24</v>
      </c>
      <c r="G1178" s="30">
        <v>24</v>
      </c>
      <c r="H1178" s="21">
        <f t="shared" si="292"/>
        <v>0</v>
      </c>
      <c r="I1178" s="11">
        <f t="shared" si="293"/>
        <v>0</v>
      </c>
      <c r="J1178" s="18">
        <v>61</v>
      </c>
      <c r="K1178" s="18">
        <f t="shared" si="294"/>
        <v>-37</v>
      </c>
      <c r="L1178" s="11">
        <f t="shared" si="295"/>
        <v>-0.60655737704918034</v>
      </c>
      <c r="M1178" s="30">
        <v>697</v>
      </c>
      <c r="N1178" s="30">
        <v>675</v>
      </c>
      <c r="O1178" s="21">
        <f t="shared" si="296"/>
        <v>22</v>
      </c>
      <c r="P1178" s="11">
        <f t="shared" si="297"/>
        <v>3.259259259259259E-2</v>
      </c>
      <c r="Q1178" s="18">
        <v>1843</v>
      </c>
      <c r="R1178" s="18">
        <f t="shared" si="298"/>
        <v>-1146</v>
      </c>
      <c r="S1178" s="11">
        <f t="shared" si="299"/>
        <v>-0.62181226261530109</v>
      </c>
      <c r="T1178" s="37">
        <f t="shared" si="300"/>
        <v>29.041666666666668</v>
      </c>
      <c r="U1178" s="37">
        <f t="shared" si="301"/>
        <v>30.21311475409836</v>
      </c>
      <c r="V1178" s="37">
        <f t="shared" si="302"/>
        <v>-1.1714480874316919</v>
      </c>
      <c r="W1178" s="39">
        <f t="shared" si="303"/>
        <v>-3.8772834147223663E-2</v>
      </c>
    </row>
    <row r="1179" spans="1:23" x14ac:dyDescent="0.3">
      <c r="A1179" s="18">
        <f t="shared" si="289"/>
        <v>2023</v>
      </c>
      <c r="B1179" s="18" t="str">
        <f t="shared" si="290"/>
        <v>Jul_2023</v>
      </c>
      <c r="C1179" s="18" t="str">
        <f t="shared" si="291"/>
        <v>WK 29_Jul_2023</v>
      </c>
      <c r="D1179" s="36">
        <v>45124</v>
      </c>
      <c r="E1179" s="23" t="s">
        <v>10</v>
      </c>
      <c r="F1179" s="33">
        <v>23</v>
      </c>
      <c r="G1179" s="33">
        <v>23</v>
      </c>
      <c r="H1179" s="21">
        <f t="shared" si="292"/>
        <v>0</v>
      </c>
      <c r="I1179" s="11">
        <f t="shared" si="293"/>
        <v>0</v>
      </c>
      <c r="J1179" s="18">
        <v>44</v>
      </c>
      <c r="K1179" s="18">
        <f t="shared" si="294"/>
        <v>-21</v>
      </c>
      <c r="L1179" s="11">
        <f t="shared" si="295"/>
        <v>-0.47727272727272729</v>
      </c>
      <c r="M1179" s="30">
        <v>725</v>
      </c>
      <c r="N1179" s="30">
        <v>679</v>
      </c>
      <c r="O1179" s="21">
        <f t="shared" si="296"/>
        <v>46</v>
      </c>
      <c r="P1179" s="11">
        <f t="shared" si="297"/>
        <v>6.774668630338733E-2</v>
      </c>
      <c r="Q1179" s="18">
        <v>1048</v>
      </c>
      <c r="R1179" s="18">
        <f t="shared" si="298"/>
        <v>-323</v>
      </c>
      <c r="S1179" s="11">
        <f t="shared" si="299"/>
        <v>-0.30820610687022904</v>
      </c>
      <c r="T1179" s="37">
        <f t="shared" si="300"/>
        <v>31.521739130434781</v>
      </c>
      <c r="U1179" s="37">
        <f t="shared" si="301"/>
        <v>23.818181818181817</v>
      </c>
      <c r="V1179" s="37">
        <f t="shared" si="302"/>
        <v>7.7035573122529648</v>
      </c>
      <c r="W1179" s="39">
        <f t="shared" si="303"/>
        <v>0.32343179555260543</v>
      </c>
    </row>
    <row r="1180" spans="1:23" x14ac:dyDescent="0.3">
      <c r="A1180" s="18">
        <f t="shared" si="289"/>
        <v>2023</v>
      </c>
      <c r="B1180" s="18" t="str">
        <f t="shared" si="290"/>
        <v>Jul_2023</v>
      </c>
      <c r="C1180" s="18" t="str">
        <f t="shared" si="291"/>
        <v>WK 29_Jul_2023</v>
      </c>
      <c r="D1180" s="36">
        <v>45124</v>
      </c>
      <c r="E1180" s="23" t="s">
        <v>12</v>
      </c>
      <c r="F1180" s="30">
        <v>87</v>
      </c>
      <c r="G1180" s="30">
        <v>87</v>
      </c>
      <c r="H1180" s="21">
        <f t="shared" si="292"/>
        <v>0</v>
      </c>
      <c r="I1180" s="11">
        <f t="shared" si="293"/>
        <v>0</v>
      </c>
      <c r="J1180" s="18">
        <v>295</v>
      </c>
      <c r="K1180" s="18">
        <f t="shared" si="294"/>
        <v>-208</v>
      </c>
      <c r="L1180" s="11">
        <f t="shared" si="295"/>
        <v>-0.70508474576271185</v>
      </c>
      <c r="M1180" s="30">
        <v>1399</v>
      </c>
      <c r="N1180" s="30">
        <v>1399</v>
      </c>
      <c r="O1180" s="21">
        <f t="shared" si="296"/>
        <v>0</v>
      </c>
      <c r="P1180" s="11">
        <f t="shared" si="297"/>
        <v>0</v>
      </c>
      <c r="Q1180" s="18">
        <v>5504</v>
      </c>
      <c r="R1180" s="18">
        <f t="shared" si="298"/>
        <v>-4105</v>
      </c>
      <c r="S1180" s="11">
        <f t="shared" si="299"/>
        <v>-0.74582122093023251</v>
      </c>
      <c r="T1180" s="37">
        <f t="shared" si="300"/>
        <v>16.080459770114942</v>
      </c>
      <c r="U1180" s="37">
        <f t="shared" si="301"/>
        <v>18.657627118644069</v>
      </c>
      <c r="V1180" s="37">
        <f t="shared" si="302"/>
        <v>-2.5771673485291267</v>
      </c>
      <c r="W1180" s="39">
        <f t="shared" si="303"/>
        <v>-0.13812942729216793</v>
      </c>
    </row>
    <row r="1181" spans="1:23" x14ac:dyDescent="0.3">
      <c r="A1181" s="18">
        <f t="shared" ref="A1181:A1210" si="304">IF(ISBLANK(D1181),"",YEAR(D1181))</f>
        <v>2023</v>
      </c>
      <c r="B1181" s="18" t="str">
        <f t="shared" si="290"/>
        <v>Jul_2023</v>
      </c>
      <c r="C1181" s="18" t="str">
        <f t="shared" si="291"/>
        <v>WK 31_Jul_2023</v>
      </c>
      <c r="D1181" s="36">
        <v>45138</v>
      </c>
      <c r="E1181" s="20" t="s">
        <v>18</v>
      </c>
      <c r="F1181" s="31">
        <f>SUM(F1173)</f>
        <v>18</v>
      </c>
      <c r="G1181" s="18">
        <v>113</v>
      </c>
      <c r="H1181" s="21">
        <f t="shared" si="292"/>
        <v>-95</v>
      </c>
      <c r="I1181" s="11">
        <f t="shared" si="293"/>
        <v>-0.84070796460176989</v>
      </c>
      <c r="J1181" s="18">
        <v>113</v>
      </c>
      <c r="K1181" s="18">
        <f t="shared" si="294"/>
        <v>-95</v>
      </c>
      <c r="L1181" s="11">
        <f t="shared" si="295"/>
        <v>-0.84070796460176989</v>
      </c>
      <c r="M1181" s="31">
        <v>87</v>
      </c>
      <c r="N1181" s="18">
        <v>4152</v>
      </c>
      <c r="O1181" s="21">
        <f t="shared" si="296"/>
        <v>-4065</v>
      </c>
      <c r="P1181" s="11">
        <f t="shared" si="297"/>
        <v>-0.97904624277456642</v>
      </c>
      <c r="Q1181" s="18">
        <v>4152</v>
      </c>
      <c r="R1181" s="18">
        <f t="shared" si="298"/>
        <v>-4065</v>
      </c>
      <c r="S1181" s="11">
        <f t="shared" si="299"/>
        <v>-0.97904624277456642</v>
      </c>
      <c r="T1181" s="37">
        <f t="shared" si="300"/>
        <v>4.833333333333333</v>
      </c>
      <c r="U1181" s="37">
        <f t="shared" si="301"/>
        <v>36.743362831858406</v>
      </c>
      <c r="V1181" s="37">
        <f t="shared" si="302"/>
        <v>-31.910029498525073</v>
      </c>
      <c r="W1181" s="39">
        <f t="shared" si="303"/>
        <v>-0.86845696852922294</v>
      </c>
    </row>
    <row r="1182" spans="1:23" x14ac:dyDescent="0.3">
      <c r="A1182" s="18">
        <f t="shared" si="304"/>
        <v>2023</v>
      </c>
      <c r="B1182" s="18" t="str">
        <f t="shared" si="290"/>
        <v>Jul_2023</v>
      </c>
      <c r="C1182" s="18" t="str">
        <f t="shared" si="291"/>
        <v>WK 31_Jul_2023</v>
      </c>
      <c r="D1182" s="36">
        <v>45138</v>
      </c>
      <c r="E1182" s="20" t="s">
        <v>19</v>
      </c>
      <c r="F1182" s="31">
        <f>SUM(F1174)</f>
        <v>2359</v>
      </c>
      <c r="G1182" s="18">
        <v>118</v>
      </c>
      <c r="H1182" s="21">
        <f t="shared" si="292"/>
        <v>2241</v>
      </c>
      <c r="I1182" s="11">
        <f t="shared" si="293"/>
        <v>18.991525423728813</v>
      </c>
      <c r="J1182" s="18">
        <v>118</v>
      </c>
      <c r="K1182" s="18">
        <f t="shared" si="294"/>
        <v>2241</v>
      </c>
      <c r="L1182" s="11">
        <f t="shared" si="295"/>
        <v>18.991525423728813</v>
      </c>
      <c r="M1182" s="31">
        <v>1269</v>
      </c>
      <c r="N1182" s="18">
        <v>3262</v>
      </c>
      <c r="O1182" s="21">
        <f t="shared" si="296"/>
        <v>-1993</v>
      </c>
      <c r="P1182" s="11">
        <f t="shared" si="297"/>
        <v>-0.61097486204782347</v>
      </c>
      <c r="Q1182" s="18">
        <v>3262</v>
      </c>
      <c r="R1182" s="18">
        <f t="shared" si="298"/>
        <v>-1993</v>
      </c>
      <c r="S1182" s="11">
        <f t="shared" si="299"/>
        <v>-0.61097486204782347</v>
      </c>
      <c r="T1182" s="37">
        <f t="shared" si="300"/>
        <v>0.53793980500211958</v>
      </c>
      <c r="U1182" s="37">
        <f t="shared" si="301"/>
        <v>27.64406779661017</v>
      </c>
      <c r="V1182" s="37">
        <f t="shared" si="302"/>
        <v>-27.106127991608052</v>
      </c>
      <c r="W1182" s="39">
        <f t="shared" si="303"/>
        <v>-0.98054049755050587</v>
      </c>
    </row>
    <row r="1183" spans="1:23" x14ac:dyDescent="0.3">
      <c r="A1183" s="18">
        <f t="shared" si="304"/>
        <v>2023</v>
      </c>
      <c r="B1183" s="18" t="str">
        <f t="shared" si="290"/>
        <v>Jul_2023</v>
      </c>
      <c r="C1183" s="18" t="str">
        <f t="shared" si="291"/>
        <v>WK 31_Jul_2023</v>
      </c>
      <c r="D1183" s="36">
        <v>45138</v>
      </c>
      <c r="E1183" s="23" t="s">
        <v>6</v>
      </c>
      <c r="F1183" s="31">
        <f>SUM(F1175)</f>
        <v>42</v>
      </c>
      <c r="G1183" s="18">
        <v>47</v>
      </c>
      <c r="H1183" s="21">
        <f t="shared" si="292"/>
        <v>-5</v>
      </c>
      <c r="I1183" s="11">
        <f t="shared" si="293"/>
        <v>-0.10638297872340426</v>
      </c>
      <c r="J1183" s="18">
        <v>47</v>
      </c>
      <c r="K1183" s="18">
        <f t="shared" si="294"/>
        <v>-5</v>
      </c>
      <c r="L1183" s="11">
        <f t="shared" si="295"/>
        <v>-0.10638297872340426</v>
      </c>
      <c r="M1183" s="31">
        <v>2150</v>
      </c>
      <c r="N1183" s="18">
        <v>1771</v>
      </c>
      <c r="O1183" s="21">
        <f t="shared" si="296"/>
        <v>379</v>
      </c>
      <c r="P1183" s="11">
        <f t="shared" si="297"/>
        <v>0.21400338791643139</v>
      </c>
      <c r="Q1183" s="18">
        <v>1771</v>
      </c>
      <c r="R1183" s="18">
        <f t="shared" si="298"/>
        <v>379</v>
      </c>
      <c r="S1183" s="11">
        <f t="shared" si="299"/>
        <v>0.21400338791643139</v>
      </c>
      <c r="T1183" s="37">
        <f t="shared" si="300"/>
        <v>51.19047619047619</v>
      </c>
      <c r="U1183" s="37">
        <f t="shared" si="301"/>
        <v>37.680851063829785</v>
      </c>
      <c r="V1183" s="37">
        <f t="shared" si="302"/>
        <v>13.509625126646405</v>
      </c>
      <c r="W1183" s="39">
        <f t="shared" si="303"/>
        <v>0.35852760076362566</v>
      </c>
    </row>
    <row r="1184" spans="1:23" x14ac:dyDescent="0.3">
      <c r="A1184" s="18">
        <f t="shared" si="304"/>
        <v>2023</v>
      </c>
      <c r="B1184" s="18" t="str">
        <f t="shared" si="290"/>
        <v>Jul_2023</v>
      </c>
      <c r="C1184" s="18" t="str">
        <f t="shared" si="291"/>
        <v>WK 31_Jul_2023</v>
      </c>
      <c r="D1184" s="36">
        <v>45138</v>
      </c>
      <c r="E1184" s="23" t="s">
        <v>7</v>
      </c>
      <c r="F1184" s="31">
        <f>SUM(F1176)</f>
        <v>24</v>
      </c>
      <c r="G1184" s="18">
        <v>2500</v>
      </c>
      <c r="H1184" s="21">
        <f t="shared" si="292"/>
        <v>-2476</v>
      </c>
      <c r="I1184" s="11">
        <f t="shared" si="293"/>
        <v>-0.99039999999999995</v>
      </c>
      <c r="J1184" s="18">
        <v>2500</v>
      </c>
      <c r="K1184" s="18">
        <f t="shared" si="294"/>
        <v>-2476</v>
      </c>
      <c r="L1184" s="11">
        <f t="shared" si="295"/>
        <v>-0.99039999999999995</v>
      </c>
      <c r="M1184" s="31">
        <v>778</v>
      </c>
      <c r="N1184" s="18">
        <v>86541</v>
      </c>
      <c r="O1184" s="21">
        <f t="shared" si="296"/>
        <v>-85763</v>
      </c>
      <c r="P1184" s="11">
        <f t="shared" si="297"/>
        <v>-0.99101004148322758</v>
      </c>
      <c r="Q1184" s="18">
        <v>86541</v>
      </c>
      <c r="R1184" s="18">
        <f t="shared" si="298"/>
        <v>-85763</v>
      </c>
      <c r="S1184" s="11">
        <f t="shared" si="299"/>
        <v>-0.99101004148322758</v>
      </c>
      <c r="T1184" s="37">
        <f t="shared" si="300"/>
        <v>32.416666666666664</v>
      </c>
      <c r="U1184" s="37">
        <f t="shared" si="301"/>
        <v>34.616399999999999</v>
      </c>
      <c r="V1184" s="37">
        <f t="shared" si="302"/>
        <v>-2.1997333333333344</v>
      </c>
      <c r="W1184" s="39">
        <f t="shared" si="303"/>
        <v>-6.3545987836208684E-2</v>
      </c>
    </row>
    <row r="1185" spans="1:23" x14ac:dyDescent="0.3">
      <c r="A1185" s="18">
        <f t="shared" si="304"/>
        <v>2023</v>
      </c>
      <c r="B1185" s="18" t="str">
        <f t="shared" si="290"/>
        <v>Jul_2023</v>
      </c>
      <c r="C1185" s="18" t="str">
        <f t="shared" si="291"/>
        <v>WK 31_Jul_2023</v>
      </c>
      <c r="D1185" s="36">
        <v>45138</v>
      </c>
      <c r="E1185" s="23" t="s">
        <v>20</v>
      </c>
      <c r="F1185" s="31">
        <f>SUM(F1177)</f>
        <v>152</v>
      </c>
      <c r="G1185" s="18">
        <v>75</v>
      </c>
      <c r="H1185" s="21">
        <f t="shared" si="292"/>
        <v>77</v>
      </c>
      <c r="I1185" s="11">
        <f t="shared" si="293"/>
        <v>1.0266666666666666</v>
      </c>
      <c r="J1185" s="18">
        <v>75</v>
      </c>
      <c r="K1185" s="18">
        <f t="shared" si="294"/>
        <v>77</v>
      </c>
      <c r="L1185" s="11">
        <f t="shared" si="295"/>
        <v>1.0266666666666666</v>
      </c>
      <c r="M1185" s="31">
        <v>75292</v>
      </c>
      <c r="N1185" s="18">
        <v>2819</v>
      </c>
      <c r="O1185" s="21">
        <f t="shared" si="296"/>
        <v>72473</v>
      </c>
      <c r="P1185" s="11">
        <f t="shared" si="297"/>
        <v>25.708761972330613</v>
      </c>
      <c r="Q1185" s="18">
        <v>2819</v>
      </c>
      <c r="R1185" s="18">
        <f t="shared" si="298"/>
        <v>72473</v>
      </c>
      <c r="S1185" s="11">
        <f t="shared" si="299"/>
        <v>25.708761972330613</v>
      </c>
      <c r="T1185" s="37">
        <f t="shared" si="300"/>
        <v>495.34210526315792</v>
      </c>
      <c r="U1185" s="37">
        <f t="shared" si="301"/>
        <v>37.586666666666666</v>
      </c>
      <c r="V1185" s="37">
        <f t="shared" si="302"/>
        <v>457.75543859649127</v>
      </c>
      <c r="W1185" s="39">
        <f t="shared" si="303"/>
        <v>12.17866544687366</v>
      </c>
    </row>
    <row r="1186" spans="1:23" x14ac:dyDescent="0.3">
      <c r="A1186" s="18">
        <f t="shared" si="304"/>
        <v>2023</v>
      </c>
      <c r="B1186" s="18" t="str">
        <f t="shared" si="290"/>
        <v>Jul_2023</v>
      </c>
      <c r="C1186" s="18" t="str">
        <f t="shared" si="291"/>
        <v>WK 31_Jul_2023</v>
      </c>
      <c r="D1186" s="36">
        <v>45138</v>
      </c>
      <c r="E1186" s="23" t="s">
        <v>8</v>
      </c>
      <c r="F1186" s="31">
        <f>SUM(F1178)</f>
        <v>24</v>
      </c>
      <c r="G1186" s="18">
        <v>35</v>
      </c>
      <c r="H1186" s="21">
        <f t="shared" si="292"/>
        <v>-11</v>
      </c>
      <c r="I1186" s="11">
        <f t="shared" si="293"/>
        <v>-0.31428571428571428</v>
      </c>
      <c r="J1186" s="18">
        <v>35</v>
      </c>
      <c r="K1186" s="18">
        <f t="shared" si="294"/>
        <v>-11</v>
      </c>
      <c r="L1186" s="11">
        <f t="shared" si="295"/>
        <v>-0.31428571428571428</v>
      </c>
      <c r="M1186" s="31">
        <v>1387</v>
      </c>
      <c r="N1186" s="18">
        <v>752</v>
      </c>
      <c r="O1186" s="21">
        <f t="shared" si="296"/>
        <v>635</v>
      </c>
      <c r="P1186" s="11">
        <f t="shared" si="297"/>
        <v>0.84441489361702127</v>
      </c>
      <c r="Q1186" s="18">
        <v>752</v>
      </c>
      <c r="R1186" s="18">
        <f t="shared" si="298"/>
        <v>635</v>
      </c>
      <c r="S1186" s="11">
        <f t="shared" si="299"/>
        <v>0.84441489361702127</v>
      </c>
      <c r="T1186" s="37">
        <f t="shared" si="300"/>
        <v>57.791666666666664</v>
      </c>
      <c r="U1186" s="37">
        <f t="shared" si="301"/>
        <v>21.485714285714284</v>
      </c>
      <c r="V1186" s="37">
        <f t="shared" si="302"/>
        <v>36.305952380952377</v>
      </c>
      <c r="W1186" s="39">
        <f t="shared" si="303"/>
        <v>1.6897717198581559</v>
      </c>
    </row>
    <row r="1187" spans="1:23" x14ac:dyDescent="0.3">
      <c r="A1187" s="18">
        <f t="shared" si="304"/>
        <v>2023</v>
      </c>
      <c r="B1187" s="18" t="str">
        <f t="shared" si="290"/>
        <v>Jul_2023</v>
      </c>
      <c r="C1187" s="18" t="str">
        <f t="shared" si="291"/>
        <v>WK 31_Jul_2023</v>
      </c>
      <c r="D1187" s="36">
        <v>45138</v>
      </c>
      <c r="E1187" s="23" t="s">
        <v>9</v>
      </c>
      <c r="F1187" s="31">
        <f>SUM(F1179)</f>
        <v>23</v>
      </c>
      <c r="G1187" s="18">
        <v>460</v>
      </c>
      <c r="H1187" s="21">
        <f t="shared" si="292"/>
        <v>-437</v>
      </c>
      <c r="I1187" s="11">
        <f t="shared" si="293"/>
        <v>-0.95</v>
      </c>
      <c r="J1187" s="18">
        <v>460</v>
      </c>
      <c r="K1187" s="18">
        <f t="shared" si="294"/>
        <v>-437</v>
      </c>
      <c r="L1187" s="11">
        <f t="shared" si="295"/>
        <v>-0.95</v>
      </c>
      <c r="M1187" s="31">
        <v>714</v>
      </c>
      <c r="N1187" s="18">
        <v>14129</v>
      </c>
      <c r="O1187" s="21">
        <f t="shared" si="296"/>
        <v>-13415</v>
      </c>
      <c r="P1187" s="11">
        <f t="shared" si="297"/>
        <v>-0.94946563804940198</v>
      </c>
      <c r="Q1187" s="18">
        <v>14129</v>
      </c>
      <c r="R1187" s="18">
        <f t="shared" si="298"/>
        <v>-13415</v>
      </c>
      <c r="S1187" s="11">
        <f t="shared" si="299"/>
        <v>-0.94946563804940198</v>
      </c>
      <c r="T1187" s="37">
        <f t="shared" si="300"/>
        <v>31.043478260869566</v>
      </c>
      <c r="U1187" s="37">
        <f t="shared" si="301"/>
        <v>30.715217391304346</v>
      </c>
      <c r="V1187" s="37">
        <f t="shared" si="302"/>
        <v>0.32826086956522005</v>
      </c>
      <c r="W1187" s="39">
        <f t="shared" si="303"/>
        <v>1.0687239011961301E-2</v>
      </c>
    </row>
    <row r="1188" spans="1:23" x14ac:dyDescent="0.3">
      <c r="A1188" s="18">
        <f t="shared" si="304"/>
        <v>2023</v>
      </c>
      <c r="B1188" s="18" t="str">
        <f t="shared" si="290"/>
        <v>Jul_2023</v>
      </c>
      <c r="C1188" s="18" t="str">
        <f t="shared" si="291"/>
        <v>WK 31_Jul_2023</v>
      </c>
      <c r="D1188" s="36">
        <v>45138</v>
      </c>
      <c r="E1188" s="23" t="s">
        <v>21</v>
      </c>
      <c r="F1188" s="31">
        <f>SUM(F1180)</f>
        <v>87</v>
      </c>
      <c r="G1188" s="18">
        <v>61</v>
      </c>
      <c r="H1188" s="21">
        <f t="shared" si="292"/>
        <v>26</v>
      </c>
      <c r="I1188" s="11">
        <f t="shared" si="293"/>
        <v>0.42622950819672129</v>
      </c>
      <c r="J1188" s="18">
        <v>61</v>
      </c>
      <c r="K1188" s="18">
        <f t="shared" si="294"/>
        <v>26</v>
      </c>
      <c r="L1188" s="11">
        <f t="shared" si="295"/>
        <v>0.42622950819672129</v>
      </c>
      <c r="M1188" s="31">
        <v>5320</v>
      </c>
      <c r="N1188" s="18">
        <v>1843</v>
      </c>
      <c r="O1188" s="21">
        <f t="shared" si="296"/>
        <v>3477</v>
      </c>
      <c r="P1188" s="11">
        <f t="shared" si="297"/>
        <v>1.8865979381443299</v>
      </c>
      <c r="Q1188" s="18">
        <v>1843</v>
      </c>
      <c r="R1188" s="18">
        <f t="shared" si="298"/>
        <v>3477</v>
      </c>
      <c r="S1188" s="11">
        <f t="shared" si="299"/>
        <v>1.8865979381443299</v>
      </c>
      <c r="T1188" s="37">
        <f t="shared" si="300"/>
        <v>61.149425287356323</v>
      </c>
      <c r="U1188" s="37">
        <f t="shared" si="301"/>
        <v>30.21311475409836</v>
      </c>
      <c r="V1188" s="37">
        <f t="shared" si="302"/>
        <v>30.936310533257963</v>
      </c>
      <c r="W1188" s="39">
        <f t="shared" si="303"/>
        <v>1.0239364853655648</v>
      </c>
    </row>
    <row r="1189" spans="1:23" x14ac:dyDescent="0.3">
      <c r="A1189" s="18">
        <f t="shared" si="304"/>
        <v>2023</v>
      </c>
      <c r="B1189" s="18" t="str">
        <f t="shared" si="290"/>
        <v>Jul_2023</v>
      </c>
      <c r="C1189" s="18" t="str">
        <f t="shared" si="291"/>
        <v>WK 31_Jul_2023</v>
      </c>
      <c r="D1189" s="36">
        <v>45138</v>
      </c>
      <c r="E1189" s="23" t="s">
        <v>10</v>
      </c>
      <c r="F1189" s="31">
        <v>23</v>
      </c>
      <c r="G1189" s="18">
        <v>44</v>
      </c>
      <c r="H1189" s="21">
        <f t="shared" si="292"/>
        <v>-21</v>
      </c>
      <c r="I1189" s="11">
        <f t="shared" si="293"/>
        <v>-0.47727272727272729</v>
      </c>
      <c r="J1189" s="18">
        <v>44</v>
      </c>
      <c r="K1189" s="18">
        <f t="shared" si="294"/>
        <v>-21</v>
      </c>
      <c r="L1189" s="11">
        <f t="shared" si="295"/>
        <v>-0.47727272727272729</v>
      </c>
      <c r="M1189" s="31">
        <v>697</v>
      </c>
      <c r="N1189" s="18">
        <v>1048</v>
      </c>
      <c r="O1189" s="21">
        <f t="shared" si="296"/>
        <v>-351</v>
      </c>
      <c r="P1189" s="11">
        <f t="shared" si="297"/>
        <v>-0.33492366412213742</v>
      </c>
      <c r="Q1189" s="18">
        <v>1048</v>
      </c>
      <c r="R1189" s="18">
        <f t="shared" si="298"/>
        <v>-351</v>
      </c>
      <c r="S1189" s="11">
        <f t="shared" si="299"/>
        <v>-0.33492366412213742</v>
      </c>
      <c r="T1189" s="37">
        <f t="shared" si="300"/>
        <v>30.304347826086957</v>
      </c>
      <c r="U1189" s="37">
        <f t="shared" si="301"/>
        <v>23.818181818181817</v>
      </c>
      <c r="V1189" s="37">
        <f t="shared" si="302"/>
        <v>6.4861660079051404</v>
      </c>
      <c r="W1189" s="39">
        <f t="shared" si="303"/>
        <v>0.27231994689678074</v>
      </c>
    </row>
    <row r="1190" spans="1:23" x14ac:dyDescent="0.3">
      <c r="A1190" s="18">
        <f t="shared" si="304"/>
        <v>2023</v>
      </c>
      <c r="B1190" s="18" t="str">
        <f t="shared" si="290"/>
        <v>Jul_2023</v>
      </c>
      <c r="C1190" s="18" t="str">
        <f t="shared" si="291"/>
        <v>WK 31_Jul_2023</v>
      </c>
      <c r="D1190" s="36">
        <v>45138</v>
      </c>
      <c r="E1190" s="23" t="s">
        <v>12</v>
      </c>
      <c r="F1190" s="31">
        <v>82</v>
      </c>
      <c r="G1190" s="18">
        <v>295</v>
      </c>
      <c r="H1190" s="21">
        <f t="shared" si="292"/>
        <v>-213</v>
      </c>
      <c r="I1190" s="11">
        <f t="shared" si="293"/>
        <v>-0.7220338983050848</v>
      </c>
      <c r="J1190" s="18">
        <v>295</v>
      </c>
      <c r="K1190" s="18">
        <f t="shared" si="294"/>
        <v>-213</v>
      </c>
      <c r="L1190" s="11">
        <f t="shared" si="295"/>
        <v>-0.7220338983050848</v>
      </c>
      <c r="M1190" s="31">
        <v>725</v>
      </c>
      <c r="N1190" s="18">
        <v>5504</v>
      </c>
      <c r="O1190" s="21">
        <f t="shared" si="296"/>
        <v>-4779</v>
      </c>
      <c r="P1190" s="11">
        <f t="shared" si="297"/>
        <v>-0.86827761627906974</v>
      </c>
      <c r="Q1190" s="18">
        <v>5504</v>
      </c>
      <c r="R1190" s="18">
        <f t="shared" si="298"/>
        <v>-4779</v>
      </c>
      <c r="S1190" s="11">
        <f t="shared" si="299"/>
        <v>-0.86827761627906974</v>
      </c>
      <c r="T1190" s="37">
        <f t="shared" si="300"/>
        <v>8.8414634146341466</v>
      </c>
      <c r="U1190" s="37">
        <f t="shared" si="301"/>
        <v>18.657627118644069</v>
      </c>
      <c r="V1190" s="37">
        <f t="shared" si="302"/>
        <v>-9.8161637040099219</v>
      </c>
      <c r="W1190" s="39">
        <f t="shared" si="303"/>
        <v>-0.52612069271128759</v>
      </c>
    </row>
    <row r="1191" spans="1:23" x14ac:dyDescent="0.3">
      <c r="A1191" s="18">
        <f t="shared" si="304"/>
        <v>2023</v>
      </c>
      <c r="B1191" s="18" t="str">
        <f t="shared" si="290"/>
        <v>Aug_2023</v>
      </c>
      <c r="C1191" s="18" t="str">
        <f t="shared" si="291"/>
        <v>WK 33_Aug_2023</v>
      </c>
      <c r="D1191" s="36">
        <v>45152</v>
      </c>
      <c r="E1191" s="29" t="s">
        <v>18</v>
      </c>
      <c r="F1191" s="30">
        <v>38</v>
      </c>
      <c r="G1191" s="30">
        <v>38</v>
      </c>
      <c r="H1191" s="21">
        <f t="shared" si="292"/>
        <v>0</v>
      </c>
      <c r="I1191" s="11">
        <f t="shared" si="293"/>
        <v>0</v>
      </c>
      <c r="J1191" s="18">
        <v>113</v>
      </c>
      <c r="K1191" s="18">
        <f t="shared" si="294"/>
        <v>-75</v>
      </c>
      <c r="L1191" s="11">
        <f t="shared" si="295"/>
        <v>-0.66371681415929207</v>
      </c>
      <c r="M1191" s="31">
        <v>1169</v>
      </c>
      <c r="N1191" s="31">
        <v>1164</v>
      </c>
      <c r="O1191" s="21">
        <f t="shared" si="296"/>
        <v>5</v>
      </c>
      <c r="P1191" s="11">
        <f t="shared" si="297"/>
        <v>4.2955326460481103E-3</v>
      </c>
      <c r="Q1191" s="18">
        <v>4152</v>
      </c>
      <c r="R1191" s="18">
        <f t="shared" si="298"/>
        <v>-2983</v>
      </c>
      <c r="S1191" s="11">
        <f t="shared" si="299"/>
        <v>-0.71844894026974948</v>
      </c>
      <c r="T1191" s="37">
        <f t="shared" si="300"/>
        <v>30.763157894736842</v>
      </c>
      <c r="U1191" s="37">
        <f t="shared" si="301"/>
        <v>36.743362831858406</v>
      </c>
      <c r="V1191" s="37">
        <f t="shared" si="302"/>
        <v>-5.9802049371215631</v>
      </c>
      <c r="W1191" s="39">
        <f t="shared" si="303"/>
        <v>-0.16275605922320246</v>
      </c>
    </row>
    <row r="1192" spans="1:23" x14ac:dyDescent="0.3">
      <c r="A1192" s="18">
        <f t="shared" si="304"/>
        <v>2023</v>
      </c>
      <c r="B1192" s="18" t="str">
        <f t="shared" si="290"/>
        <v>Aug_2023</v>
      </c>
      <c r="C1192" s="18" t="str">
        <f t="shared" si="291"/>
        <v>WK 33_Aug_2023</v>
      </c>
      <c r="D1192" s="36">
        <v>45152</v>
      </c>
      <c r="E1192" s="29" t="s">
        <v>19</v>
      </c>
      <c r="F1192" s="30">
        <v>62</v>
      </c>
      <c r="G1192" s="30">
        <v>63</v>
      </c>
      <c r="H1192" s="21">
        <f t="shared" si="292"/>
        <v>-1</v>
      </c>
      <c r="I1192" s="11">
        <f t="shared" si="293"/>
        <v>-1.5873015873015872E-2</v>
      </c>
      <c r="J1192" s="18">
        <v>118</v>
      </c>
      <c r="K1192" s="18">
        <f t="shared" si="294"/>
        <v>-56</v>
      </c>
      <c r="L1192" s="11">
        <f t="shared" si="295"/>
        <v>-0.47457627118644069</v>
      </c>
      <c r="M1192" s="30">
        <v>2341</v>
      </c>
      <c r="N1192" s="33">
        <v>2319</v>
      </c>
      <c r="O1192" s="21">
        <f t="shared" si="296"/>
        <v>22</v>
      </c>
      <c r="P1192" s="11">
        <f t="shared" si="297"/>
        <v>9.4868477792151781E-3</v>
      </c>
      <c r="Q1192" s="18">
        <v>3262</v>
      </c>
      <c r="R1192" s="18">
        <f t="shared" si="298"/>
        <v>-921</v>
      </c>
      <c r="S1192" s="11">
        <f t="shared" si="299"/>
        <v>-0.28234212139791537</v>
      </c>
      <c r="T1192" s="37">
        <f t="shared" si="300"/>
        <v>37.758064516129032</v>
      </c>
      <c r="U1192" s="37">
        <f t="shared" si="301"/>
        <v>27.64406779661017</v>
      </c>
      <c r="V1192" s="37">
        <f t="shared" si="302"/>
        <v>10.113996719518862</v>
      </c>
      <c r="W1192" s="39">
        <f t="shared" si="303"/>
        <v>0.36586499475880618</v>
      </c>
    </row>
    <row r="1193" spans="1:23" x14ac:dyDescent="0.3">
      <c r="A1193" s="18">
        <f t="shared" si="304"/>
        <v>2023</v>
      </c>
      <c r="B1193" s="18" t="str">
        <f t="shared" si="290"/>
        <v>Aug_2023</v>
      </c>
      <c r="C1193" s="18" t="str">
        <f t="shared" si="291"/>
        <v>WK 33_Aug_2023</v>
      </c>
      <c r="D1193" s="36">
        <v>45152</v>
      </c>
      <c r="E1193" s="23" t="s">
        <v>6</v>
      </c>
      <c r="F1193" s="30">
        <v>19</v>
      </c>
      <c r="G1193" s="30">
        <v>19</v>
      </c>
      <c r="H1193" s="21">
        <f t="shared" si="292"/>
        <v>0</v>
      </c>
      <c r="I1193" s="11">
        <f t="shared" si="293"/>
        <v>0</v>
      </c>
      <c r="J1193" s="18">
        <v>47</v>
      </c>
      <c r="K1193" s="18">
        <f t="shared" si="294"/>
        <v>-28</v>
      </c>
      <c r="L1193" s="11">
        <f t="shared" si="295"/>
        <v>-0.5957446808510638</v>
      </c>
      <c r="M1193" s="30">
        <v>769</v>
      </c>
      <c r="N1193" s="30">
        <v>776</v>
      </c>
      <c r="O1193" s="21">
        <f t="shared" si="296"/>
        <v>-7</v>
      </c>
      <c r="P1193" s="11">
        <f t="shared" si="297"/>
        <v>-9.0206185567010301E-3</v>
      </c>
      <c r="Q1193" s="18">
        <v>1771</v>
      </c>
      <c r="R1193" s="18">
        <f t="shared" si="298"/>
        <v>-1002</v>
      </c>
      <c r="S1193" s="11">
        <f t="shared" si="299"/>
        <v>-0.56578204404291366</v>
      </c>
      <c r="T1193" s="37">
        <f t="shared" si="300"/>
        <v>40.473684210526315</v>
      </c>
      <c r="U1193" s="37">
        <f t="shared" si="301"/>
        <v>37.680851063829785</v>
      </c>
      <c r="V1193" s="37">
        <f t="shared" si="302"/>
        <v>2.7928331466965304</v>
      </c>
      <c r="W1193" s="39">
        <f t="shared" si="303"/>
        <v>7.4118101578055859E-2</v>
      </c>
    </row>
    <row r="1194" spans="1:23" x14ac:dyDescent="0.3">
      <c r="A1194" s="18">
        <f t="shared" si="304"/>
        <v>2023</v>
      </c>
      <c r="B1194" s="18" t="str">
        <f t="shared" si="290"/>
        <v>Aug_2023</v>
      </c>
      <c r="C1194" s="18" t="str">
        <f t="shared" si="291"/>
        <v>WK 33_Aug_2023</v>
      </c>
      <c r="D1194" s="36">
        <v>45152</v>
      </c>
      <c r="E1194" s="23" t="s">
        <v>7</v>
      </c>
      <c r="F1194" s="30">
        <v>2357</v>
      </c>
      <c r="G1194" s="30">
        <v>2372</v>
      </c>
      <c r="H1194" s="21">
        <f t="shared" si="292"/>
        <v>-15</v>
      </c>
      <c r="I1194" s="11">
        <f t="shared" si="293"/>
        <v>-6.3237774030354132E-3</v>
      </c>
      <c r="J1194" s="18">
        <v>2500</v>
      </c>
      <c r="K1194" s="18">
        <f t="shared" si="294"/>
        <v>-143</v>
      </c>
      <c r="L1194" s="11">
        <f t="shared" si="295"/>
        <v>-5.7200000000000001E-2</v>
      </c>
      <c r="M1194" s="30">
        <v>75043</v>
      </c>
      <c r="N1194" s="30">
        <v>76016</v>
      </c>
      <c r="O1194" s="21">
        <f t="shared" si="296"/>
        <v>-973</v>
      </c>
      <c r="P1194" s="11">
        <f t="shared" si="297"/>
        <v>-1.2799936855398864E-2</v>
      </c>
      <c r="Q1194" s="18">
        <v>86541</v>
      </c>
      <c r="R1194" s="18">
        <f t="shared" si="298"/>
        <v>-11498</v>
      </c>
      <c r="S1194" s="11">
        <f t="shared" si="299"/>
        <v>-0.13286188049594991</v>
      </c>
      <c r="T1194" s="37">
        <f t="shared" si="300"/>
        <v>31.838353839626645</v>
      </c>
      <c r="U1194" s="37">
        <f t="shared" si="301"/>
        <v>34.616399999999999</v>
      </c>
      <c r="V1194" s="37">
        <f t="shared" si="302"/>
        <v>-2.7780461603733535</v>
      </c>
      <c r="W1194" s="39">
        <f t="shared" si="303"/>
        <v>-8.0252312787388452E-2</v>
      </c>
    </row>
    <row r="1195" spans="1:23" x14ac:dyDescent="0.3">
      <c r="A1195" s="18">
        <f t="shared" si="304"/>
        <v>2023</v>
      </c>
      <c r="B1195" s="18" t="str">
        <f t="shared" si="290"/>
        <v>Aug_2023</v>
      </c>
      <c r="C1195" s="18" t="str">
        <f t="shared" si="291"/>
        <v>WK 33_Aug_2023</v>
      </c>
      <c r="D1195" s="36">
        <v>45152</v>
      </c>
      <c r="E1195" s="34" t="s">
        <v>20</v>
      </c>
      <c r="F1195" s="32">
        <v>42</v>
      </c>
      <c r="G1195" s="32">
        <v>42</v>
      </c>
      <c r="H1195" s="21">
        <f t="shared" si="292"/>
        <v>0</v>
      </c>
      <c r="I1195" s="11">
        <f t="shared" si="293"/>
        <v>0</v>
      </c>
      <c r="J1195" s="18">
        <v>75</v>
      </c>
      <c r="K1195" s="18">
        <f t="shared" si="294"/>
        <v>-33</v>
      </c>
      <c r="L1195" s="11">
        <f t="shared" si="295"/>
        <v>-0.44</v>
      </c>
      <c r="M1195" s="30">
        <v>1286</v>
      </c>
      <c r="N1195" s="30">
        <v>1298</v>
      </c>
      <c r="O1195" s="21">
        <f t="shared" si="296"/>
        <v>-12</v>
      </c>
      <c r="P1195" s="11">
        <f t="shared" si="297"/>
        <v>-9.2449922958397542E-3</v>
      </c>
      <c r="Q1195" s="18">
        <v>2819</v>
      </c>
      <c r="R1195" s="18">
        <f t="shared" si="298"/>
        <v>-1533</v>
      </c>
      <c r="S1195" s="11">
        <f t="shared" si="299"/>
        <v>-0.54380986165306844</v>
      </c>
      <c r="T1195" s="37">
        <f t="shared" si="300"/>
        <v>30.61904761904762</v>
      </c>
      <c r="U1195" s="37">
        <f t="shared" si="301"/>
        <v>37.586666666666666</v>
      </c>
      <c r="V1195" s="37">
        <f t="shared" si="302"/>
        <v>-6.9676190476190456</v>
      </c>
      <c r="W1195" s="39">
        <f t="shared" si="303"/>
        <v>-0.18537475295190792</v>
      </c>
    </row>
    <row r="1196" spans="1:23" x14ac:dyDescent="0.3">
      <c r="A1196" s="18">
        <f t="shared" si="304"/>
        <v>2023</v>
      </c>
      <c r="B1196" s="18" t="str">
        <f t="shared" si="290"/>
        <v>Aug_2023</v>
      </c>
      <c r="C1196" s="18" t="str">
        <f t="shared" si="291"/>
        <v>WK 33_Aug_2023</v>
      </c>
      <c r="D1196" s="36">
        <v>45152</v>
      </c>
      <c r="E1196" s="23" t="s">
        <v>8</v>
      </c>
      <c r="F1196" s="30">
        <v>25</v>
      </c>
      <c r="G1196" s="30">
        <v>25</v>
      </c>
      <c r="H1196" s="21">
        <f t="shared" si="292"/>
        <v>0</v>
      </c>
      <c r="I1196" s="11">
        <f t="shared" si="293"/>
        <v>0</v>
      </c>
      <c r="J1196" s="18">
        <v>35</v>
      </c>
      <c r="K1196" s="18">
        <f t="shared" si="294"/>
        <v>-10</v>
      </c>
      <c r="L1196" s="11">
        <f t="shared" si="295"/>
        <v>-0.2857142857142857</v>
      </c>
      <c r="M1196" s="30">
        <v>774</v>
      </c>
      <c r="N1196" s="30">
        <v>756</v>
      </c>
      <c r="O1196" s="21">
        <f t="shared" si="296"/>
        <v>18</v>
      </c>
      <c r="P1196" s="11">
        <f t="shared" si="297"/>
        <v>2.3809523809523808E-2</v>
      </c>
      <c r="Q1196" s="18">
        <v>752</v>
      </c>
      <c r="R1196" s="18">
        <f t="shared" si="298"/>
        <v>22</v>
      </c>
      <c r="S1196" s="11">
        <f t="shared" si="299"/>
        <v>2.9255319148936171E-2</v>
      </c>
      <c r="T1196" s="37">
        <f t="shared" si="300"/>
        <v>30.96</v>
      </c>
      <c r="U1196" s="37">
        <f t="shared" si="301"/>
        <v>21.485714285714284</v>
      </c>
      <c r="V1196" s="37">
        <f t="shared" si="302"/>
        <v>9.4742857142857169</v>
      </c>
      <c r="W1196" s="39">
        <f t="shared" si="303"/>
        <v>0.44095744680851079</v>
      </c>
    </row>
    <row r="1197" spans="1:23" x14ac:dyDescent="0.3">
      <c r="A1197" s="18">
        <f t="shared" si="304"/>
        <v>2023</v>
      </c>
      <c r="B1197" s="18" t="str">
        <f t="shared" si="290"/>
        <v>Aug_2023</v>
      </c>
      <c r="C1197" s="18" t="str">
        <f t="shared" si="291"/>
        <v>WK 33_Aug_2023</v>
      </c>
      <c r="D1197" s="36">
        <v>45152</v>
      </c>
      <c r="E1197" s="23" t="s">
        <v>9</v>
      </c>
      <c r="F1197" s="30">
        <v>151</v>
      </c>
      <c r="G1197" s="30">
        <v>152</v>
      </c>
      <c r="H1197" s="21">
        <f t="shared" si="292"/>
        <v>-1</v>
      </c>
      <c r="I1197" s="11">
        <f t="shared" si="293"/>
        <v>-6.5789473684210523E-3</v>
      </c>
      <c r="J1197" s="18">
        <v>460</v>
      </c>
      <c r="K1197" s="18">
        <f t="shared" si="294"/>
        <v>-309</v>
      </c>
      <c r="L1197" s="11">
        <f t="shared" si="295"/>
        <v>-0.67173913043478262</v>
      </c>
      <c r="M1197" s="35">
        <v>4896</v>
      </c>
      <c r="N1197" s="35">
        <v>5007</v>
      </c>
      <c r="O1197" s="21">
        <f t="shared" si="296"/>
        <v>-111</v>
      </c>
      <c r="P1197" s="11">
        <f t="shared" si="297"/>
        <v>-2.2168963451168363E-2</v>
      </c>
      <c r="Q1197" s="18">
        <v>14129</v>
      </c>
      <c r="R1197" s="18">
        <f t="shared" si="298"/>
        <v>-9233</v>
      </c>
      <c r="S1197" s="11">
        <f t="shared" si="299"/>
        <v>-0.65347866091018469</v>
      </c>
      <c r="T1197" s="37">
        <f t="shared" si="300"/>
        <v>32.423841059602651</v>
      </c>
      <c r="U1197" s="37">
        <f t="shared" si="301"/>
        <v>30.715217391304346</v>
      </c>
      <c r="V1197" s="37">
        <f t="shared" si="302"/>
        <v>1.7086236682983049</v>
      </c>
      <c r="W1197" s="39">
        <f t="shared" si="303"/>
        <v>5.5627920406059898E-2</v>
      </c>
    </row>
    <row r="1198" spans="1:23" x14ac:dyDescent="0.3">
      <c r="A1198" s="18">
        <f t="shared" si="304"/>
        <v>2023</v>
      </c>
      <c r="B1198" s="18" t="str">
        <f t="shared" si="290"/>
        <v>Aug_2023</v>
      </c>
      <c r="C1198" s="18" t="str">
        <f t="shared" si="291"/>
        <v>WK 33_Aug_2023</v>
      </c>
      <c r="D1198" s="36">
        <v>45152</v>
      </c>
      <c r="E1198" s="23" t="s">
        <v>21</v>
      </c>
      <c r="F1198" s="30">
        <v>24</v>
      </c>
      <c r="G1198" s="30">
        <v>24</v>
      </c>
      <c r="H1198" s="21">
        <f t="shared" si="292"/>
        <v>0</v>
      </c>
      <c r="I1198" s="11">
        <f t="shared" si="293"/>
        <v>0</v>
      </c>
      <c r="J1198" s="18">
        <v>61</v>
      </c>
      <c r="K1198" s="18">
        <f t="shared" si="294"/>
        <v>-37</v>
      </c>
      <c r="L1198" s="11">
        <f t="shared" si="295"/>
        <v>-0.60655737704918034</v>
      </c>
      <c r="M1198" s="30">
        <v>676</v>
      </c>
      <c r="N1198" s="30">
        <v>646</v>
      </c>
      <c r="O1198" s="21">
        <f t="shared" si="296"/>
        <v>30</v>
      </c>
      <c r="P1198" s="11">
        <f t="shared" si="297"/>
        <v>4.6439628482972138E-2</v>
      </c>
      <c r="Q1198" s="18">
        <v>1843</v>
      </c>
      <c r="R1198" s="18">
        <f t="shared" si="298"/>
        <v>-1167</v>
      </c>
      <c r="S1198" s="11">
        <f t="shared" si="299"/>
        <v>-0.63320672816060775</v>
      </c>
      <c r="T1198" s="37">
        <f t="shared" si="300"/>
        <v>28.166666666666668</v>
      </c>
      <c r="U1198" s="37">
        <f t="shared" si="301"/>
        <v>30.21311475409836</v>
      </c>
      <c r="V1198" s="37">
        <f t="shared" si="302"/>
        <v>-2.0464480874316919</v>
      </c>
      <c r="W1198" s="39">
        <f t="shared" si="303"/>
        <v>-6.7733767408211187E-2</v>
      </c>
    </row>
    <row r="1199" spans="1:23" x14ac:dyDescent="0.3">
      <c r="A1199" s="18">
        <f t="shared" si="304"/>
        <v>2023</v>
      </c>
      <c r="B1199" s="18" t="str">
        <f t="shared" si="290"/>
        <v>Aug_2023</v>
      </c>
      <c r="C1199" s="18" t="str">
        <f t="shared" si="291"/>
        <v>WK 33_Aug_2023</v>
      </c>
      <c r="D1199" s="36">
        <v>45152</v>
      </c>
      <c r="E1199" s="23" t="s">
        <v>10</v>
      </c>
      <c r="F1199" s="33">
        <v>23</v>
      </c>
      <c r="G1199" s="33">
        <v>23</v>
      </c>
      <c r="H1199" s="21">
        <f t="shared" si="292"/>
        <v>0</v>
      </c>
      <c r="I1199" s="11">
        <f t="shared" si="293"/>
        <v>0</v>
      </c>
      <c r="J1199" s="18">
        <v>44</v>
      </c>
      <c r="K1199" s="18">
        <f t="shared" si="294"/>
        <v>-21</v>
      </c>
      <c r="L1199" s="11">
        <f t="shared" si="295"/>
        <v>-0.47727272727272729</v>
      </c>
      <c r="M1199" s="30">
        <v>745</v>
      </c>
      <c r="N1199" s="30">
        <v>745</v>
      </c>
      <c r="O1199" s="21">
        <f t="shared" si="296"/>
        <v>0</v>
      </c>
      <c r="P1199" s="11">
        <f t="shared" si="297"/>
        <v>0</v>
      </c>
      <c r="Q1199" s="18">
        <v>1048</v>
      </c>
      <c r="R1199" s="18">
        <f t="shared" si="298"/>
        <v>-303</v>
      </c>
      <c r="S1199" s="11">
        <f t="shared" si="299"/>
        <v>-0.28912213740458015</v>
      </c>
      <c r="T1199" s="37">
        <f t="shared" si="300"/>
        <v>32.391304347826086</v>
      </c>
      <c r="U1199" s="37">
        <f t="shared" si="301"/>
        <v>23.818181818181817</v>
      </c>
      <c r="V1199" s="37">
        <f t="shared" si="302"/>
        <v>8.5731225296442695</v>
      </c>
      <c r="W1199" s="39">
        <f t="shared" si="303"/>
        <v>0.35994025887819453</v>
      </c>
    </row>
    <row r="1200" spans="1:23" x14ac:dyDescent="0.3">
      <c r="A1200" s="18">
        <f t="shared" si="304"/>
        <v>2023</v>
      </c>
      <c r="B1200" s="18" t="str">
        <f t="shared" si="290"/>
        <v>Aug_2023</v>
      </c>
      <c r="C1200" s="18" t="str">
        <f t="shared" si="291"/>
        <v>WK 33_Aug_2023</v>
      </c>
      <c r="D1200" s="36">
        <v>45152</v>
      </c>
      <c r="E1200" s="23" t="s">
        <v>12</v>
      </c>
      <c r="F1200" s="30">
        <v>81</v>
      </c>
      <c r="G1200" s="30">
        <v>81</v>
      </c>
      <c r="H1200" s="21">
        <f t="shared" si="292"/>
        <v>0</v>
      </c>
      <c r="I1200" s="11">
        <f t="shared" si="293"/>
        <v>0</v>
      </c>
      <c r="J1200" s="18">
        <v>295</v>
      </c>
      <c r="K1200" s="18">
        <f t="shared" si="294"/>
        <v>-214</v>
      </c>
      <c r="L1200" s="11">
        <f t="shared" si="295"/>
        <v>-0.72542372881355932</v>
      </c>
      <c r="M1200" s="30">
        <v>1344</v>
      </c>
      <c r="N1200" s="30">
        <v>1344</v>
      </c>
      <c r="O1200" s="21">
        <f t="shared" si="296"/>
        <v>0</v>
      </c>
      <c r="P1200" s="11">
        <f t="shared" si="297"/>
        <v>0</v>
      </c>
      <c r="Q1200" s="18">
        <v>5504</v>
      </c>
      <c r="R1200" s="18">
        <f t="shared" si="298"/>
        <v>-4160</v>
      </c>
      <c r="S1200" s="11">
        <f t="shared" si="299"/>
        <v>-0.7558139534883721</v>
      </c>
      <c r="T1200" s="37">
        <f t="shared" si="300"/>
        <v>16.592592592592592</v>
      </c>
      <c r="U1200" s="37">
        <f t="shared" si="301"/>
        <v>18.657627118644069</v>
      </c>
      <c r="V1200" s="37">
        <f t="shared" si="302"/>
        <v>-2.0650345260514769</v>
      </c>
      <c r="W1200" s="39">
        <f t="shared" si="303"/>
        <v>-0.1106804478897503</v>
      </c>
    </row>
    <row r="1201" spans="1:23" x14ac:dyDescent="0.3">
      <c r="A1201" s="18">
        <f t="shared" si="304"/>
        <v>2023</v>
      </c>
      <c r="B1201" s="18" t="str">
        <f t="shared" si="290"/>
        <v>Aug_2023</v>
      </c>
      <c r="C1201" s="18" t="str">
        <f t="shared" si="291"/>
        <v>WK 35_Aug_2023</v>
      </c>
      <c r="D1201" s="36">
        <v>45166</v>
      </c>
      <c r="E1201" s="29" t="s">
        <v>18</v>
      </c>
      <c r="F1201" s="30">
        <v>38</v>
      </c>
      <c r="G1201" s="30">
        <v>38</v>
      </c>
      <c r="H1201" s="21">
        <f t="shared" si="292"/>
        <v>0</v>
      </c>
      <c r="I1201" s="11">
        <f t="shared" si="293"/>
        <v>0</v>
      </c>
      <c r="J1201" s="18">
        <v>113</v>
      </c>
      <c r="K1201" s="18">
        <f t="shared" si="294"/>
        <v>-75</v>
      </c>
      <c r="L1201" s="11">
        <f t="shared" si="295"/>
        <v>-0.66371681415929207</v>
      </c>
      <c r="M1201" s="31">
        <v>1087</v>
      </c>
      <c r="N1201" s="31">
        <v>1077</v>
      </c>
      <c r="O1201" s="21">
        <f t="shared" si="296"/>
        <v>10</v>
      </c>
      <c r="P1201" s="11">
        <f t="shared" si="297"/>
        <v>9.285051067780872E-3</v>
      </c>
      <c r="Q1201" s="18">
        <v>4152</v>
      </c>
      <c r="R1201" s="18">
        <f t="shared" si="298"/>
        <v>-3065</v>
      </c>
      <c r="S1201" s="11">
        <f t="shared" si="299"/>
        <v>-0.73819845857418109</v>
      </c>
      <c r="T1201" s="37">
        <f t="shared" si="300"/>
        <v>28.605263157894736</v>
      </c>
      <c r="U1201" s="37">
        <f t="shared" si="301"/>
        <v>36.743362831858406</v>
      </c>
      <c r="V1201" s="37">
        <f t="shared" si="302"/>
        <v>-8.1380996739636693</v>
      </c>
      <c r="W1201" s="39">
        <f t="shared" si="303"/>
        <v>-0.22148488997059121</v>
      </c>
    </row>
    <row r="1202" spans="1:23" x14ac:dyDescent="0.3">
      <c r="A1202" s="18">
        <f t="shared" si="304"/>
        <v>2023</v>
      </c>
      <c r="B1202" s="18" t="str">
        <f t="shared" si="290"/>
        <v>Aug_2023</v>
      </c>
      <c r="C1202" s="18" t="str">
        <f t="shared" si="291"/>
        <v>WK 35_Aug_2023</v>
      </c>
      <c r="D1202" s="36">
        <v>45166</v>
      </c>
      <c r="E1202" s="29" t="s">
        <v>19</v>
      </c>
      <c r="F1202" s="30">
        <v>62</v>
      </c>
      <c r="G1202" s="30">
        <v>62</v>
      </c>
      <c r="H1202" s="21">
        <f t="shared" si="292"/>
        <v>0</v>
      </c>
      <c r="I1202" s="11">
        <f t="shared" si="293"/>
        <v>0</v>
      </c>
      <c r="J1202" s="18">
        <v>118</v>
      </c>
      <c r="K1202" s="18">
        <f t="shared" si="294"/>
        <v>-56</v>
      </c>
      <c r="L1202" s="11">
        <f t="shared" si="295"/>
        <v>-0.47457627118644069</v>
      </c>
      <c r="M1202" s="30">
        <v>2112</v>
      </c>
      <c r="N1202" s="33">
        <v>2322</v>
      </c>
      <c r="O1202" s="21">
        <f t="shared" si="296"/>
        <v>-210</v>
      </c>
      <c r="P1202" s="11">
        <f t="shared" si="297"/>
        <v>-9.0439276485788117E-2</v>
      </c>
      <c r="Q1202" s="18">
        <v>3262</v>
      </c>
      <c r="R1202" s="18">
        <f t="shared" si="298"/>
        <v>-1150</v>
      </c>
      <c r="S1202" s="11">
        <f t="shared" si="299"/>
        <v>-0.3525444512568976</v>
      </c>
      <c r="T1202" s="37">
        <f t="shared" si="300"/>
        <v>34.064516129032256</v>
      </c>
      <c r="U1202" s="37">
        <f t="shared" si="301"/>
        <v>27.64406779661017</v>
      </c>
      <c r="V1202" s="37">
        <f t="shared" si="302"/>
        <v>6.4204483324220867</v>
      </c>
      <c r="W1202" s="39">
        <f t="shared" si="303"/>
        <v>0.23225410889816256</v>
      </c>
    </row>
    <row r="1203" spans="1:23" x14ac:dyDescent="0.3">
      <c r="A1203" s="18">
        <f t="shared" si="304"/>
        <v>2023</v>
      </c>
      <c r="B1203" s="18" t="str">
        <f t="shared" si="290"/>
        <v>Aug_2023</v>
      </c>
      <c r="C1203" s="18" t="str">
        <f t="shared" si="291"/>
        <v>WK 35_Aug_2023</v>
      </c>
      <c r="D1203" s="36">
        <v>45166</v>
      </c>
      <c r="E1203" s="23" t="s">
        <v>6</v>
      </c>
      <c r="F1203" s="30">
        <v>18</v>
      </c>
      <c r="G1203" s="30">
        <v>19</v>
      </c>
      <c r="H1203" s="21">
        <f t="shared" si="292"/>
        <v>-1</v>
      </c>
      <c r="I1203" s="11">
        <f t="shared" si="293"/>
        <v>-5.2631578947368418E-2</v>
      </c>
      <c r="J1203" s="18">
        <v>47</v>
      </c>
      <c r="K1203" s="18">
        <f t="shared" si="294"/>
        <v>-29</v>
      </c>
      <c r="L1203" s="11">
        <f t="shared" si="295"/>
        <v>-0.61702127659574468</v>
      </c>
      <c r="M1203" s="30">
        <v>735</v>
      </c>
      <c r="N1203" s="30">
        <v>741</v>
      </c>
      <c r="O1203" s="21">
        <f t="shared" si="296"/>
        <v>-6</v>
      </c>
      <c r="P1203" s="11">
        <f t="shared" si="297"/>
        <v>-8.0971659919028341E-3</v>
      </c>
      <c r="Q1203" s="18">
        <v>1771</v>
      </c>
      <c r="R1203" s="18">
        <f t="shared" si="298"/>
        <v>-1036</v>
      </c>
      <c r="S1203" s="11">
        <f t="shared" si="299"/>
        <v>-0.58498023715415015</v>
      </c>
      <c r="T1203" s="37">
        <f t="shared" si="300"/>
        <v>40.833333333333336</v>
      </c>
      <c r="U1203" s="37">
        <f t="shared" si="301"/>
        <v>37.680851063829785</v>
      </c>
      <c r="V1203" s="37">
        <f t="shared" si="302"/>
        <v>3.152482269503551</v>
      </c>
      <c r="W1203" s="39">
        <f t="shared" si="303"/>
        <v>8.3662714097496843E-2</v>
      </c>
    </row>
    <row r="1204" spans="1:23" x14ac:dyDescent="0.3">
      <c r="A1204" s="18">
        <f t="shared" si="304"/>
        <v>2023</v>
      </c>
      <c r="B1204" s="18" t="str">
        <f t="shared" si="290"/>
        <v>Aug_2023</v>
      </c>
      <c r="C1204" s="18" t="str">
        <f t="shared" si="291"/>
        <v>WK 35_Aug_2023</v>
      </c>
      <c r="D1204" s="36">
        <v>45166</v>
      </c>
      <c r="E1204" s="23" t="s">
        <v>7</v>
      </c>
      <c r="F1204" s="30">
        <v>2362</v>
      </c>
      <c r="G1204" s="30">
        <v>2391</v>
      </c>
      <c r="H1204" s="21">
        <f t="shared" si="292"/>
        <v>-29</v>
      </c>
      <c r="I1204" s="11">
        <f t="shared" si="293"/>
        <v>-1.2128816394813885E-2</v>
      </c>
      <c r="J1204" s="18">
        <v>2500</v>
      </c>
      <c r="K1204" s="18">
        <f t="shared" si="294"/>
        <v>-138</v>
      </c>
      <c r="L1204" s="11">
        <f t="shared" si="295"/>
        <v>-5.5199999999999999E-2</v>
      </c>
      <c r="M1204" s="30">
        <v>70560</v>
      </c>
      <c r="N1204" s="30">
        <v>73071</v>
      </c>
      <c r="O1204" s="21">
        <f t="shared" si="296"/>
        <v>-2511</v>
      </c>
      <c r="P1204" s="11">
        <f t="shared" si="297"/>
        <v>-3.4363837911072795E-2</v>
      </c>
      <c r="Q1204" s="18">
        <v>86541</v>
      </c>
      <c r="R1204" s="18">
        <f t="shared" si="298"/>
        <v>-15981</v>
      </c>
      <c r="S1204" s="11">
        <f t="shared" si="299"/>
        <v>-0.18466391652511527</v>
      </c>
      <c r="T1204" s="37">
        <f t="shared" si="300"/>
        <v>29.872988992379341</v>
      </c>
      <c r="U1204" s="37">
        <f t="shared" si="301"/>
        <v>34.616399999999999</v>
      </c>
      <c r="V1204" s="37">
        <f t="shared" si="302"/>
        <v>-4.7434110076206579</v>
      </c>
      <c r="W1204" s="39">
        <f t="shared" si="303"/>
        <v>-0.13702785406976631</v>
      </c>
    </row>
    <row r="1205" spans="1:23" x14ac:dyDescent="0.3">
      <c r="A1205" s="18">
        <f t="shared" si="304"/>
        <v>2023</v>
      </c>
      <c r="B1205" s="18" t="str">
        <f t="shared" si="290"/>
        <v>Aug_2023</v>
      </c>
      <c r="C1205" s="18" t="str">
        <f t="shared" si="291"/>
        <v>WK 35_Aug_2023</v>
      </c>
      <c r="D1205" s="36">
        <v>45166</v>
      </c>
      <c r="E1205" s="34" t="s">
        <v>20</v>
      </c>
      <c r="F1205" s="32">
        <v>42</v>
      </c>
      <c r="G1205" s="32">
        <v>42</v>
      </c>
      <c r="H1205" s="21">
        <f t="shared" si="292"/>
        <v>0</v>
      </c>
      <c r="I1205" s="11">
        <f t="shared" si="293"/>
        <v>0</v>
      </c>
      <c r="J1205" s="18">
        <v>75</v>
      </c>
      <c r="K1205" s="18">
        <f t="shared" si="294"/>
        <v>-33</v>
      </c>
      <c r="L1205" s="11">
        <f t="shared" si="295"/>
        <v>-0.44</v>
      </c>
      <c r="M1205" s="30">
        <v>1209</v>
      </c>
      <c r="N1205" s="30">
        <v>1222</v>
      </c>
      <c r="O1205" s="21">
        <f t="shared" si="296"/>
        <v>-13</v>
      </c>
      <c r="P1205" s="11">
        <f t="shared" si="297"/>
        <v>-1.0638297872340425E-2</v>
      </c>
      <c r="Q1205" s="18">
        <v>2819</v>
      </c>
      <c r="R1205" s="18">
        <f t="shared" si="298"/>
        <v>-1610</v>
      </c>
      <c r="S1205" s="11">
        <f t="shared" si="299"/>
        <v>-0.57112451223838245</v>
      </c>
      <c r="T1205" s="37">
        <f t="shared" si="300"/>
        <v>28.785714285714285</v>
      </c>
      <c r="U1205" s="37">
        <f t="shared" si="301"/>
        <v>37.586666666666666</v>
      </c>
      <c r="V1205" s="37">
        <f t="shared" si="302"/>
        <v>-8.8009523809523813</v>
      </c>
      <c r="W1205" s="39">
        <f t="shared" si="303"/>
        <v>-0.23415091471139718</v>
      </c>
    </row>
    <row r="1206" spans="1:23" x14ac:dyDescent="0.3">
      <c r="A1206" s="18">
        <f t="shared" si="304"/>
        <v>2023</v>
      </c>
      <c r="B1206" s="18" t="str">
        <f t="shared" si="290"/>
        <v>Aug_2023</v>
      </c>
      <c r="C1206" s="18" t="str">
        <f t="shared" si="291"/>
        <v>WK 35_Aug_2023</v>
      </c>
      <c r="D1206" s="36">
        <v>45166</v>
      </c>
      <c r="E1206" s="23" t="s">
        <v>8</v>
      </c>
      <c r="F1206" s="30">
        <v>24</v>
      </c>
      <c r="G1206" s="30">
        <v>25</v>
      </c>
      <c r="H1206" s="21">
        <f t="shared" si="292"/>
        <v>-1</v>
      </c>
      <c r="I1206" s="11">
        <f t="shared" si="293"/>
        <v>-0.04</v>
      </c>
      <c r="J1206" s="18">
        <v>35</v>
      </c>
      <c r="K1206" s="18">
        <f t="shared" si="294"/>
        <v>-11</v>
      </c>
      <c r="L1206" s="11">
        <f t="shared" si="295"/>
        <v>-0.31428571428571428</v>
      </c>
      <c r="M1206" s="30">
        <v>640</v>
      </c>
      <c r="N1206" s="30">
        <v>747</v>
      </c>
      <c r="O1206" s="21">
        <f t="shared" si="296"/>
        <v>-107</v>
      </c>
      <c r="P1206" s="11">
        <f t="shared" si="297"/>
        <v>-0.14323962516733602</v>
      </c>
      <c r="Q1206" s="18">
        <v>752</v>
      </c>
      <c r="R1206" s="18">
        <f t="shared" si="298"/>
        <v>-112</v>
      </c>
      <c r="S1206" s="11">
        <f t="shared" si="299"/>
        <v>-0.14893617021276595</v>
      </c>
      <c r="T1206" s="37">
        <f t="shared" si="300"/>
        <v>26.666666666666668</v>
      </c>
      <c r="U1206" s="37">
        <f t="shared" si="301"/>
        <v>21.485714285714284</v>
      </c>
      <c r="V1206" s="37">
        <f t="shared" si="302"/>
        <v>5.1809523809523839</v>
      </c>
      <c r="W1206" s="39">
        <f t="shared" si="303"/>
        <v>0.2411347517730498</v>
      </c>
    </row>
    <row r="1207" spans="1:23" x14ac:dyDescent="0.3">
      <c r="A1207" s="18">
        <f t="shared" si="304"/>
        <v>2023</v>
      </c>
      <c r="B1207" s="18" t="str">
        <f t="shared" si="290"/>
        <v>Aug_2023</v>
      </c>
      <c r="C1207" s="18" t="str">
        <f t="shared" si="291"/>
        <v>WK 35_Aug_2023</v>
      </c>
      <c r="D1207" s="36">
        <v>45166</v>
      </c>
      <c r="E1207" s="23" t="s">
        <v>9</v>
      </c>
      <c r="F1207" s="30">
        <v>151</v>
      </c>
      <c r="G1207" s="30">
        <v>150</v>
      </c>
      <c r="H1207" s="21">
        <f t="shared" si="292"/>
        <v>1</v>
      </c>
      <c r="I1207" s="11">
        <f t="shared" si="293"/>
        <v>6.6666666666666671E-3</v>
      </c>
      <c r="J1207" s="18">
        <v>460</v>
      </c>
      <c r="K1207" s="18">
        <f t="shared" si="294"/>
        <v>-309</v>
      </c>
      <c r="L1207" s="11">
        <f t="shared" si="295"/>
        <v>-0.67173913043478262</v>
      </c>
      <c r="M1207" s="35">
        <v>4527</v>
      </c>
      <c r="N1207" s="35">
        <v>4674</v>
      </c>
      <c r="O1207" s="21">
        <f t="shared" si="296"/>
        <v>-147</v>
      </c>
      <c r="P1207" s="11">
        <f t="shared" si="297"/>
        <v>-3.1450577663671375E-2</v>
      </c>
      <c r="Q1207" s="18">
        <v>14129</v>
      </c>
      <c r="R1207" s="18">
        <f t="shared" si="298"/>
        <v>-9602</v>
      </c>
      <c r="S1207" s="11">
        <f t="shared" si="299"/>
        <v>-0.67959515889305688</v>
      </c>
      <c r="T1207" s="37">
        <f t="shared" si="300"/>
        <v>29.980132450331126</v>
      </c>
      <c r="U1207" s="37">
        <f t="shared" si="301"/>
        <v>30.715217391304346</v>
      </c>
      <c r="V1207" s="37">
        <f t="shared" si="302"/>
        <v>-0.73508494097321986</v>
      </c>
      <c r="W1207" s="39">
        <f t="shared" si="303"/>
        <v>-2.3932272124543928E-2</v>
      </c>
    </row>
    <row r="1208" spans="1:23" x14ac:dyDescent="0.3">
      <c r="A1208" s="18">
        <f t="shared" si="304"/>
        <v>2023</v>
      </c>
      <c r="B1208" s="18" t="str">
        <f t="shared" si="290"/>
        <v>Aug_2023</v>
      </c>
      <c r="C1208" s="18" t="str">
        <f t="shared" si="291"/>
        <v>WK 35_Aug_2023</v>
      </c>
      <c r="D1208" s="36">
        <v>45166</v>
      </c>
      <c r="E1208" s="23" t="s">
        <v>21</v>
      </c>
      <c r="F1208" s="30">
        <v>24</v>
      </c>
      <c r="G1208" s="30">
        <v>24</v>
      </c>
      <c r="H1208" s="21">
        <f t="shared" si="292"/>
        <v>0</v>
      </c>
      <c r="I1208" s="11">
        <f t="shared" si="293"/>
        <v>0</v>
      </c>
      <c r="J1208" s="18">
        <v>61</v>
      </c>
      <c r="K1208" s="18">
        <f t="shared" si="294"/>
        <v>-37</v>
      </c>
      <c r="L1208" s="11">
        <f t="shared" si="295"/>
        <v>-0.60655737704918034</v>
      </c>
      <c r="M1208" s="30">
        <v>627</v>
      </c>
      <c r="N1208" s="30">
        <v>635</v>
      </c>
      <c r="O1208" s="21">
        <f t="shared" si="296"/>
        <v>-8</v>
      </c>
      <c r="P1208" s="11">
        <f t="shared" si="297"/>
        <v>-1.2598425196850394E-2</v>
      </c>
      <c r="Q1208" s="18">
        <v>1843</v>
      </c>
      <c r="R1208" s="18">
        <f t="shared" si="298"/>
        <v>-1216</v>
      </c>
      <c r="S1208" s="11">
        <f t="shared" si="299"/>
        <v>-0.65979381443298968</v>
      </c>
      <c r="T1208" s="37">
        <f t="shared" si="300"/>
        <v>26.125</v>
      </c>
      <c r="U1208" s="37">
        <f t="shared" si="301"/>
        <v>30.21311475409836</v>
      </c>
      <c r="V1208" s="37">
        <f t="shared" si="302"/>
        <v>-4.0881147540983598</v>
      </c>
      <c r="W1208" s="39">
        <f t="shared" si="303"/>
        <v>-0.13530927835051543</v>
      </c>
    </row>
    <row r="1209" spans="1:23" x14ac:dyDescent="0.3">
      <c r="A1209" s="18">
        <f t="shared" si="304"/>
        <v>2023</v>
      </c>
      <c r="B1209" s="18" t="str">
        <f t="shared" si="290"/>
        <v>Aug_2023</v>
      </c>
      <c r="C1209" s="18" t="str">
        <f t="shared" si="291"/>
        <v>WK 35_Aug_2023</v>
      </c>
      <c r="D1209" s="36">
        <v>45166</v>
      </c>
      <c r="E1209" s="23" t="s">
        <v>10</v>
      </c>
      <c r="F1209" s="33">
        <v>23</v>
      </c>
      <c r="G1209" s="33">
        <v>23</v>
      </c>
      <c r="H1209" s="21">
        <f t="shared" si="292"/>
        <v>0</v>
      </c>
      <c r="I1209" s="11">
        <f t="shared" si="293"/>
        <v>0</v>
      </c>
      <c r="J1209" s="18">
        <v>44</v>
      </c>
      <c r="K1209" s="18">
        <f t="shared" si="294"/>
        <v>-21</v>
      </c>
      <c r="L1209" s="11">
        <f t="shared" si="295"/>
        <v>-0.47727272727272729</v>
      </c>
      <c r="M1209" s="30">
        <v>745</v>
      </c>
      <c r="N1209" s="30">
        <v>745</v>
      </c>
      <c r="O1209" s="21">
        <f t="shared" si="296"/>
        <v>0</v>
      </c>
      <c r="P1209" s="11">
        <f t="shared" si="297"/>
        <v>0</v>
      </c>
      <c r="Q1209" s="18">
        <v>1048</v>
      </c>
      <c r="R1209" s="18">
        <f t="shared" si="298"/>
        <v>-303</v>
      </c>
      <c r="S1209" s="11">
        <f t="shared" si="299"/>
        <v>-0.28912213740458015</v>
      </c>
      <c r="T1209" s="37">
        <f t="shared" si="300"/>
        <v>32.391304347826086</v>
      </c>
      <c r="U1209" s="37">
        <f t="shared" si="301"/>
        <v>23.818181818181817</v>
      </c>
      <c r="V1209" s="37">
        <f t="shared" si="302"/>
        <v>8.5731225296442695</v>
      </c>
      <c r="W1209" s="39">
        <f t="shared" si="303"/>
        <v>0.35994025887819453</v>
      </c>
    </row>
    <row r="1210" spans="1:23" x14ac:dyDescent="0.3">
      <c r="A1210" s="18">
        <f t="shared" si="304"/>
        <v>2023</v>
      </c>
      <c r="B1210" s="18" t="str">
        <f t="shared" si="290"/>
        <v>Aug_2023</v>
      </c>
      <c r="C1210" s="18" t="str">
        <f t="shared" si="291"/>
        <v>WK 35_Aug_2023</v>
      </c>
      <c r="D1210" s="36">
        <v>45166</v>
      </c>
      <c r="E1210" s="23" t="s">
        <v>12</v>
      </c>
      <c r="F1210" s="30">
        <v>83</v>
      </c>
      <c r="G1210" s="30">
        <v>77</v>
      </c>
      <c r="H1210" s="21">
        <f t="shared" si="292"/>
        <v>6</v>
      </c>
      <c r="I1210" s="11">
        <f t="shared" si="293"/>
        <v>7.792207792207792E-2</v>
      </c>
      <c r="J1210" s="18">
        <v>295</v>
      </c>
      <c r="K1210" s="18">
        <f t="shared" si="294"/>
        <v>-212</v>
      </c>
      <c r="L1210" s="11">
        <f t="shared" si="295"/>
        <v>-0.71864406779661016</v>
      </c>
      <c r="M1210" s="30">
        <v>1263</v>
      </c>
      <c r="N1210" s="30">
        <v>1387</v>
      </c>
      <c r="O1210" s="21">
        <f t="shared" si="296"/>
        <v>-124</v>
      </c>
      <c r="P1210" s="11">
        <f t="shared" si="297"/>
        <v>-8.9401586157173751E-2</v>
      </c>
      <c r="Q1210" s="18">
        <v>5504</v>
      </c>
      <c r="R1210" s="18">
        <f t="shared" si="298"/>
        <v>-4241</v>
      </c>
      <c r="S1210" s="11">
        <f t="shared" si="299"/>
        <v>-0.77053052325581395</v>
      </c>
      <c r="T1210" s="37">
        <f t="shared" si="300"/>
        <v>15.216867469879517</v>
      </c>
      <c r="U1210" s="37">
        <f t="shared" si="301"/>
        <v>18.657627118644069</v>
      </c>
      <c r="V1210" s="37">
        <f t="shared" si="302"/>
        <v>-3.4407596487645513</v>
      </c>
      <c r="W1210" s="39">
        <f t="shared" si="303"/>
        <v>-0.18441571518632677</v>
      </c>
    </row>
    <row r="1211" spans="1:23" x14ac:dyDescent="0.3">
      <c r="A1211" s="18">
        <f t="shared" ref="A1211:A1230" si="305">IF(ISBLANK(D1211),"",YEAR(D1211))</f>
        <v>2023</v>
      </c>
      <c r="B1211" s="18" t="str">
        <f t="shared" si="290"/>
        <v>Sep_2023</v>
      </c>
      <c r="C1211" s="18" t="str">
        <f t="shared" si="291"/>
        <v>WK 37_Sep_2023</v>
      </c>
      <c r="D1211" s="36">
        <v>45180</v>
      </c>
      <c r="E1211" s="29" t="s">
        <v>18</v>
      </c>
      <c r="F1211" s="30">
        <v>38</v>
      </c>
      <c r="G1211" s="30">
        <v>38</v>
      </c>
      <c r="H1211" s="21">
        <f t="shared" si="292"/>
        <v>0</v>
      </c>
      <c r="I1211" s="11">
        <f t="shared" si="293"/>
        <v>0</v>
      </c>
      <c r="J1211" s="18">
        <v>113</v>
      </c>
      <c r="K1211" s="18">
        <f t="shared" si="294"/>
        <v>-75</v>
      </c>
      <c r="L1211" s="11">
        <f t="shared" si="295"/>
        <v>-0.66371681415929207</v>
      </c>
      <c r="M1211" s="31">
        <v>1318</v>
      </c>
      <c r="N1211" s="31">
        <v>1318</v>
      </c>
      <c r="O1211" s="21">
        <f t="shared" si="296"/>
        <v>0</v>
      </c>
      <c r="P1211" s="11">
        <f t="shared" si="297"/>
        <v>0</v>
      </c>
      <c r="Q1211" s="18">
        <v>4152</v>
      </c>
      <c r="R1211" s="18">
        <f t="shared" si="298"/>
        <v>-2834</v>
      </c>
      <c r="S1211" s="11">
        <f t="shared" si="299"/>
        <v>-0.68256262042389215</v>
      </c>
      <c r="T1211" s="37">
        <f t="shared" si="300"/>
        <v>34.684210526315788</v>
      </c>
      <c r="U1211" s="37">
        <f t="shared" si="301"/>
        <v>36.743362831858406</v>
      </c>
      <c r="V1211" s="37">
        <f t="shared" si="302"/>
        <v>-2.059152305542618</v>
      </c>
      <c r="W1211" s="39">
        <f t="shared" si="303"/>
        <v>-5.6041476523679155E-2</v>
      </c>
    </row>
    <row r="1212" spans="1:23" x14ac:dyDescent="0.3">
      <c r="A1212" s="18">
        <f t="shared" si="305"/>
        <v>2023</v>
      </c>
      <c r="B1212" s="18" t="str">
        <f t="shared" si="290"/>
        <v>Sep_2023</v>
      </c>
      <c r="C1212" s="18" t="str">
        <f t="shared" si="291"/>
        <v>WK 37_Sep_2023</v>
      </c>
      <c r="D1212" s="36">
        <v>45180</v>
      </c>
      <c r="E1212" s="29" t="s">
        <v>19</v>
      </c>
      <c r="F1212" s="30">
        <v>63</v>
      </c>
      <c r="G1212" s="30">
        <v>60</v>
      </c>
      <c r="H1212" s="21">
        <f t="shared" si="292"/>
        <v>3</v>
      </c>
      <c r="I1212" s="11">
        <f t="shared" si="293"/>
        <v>0.05</v>
      </c>
      <c r="J1212" s="18">
        <v>118</v>
      </c>
      <c r="K1212" s="18">
        <f t="shared" si="294"/>
        <v>-55</v>
      </c>
      <c r="L1212" s="11">
        <f t="shared" si="295"/>
        <v>-0.46610169491525422</v>
      </c>
      <c r="M1212" s="30">
        <v>1686</v>
      </c>
      <c r="N1212" s="33">
        <v>1971</v>
      </c>
      <c r="O1212" s="21">
        <f t="shared" si="296"/>
        <v>-285</v>
      </c>
      <c r="P1212" s="11">
        <f t="shared" si="297"/>
        <v>-0.14459665144596651</v>
      </c>
      <c r="Q1212" s="18">
        <v>3262</v>
      </c>
      <c r="R1212" s="18">
        <f t="shared" si="298"/>
        <v>-1576</v>
      </c>
      <c r="S1212" s="11">
        <f t="shared" si="299"/>
        <v>-0.48313917841814835</v>
      </c>
      <c r="T1212" s="37">
        <f t="shared" si="300"/>
        <v>26.761904761904763</v>
      </c>
      <c r="U1212" s="37">
        <f t="shared" si="301"/>
        <v>27.64406779661017</v>
      </c>
      <c r="V1212" s="37">
        <f t="shared" si="302"/>
        <v>-0.8821630347054068</v>
      </c>
      <c r="W1212" s="39">
        <f t="shared" si="303"/>
        <v>-3.191147703716677E-2</v>
      </c>
    </row>
    <row r="1213" spans="1:23" x14ac:dyDescent="0.3">
      <c r="A1213" s="18">
        <f t="shared" si="305"/>
        <v>2023</v>
      </c>
      <c r="B1213" s="18" t="str">
        <f t="shared" si="290"/>
        <v>Sep_2023</v>
      </c>
      <c r="C1213" s="18" t="str">
        <f t="shared" si="291"/>
        <v>WK 37_Sep_2023</v>
      </c>
      <c r="D1213" s="36">
        <v>45180</v>
      </c>
      <c r="E1213" s="23" t="s">
        <v>6</v>
      </c>
      <c r="F1213" s="30">
        <v>18</v>
      </c>
      <c r="G1213" s="30">
        <v>16</v>
      </c>
      <c r="H1213" s="21">
        <f t="shared" si="292"/>
        <v>2</v>
      </c>
      <c r="I1213" s="11">
        <f t="shared" si="293"/>
        <v>0.125</v>
      </c>
      <c r="J1213" s="18">
        <v>47</v>
      </c>
      <c r="K1213" s="18">
        <f t="shared" si="294"/>
        <v>-29</v>
      </c>
      <c r="L1213" s="11">
        <f t="shared" si="295"/>
        <v>-0.61702127659574468</v>
      </c>
      <c r="M1213" s="30">
        <v>754</v>
      </c>
      <c r="N1213" s="30">
        <v>678</v>
      </c>
      <c r="O1213" s="21">
        <f t="shared" si="296"/>
        <v>76</v>
      </c>
      <c r="P1213" s="11">
        <f t="shared" si="297"/>
        <v>0.11209439528023599</v>
      </c>
      <c r="Q1213" s="18">
        <v>1771</v>
      </c>
      <c r="R1213" s="18">
        <f t="shared" si="298"/>
        <v>-1017</v>
      </c>
      <c r="S1213" s="11">
        <f t="shared" si="299"/>
        <v>-0.57425183512140032</v>
      </c>
      <c r="T1213" s="37">
        <f t="shared" si="300"/>
        <v>41.888888888888886</v>
      </c>
      <c r="U1213" s="37">
        <f t="shared" si="301"/>
        <v>37.680851063829785</v>
      </c>
      <c r="V1213" s="37">
        <f t="shared" si="302"/>
        <v>4.2080378250591011</v>
      </c>
      <c r="W1213" s="39">
        <f t="shared" si="303"/>
        <v>0.11167576384967688</v>
      </c>
    </row>
    <row r="1214" spans="1:23" x14ac:dyDescent="0.3">
      <c r="A1214" s="18">
        <f t="shared" si="305"/>
        <v>2023</v>
      </c>
      <c r="B1214" s="18" t="str">
        <f t="shared" si="290"/>
        <v>Sep_2023</v>
      </c>
      <c r="C1214" s="18" t="str">
        <f t="shared" si="291"/>
        <v>WK 37_Sep_2023</v>
      </c>
      <c r="D1214" s="36">
        <v>45180</v>
      </c>
      <c r="E1214" s="23" t="s">
        <v>7</v>
      </c>
      <c r="F1214" s="30">
        <v>2426</v>
      </c>
      <c r="G1214" s="30">
        <v>2385</v>
      </c>
      <c r="H1214" s="21">
        <f t="shared" si="292"/>
        <v>41</v>
      </c>
      <c r="I1214" s="11">
        <f t="shared" si="293"/>
        <v>1.7190775681341718E-2</v>
      </c>
      <c r="J1214" s="18">
        <v>2500</v>
      </c>
      <c r="K1214" s="18">
        <f t="shared" si="294"/>
        <v>-74</v>
      </c>
      <c r="L1214" s="11">
        <f t="shared" si="295"/>
        <v>-2.9600000000000001E-2</v>
      </c>
      <c r="M1214" s="30">
        <v>78912</v>
      </c>
      <c r="N1214" s="30">
        <v>76255</v>
      </c>
      <c r="O1214" s="21">
        <f t="shared" si="296"/>
        <v>2657</v>
      </c>
      <c r="P1214" s="11">
        <f t="shared" si="297"/>
        <v>3.4843616812012326E-2</v>
      </c>
      <c r="Q1214" s="18">
        <v>86541</v>
      </c>
      <c r="R1214" s="18">
        <f t="shared" si="298"/>
        <v>-7629</v>
      </c>
      <c r="S1214" s="11">
        <f t="shared" si="299"/>
        <v>-8.8154747460741145E-2</v>
      </c>
      <c r="T1214" s="37">
        <f t="shared" si="300"/>
        <v>32.527617477328938</v>
      </c>
      <c r="U1214" s="37">
        <f t="shared" si="301"/>
        <v>34.616399999999999</v>
      </c>
      <c r="V1214" s="37">
        <f t="shared" si="302"/>
        <v>-2.0887825226710603</v>
      </c>
      <c r="W1214" s="39">
        <f t="shared" si="303"/>
        <v>-6.0340836212635064E-2</v>
      </c>
    </row>
    <row r="1215" spans="1:23" x14ac:dyDescent="0.3">
      <c r="A1215" s="18">
        <f t="shared" si="305"/>
        <v>2023</v>
      </c>
      <c r="B1215" s="18" t="str">
        <f t="shared" si="290"/>
        <v>Sep_2023</v>
      </c>
      <c r="C1215" s="18" t="str">
        <f t="shared" si="291"/>
        <v>WK 37_Sep_2023</v>
      </c>
      <c r="D1215" s="36">
        <v>45180</v>
      </c>
      <c r="E1215" s="34" t="s">
        <v>20</v>
      </c>
      <c r="F1215" s="32">
        <v>42</v>
      </c>
      <c r="G1215" s="32">
        <v>36</v>
      </c>
      <c r="H1215" s="21">
        <f t="shared" si="292"/>
        <v>6</v>
      </c>
      <c r="I1215" s="11">
        <f t="shared" si="293"/>
        <v>0.16666666666666666</v>
      </c>
      <c r="J1215" s="18">
        <v>75</v>
      </c>
      <c r="K1215" s="18">
        <f t="shared" si="294"/>
        <v>-33</v>
      </c>
      <c r="L1215" s="11">
        <f t="shared" si="295"/>
        <v>-0.44</v>
      </c>
      <c r="M1215" s="30">
        <v>1539</v>
      </c>
      <c r="N1215" s="30">
        <v>1135</v>
      </c>
      <c r="O1215" s="21">
        <f t="shared" si="296"/>
        <v>404</v>
      </c>
      <c r="P1215" s="11">
        <f t="shared" si="297"/>
        <v>0.35594713656387666</v>
      </c>
      <c r="Q1215" s="18">
        <v>2819</v>
      </c>
      <c r="R1215" s="18">
        <f t="shared" si="298"/>
        <v>-1280</v>
      </c>
      <c r="S1215" s="11">
        <f t="shared" si="299"/>
        <v>-0.45406172401560835</v>
      </c>
      <c r="T1215" s="37">
        <f t="shared" si="300"/>
        <v>36.642857142857146</v>
      </c>
      <c r="U1215" s="37">
        <f t="shared" si="301"/>
        <v>37.586666666666666</v>
      </c>
      <c r="V1215" s="37">
        <f t="shared" si="302"/>
        <v>-0.9438095238095201</v>
      </c>
      <c r="W1215" s="39">
        <f t="shared" si="303"/>
        <v>-2.5110221456443423E-2</v>
      </c>
    </row>
    <row r="1216" spans="1:23" x14ac:dyDescent="0.3">
      <c r="A1216" s="18">
        <f t="shared" si="305"/>
        <v>2023</v>
      </c>
      <c r="B1216" s="18" t="str">
        <f t="shared" si="290"/>
        <v>Sep_2023</v>
      </c>
      <c r="C1216" s="18" t="str">
        <f t="shared" si="291"/>
        <v>WK 37_Sep_2023</v>
      </c>
      <c r="D1216" s="36">
        <v>45180</v>
      </c>
      <c r="E1216" s="23" t="s">
        <v>8</v>
      </c>
      <c r="F1216" s="30">
        <v>24</v>
      </c>
      <c r="G1216" s="30">
        <v>26</v>
      </c>
      <c r="H1216" s="21">
        <f t="shared" si="292"/>
        <v>-2</v>
      </c>
      <c r="I1216" s="11">
        <f t="shared" si="293"/>
        <v>-7.6923076923076927E-2</v>
      </c>
      <c r="J1216" s="18">
        <v>35</v>
      </c>
      <c r="K1216" s="18">
        <f t="shared" si="294"/>
        <v>-11</v>
      </c>
      <c r="L1216" s="11">
        <f t="shared" si="295"/>
        <v>-0.31428571428571428</v>
      </c>
      <c r="M1216" s="30">
        <v>509</v>
      </c>
      <c r="N1216" s="30">
        <v>708</v>
      </c>
      <c r="O1216" s="21">
        <f t="shared" si="296"/>
        <v>-199</v>
      </c>
      <c r="P1216" s="11">
        <f t="shared" si="297"/>
        <v>-0.28107344632768361</v>
      </c>
      <c r="Q1216" s="18">
        <v>752</v>
      </c>
      <c r="R1216" s="18">
        <f t="shared" si="298"/>
        <v>-243</v>
      </c>
      <c r="S1216" s="11">
        <f t="shared" si="299"/>
        <v>-0.32313829787234044</v>
      </c>
      <c r="T1216" s="37">
        <f t="shared" si="300"/>
        <v>21.208333333333332</v>
      </c>
      <c r="U1216" s="37">
        <f t="shared" si="301"/>
        <v>21.485714285714284</v>
      </c>
      <c r="V1216" s="37">
        <f t="shared" si="302"/>
        <v>-0.27738095238095184</v>
      </c>
      <c r="W1216" s="39">
        <f t="shared" si="303"/>
        <v>-1.291001773049643E-2</v>
      </c>
    </row>
    <row r="1217" spans="1:23" x14ac:dyDescent="0.3">
      <c r="A1217" s="18">
        <f t="shared" si="305"/>
        <v>2023</v>
      </c>
      <c r="B1217" s="18" t="str">
        <f t="shared" si="290"/>
        <v>Sep_2023</v>
      </c>
      <c r="C1217" s="18" t="str">
        <f t="shared" si="291"/>
        <v>WK 37_Sep_2023</v>
      </c>
      <c r="D1217" s="36">
        <v>45180</v>
      </c>
      <c r="E1217" s="23" t="s">
        <v>9</v>
      </c>
      <c r="F1217" s="30">
        <v>150</v>
      </c>
      <c r="G1217" s="30">
        <v>150</v>
      </c>
      <c r="H1217" s="21">
        <f t="shared" si="292"/>
        <v>0</v>
      </c>
      <c r="I1217" s="11">
        <f t="shared" si="293"/>
        <v>0</v>
      </c>
      <c r="J1217" s="18">
        <v>460</v>
      </c>
      <c r="K1217" s="18">
        <f t="shared" si="294"/>
        <v>-310</v>
      </c>
      <c r="L1217" s="11">
        <f t="shared" si="295"/>
        <v>-0.67391304347826086</v>
      </c>
      <c r="M1217" s="35">
        <v>5166</v>
      </c>
      <c r="N1217" s="35">
        <v>5166</v>
      </c>
      <c r="O1217" s="21">
        <f t="shared" si="296"/>
        <v>0</v>
      </c>
      <c r="P1217" s="11">
        <f t="shared" si="297"/>
        <v>0</v>
      </c>
      <c r="Q1217" s="18">
        <v>14129</v>
      </c>
      <c r="R1217" s="18">
        <f t="shared" si="298"/>
        <v>-8963</v>
      </c>
      <c r="S1217" s="11">
        <f t="shared" si="299"/>
        <v>-0.63436902823979047</v>
      </c>
      <c r="T1217" s="37">
        <f t="shared" si="300"/>
        <v>34.44</v>
      </c>
      <c r="U1217" s="37">
        <f t="shared" si="301"/>
        <v>30.715217391304346</v>
      </c>
      <c r="V1217" s="37">
        <f t="shared" si="302"/>
        <v>3.7247826086956515</v>
      </c>
      <c r="W1217" s="39">
        <f t="shared" si="303"/>
        <v>0.12126831339797578</v>
      </c>
    </row>
    <row r="1218" spans="1:23" x14ac:dyDescent="0.3">
      <c r="A1218" s="18">
        <f t="shared" si="305"/>
        <v>2023</v>
      </c>
      <c r="B1218" s="18" t="str">
        <f t="shared" si="290"/>
        <v>Sep_2023</v>
      </c>
      <c r="C1218" s="18" t="str">
        <f t="shared" si="291"/>
        <v>WK 37_Sep_2023</v>
      </c>
      <c r="D1218" s="36">
        <v>45180</v>
      </c>
      <c r="E1218" s="23" t="s">
        <v>21</v>
      </c>
      <c r="F1218" s="30">
        <v>24</v>
      </c>
      <c r="G1218" s="30">
        <v>22</v>
      </c>
      <c r="H1218" s="21">
        <f t="shared" si="292"/>
        <v>2</v>
      </c>
      <c r="I1218" s="11">
        <f t="shared" si="293"/>
        <v>9.0909090909090912E-2</v>
      </c>
      <c r="J1218" s="18">
        <v>61</v>
      </c>
      <c r="K1218" s="18">
        <f t="shared" si="294"/>
        <v>-37</v>
      </c>
      <c r="L1218" s="11">
        <f t="shared" si="295"/>
        <v>-0.60655737704918034</v>
      </c>
      <c r="M1218" s="30">
        <v>695</v>
      </c>
      <c r="N1218" s="30">
        <v>607</v>
      </c>
      <c r="O1218" s="21">
        <f t="shared" si="296"/>
        <v>88</v>
      </c>
      <c r="P1218" s="11">
        <f t="shared" si="297"/>
        <v>0.14497528830313014</v>
      </c>
      <c r="Q1218" s="18">
        <v>1843</v>
      </c>
      <c r="R1218" s="18">
        <f t="shared" si="298"/>
        <v>-1148</v>
      </c>
      <c r="S1218" s="11">
        <f t="shared" si="299"/>
        <v>-0.62289744981009221</v>
      </c>
      <c r="T1218" s="37">
        <f t="shared" si="300"/>
        <v>28.958333333333332</v>
      </c>
      <c r="U1218" s="37">
        <f t="shared" si="301"/>
        <v>30.21311475409836</v>
      </c>
      <c r="V1218" s="37">
        <f t="shared" si="302"/>
        <v>-1.2547814207650276</v>
      </c>
      <c r="W1218" s="39">
        <f t="shared" si="303"/>
        <v>-4.1531018267317789E-2</v>
      </c>
    </row>
    <row r="1219" spans="1:23" x14ac:dyDescent="0.3">
      <c r="A1219" s="18">
        <f t="shared" si="305"/>
        <v>2023</v>
      </c>
      <c r="B1219" s="18" t="str">
        <f t="shared" ref="B1219:B1230" si="306">IF(ISBLANK(D1219),"",TEXT(D1219,"mmm"))&amp;"_"&amp;A1219</f>
        <v>Sep_2023</v>
      </c>
      <c r="C1219" s="18" t="str">
        <f t="shared" ref="C1219:C1230" si="307">IF(ISBLANK(D1219),"","WK "&amp;WEEKNUM(D1219))&amp;"_"&amp;B1219</f>
        <v>WK 37_Sep_2023</v>
      </c>
      <c r="D1219" s="36">
        <v>45180</v>
      </c>
      <c r="E1219" s="23" t="s">
        <v>10</v>
      </c>
      <c r="F1219" s="33">
        <v>23</v>
      </c>
      <c r="G1219" s="33">
        <v>23</v>
      </c>
      <c r="H1219" s="21">
        <f t="shared" ref="H1219:H1230" si="308">IFERROR(SUM(F1219-G1219),"NA")</f>
        <v>0</v>
      </c>
      <c r="I1219" s="11">
        <f t="shared" ref="I1219:I1232" si="309">IFERROR(SUM(H1219/G1219),"NA")</f>
        <v>0</v>
      </c>
      <c r="J1219" s="18">
        <v>44</v>
      </c>
      <c r="K1219" s="18">
        <f t="shared" ref="K1219:K1230" si="310">IFERROR(F1219-J1219,"NA")</f>
        <v>-21</v>
      </c>
      <c r="L1219" s="11">
        <f t="shared" ref="L1219:L1232" si="311">IFERROR(SUM(K1219/J1219),"NA")</f>
        <v>-0.47727272727272729</v>
      </c>
      <c r="M1219" s="30">
        <v>745</v>
      </c>
      <c r="N1219" s="30">
        <v>745</v>
      </c>
      <c r="O1219" s="21">
        <f t="shared" ref="O1219:O1230" si="312">IFERROR(SUM(M1219-N1219),"NA")</f>
        <v>0</v>
      </c>
      <c r="P1219" s="11">
        <f t="shared" ref="P1219:P1232" si="313">IFERROR(SUM(O1219/N1219),"NA")</f>
        <v>0</v>
      </c>
      <c r="Q1219" s="18">
        <v>1048</v>
      </c>
      <c r="R1219" s="18">
        <f t="shared" ref="R1219:R1230" si="314">IFERROR(M1219-Q1219,"NA")</f>
        <v>-303</v>
      </c>
      <c r="S1219" s="11">
        <f t="shared" ref="S1219:S1232" si="315">IFERROR(SUM(R1219/Q1219),"NA")</f>
        <v>-0.28912213740458015</v>
      </c>
      <c r="T1219" s="37">
        <f t="shared" ref="T1219:T1230" si="316">IFERROR(SUM(M1219/F1219),"NA")</f>
        <v>32.391304347826086</v>
      </c>
      <c r="U1219" s="37">
        <f t="shared" ref="U1219:U1230" si="317">IFERROR(SUM(Q1219/J1219),"NA")</f>
        <v>23.818181818181817</v>
      </c>
      <c r="V1219" s="37">
        <f t="shared" ref="V1219:V1230" si="318">IFERROR(T1219-U1219,"NA")</f>
        <v>8.5731225296442695</v>
      </c>
      <c r="W1219" s="39">
        <f t="shared" ref="W1219:W1232" si="319">IFERROR(V1219/U1219,"NA")</f>
        <v>0.35994025887819453</v>
      </c>
    </row>
    <row r="1220" spans="1:23" x14ac:dyDescent="0.3">
      <c r="A1220" s="18">
        <f t="shared" si="305"/>
        <v>2023</v>
      </c>
      <c r="B1220" s="18" t="str">
        <f t="shared" si="306"/>
        <v>Sep_2023</v>
      </c>
      <c r="C1220" s="18" t="str">
        <f t="shared" si="307"/>
        <v>WK 37_Sep_2023</v>
      </c>
      <c r="D1220" s="36">
        <v>45180</v>
      </c>
      <c r="E1220" s="23" t="s">
        <v>12</v>
      </c>
      <c r="F1220" s="30">
        <v>86</v>
      </c>
      <c r="G1220" s="30">
        <v>78</v>
      </c>
      <c r="H1220" s="21">
        <f t="shared" si="308"/>
        <v>8</v>
      </c>
      <c r="I1220" s="11">
        <f t="shared" si="309"/>
        <v>0.10256410256410256</v>
      </c>
      <c r="J1220" s="18">
        <v>295</v>
      </c>
      <c r="K1220" s="18">
        <f t="shared" si="310"/>
        <v>-209</v>
      </c>
      <c r="L1220" s="11">
        <f t="shared" si="311"/>
        <v>-0.70847457627118648</v>
      </c>
      <c r="M1220" s="30">
        <v>1420</v>
      </c>
      <c r="N1220" s="30">
        <v>1235</v>
      </c>
      <c r="O1220" s="21">
        <f t="shared" si="312"/>
        <v>185</v>
      </c>
      <c r="P1220" s="11">
        <f t="shared" si="313"/>
        <v>0.14979757085020243</v>
      </c>
      <c r="Q1220" s="18">
        <v>5504</v>
      </c>
      <c r="R1220" s="18">
        <f t="shared" si="314"/>
        <v>-4084</v>
      </c>
      <c r="S1220" s="11">
        <f t="shared" si="315"/>
        <v>-0.74200581395348841</v>
      </c>
      <c r="T1220" s="37">
        <f t="shared" si="316"/>
        <v>16.511627906976745</v>
      </c>
      <c r="U1220" s="37">
        <f t="shared" si="317"/>
        <v>18.657627118644069</v>
      </c>
      <c r="V1220" s="37">
        <f t="shared" si="318"/>
        <v>-2.1459992116673234</v>
      </c>
      <c r="W1220" s="39">
        <f t="shared" si="319"/>
        <v>-0.11501994321254731</v>
      </c>
    </row>
    <row r="1221" spans="1:23" x14ac:dyDescent="0.3">
      <c r="A1221" s="18">
        <f t="shared" si="305"/>
        <v>2023</v>
      </c>
      <c r="B1221" s="18" t="str">
        <f t="shared" si="306"/>
        <v>Sep_2023</v>
      </c>
      <c r="C1221" s="18" t="str">
        <f t="shared" si="307"/>
        <v>WK 39_Sep_2023</v>
      </c>
      <c r="D1221" s="36">
        <v>45194</v>
      </c>
      <c r="E1221" s="29" t="s">
        <v>18</v>
      </c>
      <c r="F1221" s="30">
        <v>44</v>
      </c>
      <c r="G1221" s="30">
        <v>44</v>
      </c>
      <c r="H1221" s="21">
        <f t="shared" si="308"/>
        <v>0</v>
      </c>
      <c r="I1221" s="11">
        <f t="shared" si="309"/>
        <v>0</v>
      </c>
      <c r="J1221" s="18">
        <v>113</v>
      </c>
      <c r="K1221" s="18">
        <f t="shared" si="310"/>
        <v>-69</v>
      </c>
      <c r="L1221" s="11">
        <f t="shared" si="311"/>
        <v>-0.61061946902654862</v>
      </c>
      <c r="M1221" s="31">
        <v>1542</v>
      </c>
      <c r="N1221" s="31">
        <v>1494</v>
      </c>
      <c r="O1221" s="21">
        <f t="shared" si="312"/>
        <v>48</v>
      </c>
      <c r="P1221" s="11">
        <f t="shared" si="313"/>
        <v>3.2128514056224897E-2</v>
      </c>
      <c r="Q1221" s="18">
        <v>4152</v>
      </c>
      <c r="R1221" s="18">
        <f t="shared" si="314"/>
        <v>-2610</v>
      </c>
      <c r="S1221" s="11">
        <f t="shared" si="315"/>
        <v>-0.62861271676300579</v>
      </c>
      <c r="T1221" s="37">
        <f t="shared" si="316"/>
        <v>35.045454545454547</v>
      </c>
      <c r="U1221" s="37">
        <f t="shared" si="317"/>
        <v>36.743362831858406</v>
      </c>
      <c r="V1221" s="37">
        <f t="shared" si="318"/>
        <v>-1.6979082864038588</v>
      </c>
      <c r="W1221" s="39">
        <f t="shared" si="319"/>
        <v>-4.6209931686810223E-2</v>
      </c>
    </row>
    <row r="1222" spans="1:23" x14ac:dyDescent="0.3">
      <c r="A1222" s="18">
        <f t="shared" si="305"/>
        <v>2023</v>
      </c>
      <c r="B1222" s="18" t="str">
        <f t="shared" si="306"/>
        <v>Sep_2023</v>
      </c>
      <c r="C1222" s="18" t="str">
        <f t="shared" si="307"/>
        <v>WK 39_Sep_2023</v>
      </c>
      <c r="D1222" s="36">
        <v>45194</v>
      </c>
      <c r="E1222" s="29" t="s">
        <v>19</v>
      </c>
      <c r="F1222" s="30">
        <v>61</v>
      </c>
      <c r="G1222" s="30">
        <v>62</v>
      </c>
      <c r="H1222" s="21">
        <f t="shared" si="308"/>
        <v>-1</v>
      </c>
      <c r="I1222" s="11">
        <f t="shared" si="309"/>
        <v>-1.6129032258064516E-2</v>
      </c>
      <c r="J1222" s="18">
        <v>118</v>
      </c>
      <c r="K1222" s="18">
        <f t="shared" si="310"/>
        <v>-57</v>
      </c>
      <c r="L1222" s="11">
        <f t="shared" si="311"/>
        <v>-0.48305084745762711</v>
      </c>
      <c r="M1222" s="30">
        <v>1644</v>
      </c>
      <c r="N1222" s="33">
        <v>1661</v>
      </c>
      <c r="O1222" s="21">
        <f t="shared" si="312"/>
        <v>-17</v>
      </c>
      <c r="P1222" s="11">
        <f t="shared" si="313"/>
        <v>-1.0234798314268514E-2</v>
      </c>
      <c r="Q1222" s="18">
        <v>3262</v>
      </c>
      <c r="R1222" s="18">
        <f t="shared" si="314"/>
        <v>-1618</v>
      </c>
      <c r="S1222" s="11">
        <f t="shared" si="315"/>
        <v>-0.49601471489883509</v>
      </c>
      <c r="T1222" s="37">
        <f t="shared" si="316"/>
        <v>26.950819672131146</v>
      </c>
      <c r="U1222" s="37">
        <f t="shared" si="317"/>
        <v>27.64406779661017</v>
      </c>
      <c r="V1222" s="37">
        <f t="shared" si="318"/>
        <v>-0.69324812447902318</v>
      </c>
      <c r="W1222" s="39">
        <f t="shared" si="319"/>
        <v>-2.5077645214140017E-2</v>
      </c>
    </row>
    <row r="1223" spans="1:23" x14ac:dyDescent="0.3">
      <c r="A1223" s="18">
        <f t="shared" si="305"/>
        <v>2023</v>
      </c>
      <c r="B1223" s="18" t="str">
        <f t="shared" si="306"/>
        <v>Sep_2023</v>
      </c>
      <c r="C1223" s="18" t="str">
        <f t="shared" si="307"/>
        <v>WK 39_Sep_2023</v>
      </c>
      <c r="D1223" s="36">
        <v>45194</v>
      </c>
      <c r="E1223" s="23" t="s">
        <v>6</v>
      </c>
      <c r="F1223" s="30">
        <v>19</v>
      </c>
      <c r="G1223" s="30">
        <v>19</v>
      </c>
      <c r="H1223" s="21">
        <f t="shared" si="308"/>
        <v>0</v>
      </c>
      <c r="I1223" s="11">
        <f t="shared" si="309"/>
        <v>0</v>
      </c>
      <c r="J1223" s="18">
        <v>47</v>
      </c>
      <c r="K1223" s="18">
        <f t="shared" si="310"/>
        <v>-28</v>
      </c>
      <c r="L1223" s="11">
        <f t="shared" si="311"/>
        <v>-0.5957446808510638</v>
      </c>
      <c r="M1223" s="30">
        <v>758</v>
      </c>
      <c r="N1223" s="30">
        <v>780</v>
      </c>
      <c r="O1223" s="21">
        <f t="shared" si="312"/>
        <v>-22</v>
      </c>
      <c r="P1223" s="11">
        <f t="shared" si="313"/>
        <v>-2.8205128205128206E-2</v>
      </c>
      <c r="Q1223" s="18">
        <v>1771</v>
      </c>
      <c r="R1223" s="18">
        <f t="shared" si="314"/>
        <v>-1013</v>
      </c>
      <c r="S1223" s="11">
        <f t="shared" si="315"/>
        <v>-0.57199322416713716</v>
      </c>
      <c r="T1223" s="37">
        <f t="shared" si="316"/>
        <v>39.89473684210526</v>
      </c>
      <c r="U1223" s="37">
        <f t="shared" si="317"/>
        <v>37.680851063829785</v>
      </c>
      <c r="V1223" s="37">
        <f t="shared" si="318"/>
        <v>2.2138857782754755</v>
      </c>
      <c r="W1223" s="39">
        <f t="shared" si="319"/>
        <v>5.8753603376029001E-2</v>
      </c>
    </row>
    <row r="1224" spans="1:23" x14ac:dyDescent="0.3">
      <c r="A1224" s="18">
        <f t="shared" si="305"/>
        <v>2023</v>
      </c>
      <c r="B1224" s="18" t="str">
        <f t="shared" si="306"/>
        <v>Sep_2023</v>
      </c>
      <c r="C1224" s="18" t="str">
        <f t="shared" si="307"/>
        <v>WK 39_Sep_2023</v>
      </c>
      <c r="D1224" s="36">
        <v>45194</v>
      </c>
      <c r="E1224" s="23" t="s">
        <v>7</v>
      </c>
      <c r="F1224" s="30">
        <v>2413</v>
      </c>
      <c r="G1224" s="30">
        <v>2433</v>
      </c>
      <c r="H1224" s="21">
        <f t="shared" si="308"/>
        <v>-20</v>
      </c>
      <c r="I1224" s="11">
        <f t="shared" si="309"/>
        <v>-8.2203041512535959E-3</v>
      </c>
      <c r="J1224" s="18">
        <v>2500</v>
      </c>
      <c r="K1224" s="18">
        <f t="shared" si="310"/>
        <v>-87</v>
      </c>
      <c r="L1224" s="11">
        <f t="shared" si="311"/>
        <v>-3.4799999999999998E-2</v>
      </c>
      <c r="M1224" s="30">
        <v>80018</v>
      </c>
      <c r="N1224" s="30">
        <v>81469</v>
      </c>
      <c r="O1224" s="21">
        <f t="shared" si="312"/>
        <v>-1451</v>
      </c>
      <c r="P1224" s="11">
        <f t="shared" si="313"/>
        <v>-1.7810455510685046E-2</v>
      </c>
      <c r="Q1224" s="18">
        <v>86541</v>
      </c>
      <c r="R1224" s="18">
        <f t="shared" si="314"/>
        <v>-6523</v>
      </c>
      <c r="S1224" s="11">
        <f t="shared" si="315"/>
        <v>-7.5374677898337211E-2</v>
      </c>
      <c r="T1224" s="37">
        <f t="shared" si="316"/>
        <v>33.161210111893908</v>
      </c>
      <c r="U1224" s="37">
        <f t="shared" si="317"/>
        <v>34.616399999999999</v>
      </c>
      <c r="V1224" s="37">
        <f t="shared" si="318"/>
        <v>-1.4551898881060907</v>
      </c>
      <c r="W1224" s="39">
        <f t="shared" si="319"/>
        <v>-4.2037585887212153E-2</v>
      </c>
    </row>
    <row r="1225" spans="1:23" x14ac:dyDescent="0.3">
      <c r="A1225" s="18">
        <f t="shared" si="305"/>
        <v>2023</v>
      </c>
      <c r="B1225" s="18" t="str">
        <f t="shared" si="306"/>
        <v>Sep_2023</v>
      </c>
      <c r="C1225" s="18" t="str">
        <f t="shared" si="307"/>
        <v>WK 39_Sep_2023</v>
      </c>
      <c r="D1225" s="36">
        <v>45194</v>
      </c>
      <c r="E1225" s="34" t="s">
        <v>20</v>
      </c>
      <c r="F1225" s="32">
        <v>42</v>
      </c>
      <c r="G1225" s="32">
        <v>42</v>
      </c>
      <c r="H1225" s="21">
        <f t="shared" si="308"/>
        <v>0</v>
      </c>
      <c r="I1225" s="11">
        <f t="shared" si="309"/>
        <v>0</v>
      </c>
      <c r="J1225" s="18">
        <v>75</v>
      </c>
      <c r="K1225" s="18">
        <f t="shared" si="310"/>
        <v>-33</v>
      </c>
      <c r="L1225" s="11">
        <f t="shared" si="311"/>
        <v>-0.44</v>
      </c>
      <c r="M1225" s="30">
        <v>1360</v>
      </c>
      <c r="N1225" s="30">
        <v>1371</v>
      </c>
      <c r="O1225" s="21">
        <f t="shared" si="312"/>
        <v>-11</v>
      </c>
      <c r="P1225" s="11">
        <f t="shared" si="313"/>
        <v>-8.023340627279359E-3</v>
      </c>
      <c r="Q1225" s="18">
        <v>2819</v>
      </c>
      <c r="R1225" s="18">
        <f t="shared" si="314"/>
        <v>-1459</v>
      </c>
      <c r="S1225" s="11">
        <f t="shared" si="315"/>
        <v>-0.51755941823341611</v>
      </c>
      <c r="T1225" s="37">
        <f t="shared" si="316"/>
        <v>32.38095238095238</v>
      </c>
      <c r="U1225" s="37">
        <f t="shared" si="317"/>
        <v>37.586666666666666</v>
      </c>
      <c r="V1225" s="37">
        <f t="shared" si="318"/>
        <v>-5.2057142857142864</v>
      </c>
      <c r="W1225" s="39">
        <f t="shared" si="319"/>
        <v>-0.13849896113110022</v>
      </c>
    </row>
    <row r="1226" spans="1:23" x14ac:dyDescent="0.3">
      <c r="A1226" s="18">
        <f t="shared" si="305"/>
        <v>2023</v>
      </c>
      <c r="B1226" s="18" t="str">
        <f t="shared" si="306"/>
        <v>Sep_2023</v>
      </c>
      <c r="C1226" s="18" t="str">
        <f t="shared" si="307"/>
        <v>WK 39_Sep_2023</v>
      </c>
      <c r="D1226" s="36">
        <v>45194</v>
      </c>
      <c r="E1226" s="23" t="s">
        <v>8</v>
      </c>
      <c r="F1226" s="30">
        <v>23</v>
      </c>
      <c r="G1226" s="30">
        <v>24</v>
      </c>
      <c r="H1226" s="21">
        <f t="shared" si="308"/>
        <v>-1</v>
      </c>
      <c r="I1226" s="11">
        <f t="shared" si="309"/>
        <v>-4.1666666666666664E-2</v>
      </c>
      <c r="J1226" s="18">
        <v>35</v>
      </c>
      <c r="K1226" s="18">
        <f t="shared" si="310"/>
        <v>-12</v>
      </c>
      <c r="L1226" s="11">
        <f t="shared" si="311"/>
        <v>-0.34285714285714286</v>
      </c>
      <c r="M1226" s="30">
        <v>488</v>
      </c>
      <c r="N1226" s="30">
        <v>500</v>
      </c>
      <c r="O1226" s="21">
        <f t="shared" si="312"/>
        <v>-12</v>
      </c>
      <c r="P1226" s="11">
        <f t="shared" si="313"/>
        <v>-2.4E-2</v>
      </c>
      <c r="Q1226" s="18">
        <v>752</v>
      </c>
      <c r="R1226" s="18">
        <f t="shared" si="314"/>
        <v>-264</v>
      </c>
      <c r="S1226" s="11">
        <f t="shared" si="315"/>
        <v>-0.35106382978723405</v>
      </c>
      <c r="T1226" s="37">
        <f t="shared" si="316"/>
        <v>21.217391304347824</v>
      </c>
      <c r="U1226" s="37">
        <f t="shared" si="317"/>
        <v>21.485714285714284</v>
      </c>
      <c r="V1226" s="37">
        <f t="shared" si="318"/>
        <v>-0.2683229813664596</v>
      </c>
      <c r="W1226" s="39">
        <f t="shared" si="319"/>
        <v>-1.2488436632747455E-2</v>
      </c>
    </row>
    <row r="1227" spans="1:23" x14ac:dyDescent="0.3">
      <c r="A1227" s="18">
        <f t="shared" si="305"/>
        <v>2023</v>
      </c>
      <c r="B1227" s="18" t="str">
        <f t="shared" si="306"/>
        <v>Sep_2023</v>
      </c>
      <c r="C1227" s="18" t="str">
        <f t="shared" si="307"/>
        <v>WK 39_Sep_2023</v>
      </c>
      <c r="D1227" s="36">
        <v>45194</v>
      </c>
      <c r="E1227" s="23" t="s">
        <v>9</v>
      </c>
      <c r="F1227" s="30">
        <v>151</v>
      </c>
      <c r="G1227" s="30">
        <v>152</v>
      </c>
      <c r="H1227" s="21">
        <f t="shared" si="308"/>
        <v>-1</v>
      </c>
      <c r="I1227" s="11">
        <f t="shared" si="309"/>
        <v>-6.5789473684210523E-3</v>
      </c>
      <c r="J1227" s="18">
        <v>460</v>
      </c>
      <c r="K1227" s="18">
        <f t="shared" si="310"/>
        <v>-309</v>
      </c>
      <c r="L1227" s="11">
        <f t="shared" si="311"/>
        <v>-0.67173913043478262</v>
      </c>
      <c r="M1227" s="35">
        <v>5198</v>
      </c>
      <c r="N1227" s="35">
        <v>5354</v>
      </c>
      <c r="O1227" s="21">
        <f t="shared" si="312"/>
        <v>-156</v>
      </c>
      <c r="P1227" s="11">
        <f t="shared" si="313"/>
        <v>-2.9137093761673515E-2</v>
      </c>
      <c r="Q1227" s="18">
        <v>14129</v>
      </c>
      <c r="R1227" s="18">
        <f t="shared" si="314"/>
        <v>-8931</v>
      </c>
      <c r="S1227" s="11">
        <f t="shared" si="315"/>
        <v>-0.63210418288626224</v>
      </c>
      <c r="T1227" s="37">
        <f t="shared" si="316"/>
        <v>34.423841059602651</v>
      </c>
      <c r="U1227" s="37">
        <f t="shared" si="317"/>
        <v>30.715217391304346</v>
      </c>
      <c r="V1227" s="37">
        <f t="shared" si="318"/>
        <v>3.7086236682983049</v>
      </c>
      <c r="W1227" s="39">
        <f t="shared" si="319"/>
        <v>0.12074222431999578</v>
      </c>
    </row>
    <row r="1228" spans="1:23" x14ac:dyDescent="0.3">
      <c r="A1228" s="18">
        <f t="shared" si="305"/>
        <v>2023</v>
      </c>
      <c r="B1228" s="18" t="str">
        <f t="shared" si="306"/>
        <v>Sep_2023</v>
      </c>
      <c r="C1228" s="18" t="str">
        <f t="shared" si="307"/>
        <v>WK 39_Sep_2023</v>
      </c>
      <c r="D1228" s="36">
        <v>45194</v>
      </c>
      <c r="E1228" s="23" t="s">
        <v>21</v>
      </c>
      <c r="F1228" s="30">
        <v>23</v>
      </c>
      <c r="G1228" s="30">
        <v>24</v>
      </c>
      <c r="H1228" s="21">
        <f t="shared" si="308"/>
        <v>-1</v>
      </c>
      <c r="I1228" s="11">
        <f t="shared" si="309"/>
        <v>-4.1666666666666664E-2</v>
      </c>
      <c r="J1228" s="18">
        <v>61</v>
      </c>
      <c r="K1228" s="18">
        <f t="shared" si="310"/>
        <v>-38</v>
      </c>
      <c r="L1228" s="11">
        <f t="shared" si="311"/>
        <v>-0.62295081967213117</v>
      </c>
      <c r="M1228" s="30">
        <v>685</v>
      </c>
      <c r="N1228" s="30">
        <v>720</v>
      </c>
      <c r="O1228" s="21">
        <f t="shared" si="312"/>
        <v>-35</v>
      </c>
      <c r="P1228" s="11">
        <f t="shared" si="313"/>
        <v>-4.8611111111111112E-2</v>
      </c>
      <c r="Q1228" s="18">
        <v>1843</v>
      </c>
      <c r="R1228" s="18">
        <f t="shared" si="314"/>
        <v>-1158</v>
      </c>
      <c r="S1228" s="11">
        <f t="shared" si="315"/>
        <v>-0.62832338578404778</v>
      </c>
      <c r="T1228" s="37">
        <f t="shared" si="316"/>
        <v>29.782608695652176</v>
      </c>
      <c r="U1228" s="37">
        <f t="shared" si="317"/>
        <v>30.21311475409836</v>
      </c>
      <c r="V1228" s="37">
        <f t="shared" si="318"/>
        <v>-0.43050605844618417</v>
      </c>
      <c r="W1228" s="39">
        <f t="shared" si="319"/>
        <v>-1.4248979688126552E-2</v>
      </c>
    </row>
    <row r="1229" spans="1:23" x14ac:dyDescent="0.3">
      <c r="A1229" s="18">
        <f t="shared" si="305"/>
        <v>2023</v>
      </c>
      <c r="B1229" s="18" t="str">
        <f t="shared" si="306"/>
        <v>Sep_2023</v>
      </c>
      <c r="C1229" s="18" t="str">
        <f t="shared" si="307"/>
        <v>WK 39_Sep_2023</v>
      </c>
      <c r="D1229" s="36">
        <v>45194</v>
      </c>
      <c r="E1229" s="23" t="s">
        <v>10</v>
      </c>
      <c r="F1229" s="33">
        <v>23</v>
      </c>
      <c r="G1229" s="33">
        <v>23</v>
      </c>
      <c r="H1229" s="21">
        <f t="shared" si="308"/>
        <v>0</v>
      </c>
      <c r="I1229" s="11">
        <f t="shared" si="309"/>
        <v>0</v>
      </c>
      <c r="J1229" s="18">
        <v>44</v>
      </c>
      <c r="K1229" s="18">
        <f t="shared" si="310"/>
        <v>-21</v>
      </c>
      <c r="L1229" s="11">
        <f t="shared" si="311"/>
        <v>-0.47727272727272729</v>
      </c>
      <c r="M1229" s="30">
        <v>745</v>
      </c>
      <c r="N1229" s="30">
        <v>745</v>
      </c>
      <c r="O1229" s="21">
        <f t="shared" si="312"/>
        <v>0</v>
      </c>
      <c r="P1229" s="11">
        <f t="shared" si="313"/>
        <v>0</v>
      </c>
      <c r="Q1229" s="18">
        <v>1048</v>
      </c>
      <c r="R1229" s="18">
        <f t="shared" si="314"/>
        <v>-303</v>
      </c>
      <c r="S1229" s="11">
        <f t="shared" si="315"/>
        <v>-0.28912213740458015</v>
      </c>
      <c r="T1229" s="37">
        <f t="shared" si="316"/>
        <v>32.391304347826086</v>
      </c>
      <c r="U1229" s="37">
        <f t="shared" si="317"/>
        <v>23.818181818181817</v>
      </c>
      <c r="V1229" s="37">
        <f t="shared" si="318"/>
        <v>8.5731225296442695</v>
      </c>
      <c r="W1229" s="39">
        <f t="shared" si="319"/>
        <v>0.35994025887819453</v>
      </c>
    </row>
    <row r="1230" spans="1:23" x14ac:dyDescent="0.3">
      <c r="A1230" s="18">
        <f t="shared" si="305"/>
        <v>2023</v>
      </c>
      <c r="B1230" s="18" t="str">
        <f t="shared" si="306"/>
        <v>Sep_2023</v>
      </c>
      <c r="C1230" s="18" t="str">
        <f t="shared" si="307"/>
        <v>WK 39_Sep_2023</v>
      </c>
      <c r="D1230" s="36">
        <v>45194</v>
      </c>
      <c r="E1230" s="23" t="s">
        <v>12</v>
      </c>
      <c r="F1230" s="30">
        <v>86</v>
      </c>
      <c r="G1230" s="30">
        <v>86</v>
      </c>
      <c r="H1230" s="21">
        <f t="shared" si="308"/>
        <v>0</v>
      </c>
      <c r="I1230" s="11">
        <f t="shared" si="309"/>
        <v>0</v>
      </c>
      <c r="J1230" s="18">
        <v>295</v>
      </c>
      <c r="K1230" s="18">
        <f t="shared" si="310"/>
        <v>-209</v>
      </c>
      <c r="L1230" s="11">
        <f t="shared" si="311"/>
        <v>-0.70847457627118648</v>
      </c>
      <c r="M1230" s="30">
        <v>1420</v>
      </c>
      <c r="N1230" s="30">
        <v>1420</v>
      </c>
      <c r="O1230" s="21">
        <f t="shared" si="312"/>
        <v>0</v>
      </c>
      <c r="P1230" s="11">
        <f t="shared" si="313"/>
        <v>0</v>
      </c>
      <c r="Q1230" s="18">
        <v>5504</v>
      </c>
      <c r="R1230" s="18">
        <f t="shared" si="314"/>
        <v>-4084</v>
      </c>
      <c r="S1230" s="11">
        <f t="shared" si="315"/>
        <v>-0.74200581395348841</v>
      </c>
      <c r="T1230" s="37">
        <f t="shared" si="316"/>
        <v>16.511627906976745</v>
      </c>
      <c r="U1230" s="37">
        <f t="shared" si="317"/>
        <v>18.657627118644069</v>
      </c>
      <c r="V1230" s="37">
        <f t="shared" si="318"/>
        <v>-2.1459992116673234</v>
      </c>
      <c r="W1230" s="39">
        <f t="shared" si="319"/>
        <v>-0.11501994321254731</v>
      </c>
    </row>
    <row r="1231" spans="1:23" s="49" customFormat="1" x14ac:dyDescent="0.3">
      <c r="A1231" s="41"/>
      <c r="B1231" s="41"/>
      <c r="C1231" s="41"/>
      <c r="D1231" s="42"/>
      <c r="E1231" s="43"/>
      <c r="F1231" s="44"/>
      <c r="G1231" s="44"/>
      <c r="H1231" s="45"/>
      <c r="I1231" s="46"/>
      <c r="J1231" s="41"/>
      <c r="K1231" s="41"/>
      <c r="L1231" s="46"/>
      <c r="M1231" s="44"/>
      <c r="N1231" s="44"/>
      <c r="O1231" s="45"/>
      <c r="P1231" s="46"/>
      <c r="Q1231" s="41"/>
      <c r="R1231" s="41"/>
      <c r="S1231" s="46"/>
      <c r="T1231" s="47"/>
      <c r="U1231" s="47"/>
      <c r="V1231" s="47"/>
      <c r="W1231" s="48"/>
    </row>
    <row r="1232" spans="1:23" x14ac:dyDescent="0.3">
      <c r="A1232" s="50" t="s">
        <v>41</v>
      </c>
      <c r="B1232" s="50"/>
      <c r="C1232" s="50"/>
      <c r="D1232" s="50"/>
      <c r="E1232" s="50"/>
      <c r="F1232" s="51">
        <f>IFERROR(SUBTOTAL(9,F2:F1230),"NA")</f>
        <v>294269.40000000002</v>
      </c>
      <c r="G1232" s="51">
        <f>IFERROR(SUBTOTAL(9,G2:G1230),"NA")</f>
        <v>295644.90000000002</v>
      </c>
      <c r="H1232" s="51">
        <f>IFERROR(SUBTOTAL(9,H2:H1230),"NA")</f>
        <v>-1391.5</v>
      </c>
      <c r="I1232" s="52">
        <f t="shared" si="309"/>
        <v>-4.7066599153240928E-3</v>
      </c>
      <c r="J1232" s="51">
        <f>IFERROR(SUBTOTAL(9,J2:J1230),"NA")</f>
        <v>439357</v>
      </c>
      <c r="K1232" s="51">
        <f>IFERROR(SUBTOTAL(9,K2:K1230),"NA")</f>
        <v>-145087.6</v>
      </c>
      <c r="L1232" s="52">
        <f t="shared" si="311"/>
        <v>-0.33022712737022514</v>
      </c>
      <c r="M1232" s="51">
        <f>IFERROR(SUBTOTAL(9,M2:M1230),"NA")</f>
        <v>6826453.2000000002</v>
      </c>
      <c r="N1232" s="51">
        <f>IFERROR(SUBTOTAL(9,N2:N1230),"NA")</f>
        <v>6951675.1000000006</v>
      </c>
      <c r="O1232" s="51">
        <f>IFERROR(SUBTOTAL(9,O2:O1230),"NA")</f>
        <v>-125308.9</v>
      </c>
      <c r="P1232" s="52">
        <f t="shared" si="313"/>
        <v>-1.802571296808736E-2</v>
      </c>
      <c r="Q1232" s="51">
        <f>IFERROR(SUBTOTAL(9,Q2:Q1230),"NA")</f>
        <v>14273785</v>
      </c>
      <c r="R1232" s="51">
        <f>IFERROR(SUBTOTAL(9,R2:R1230),"NA")</f>
        <v>-7447331.7999999998</v>
      </c>
      <c r="S1232" s="52">
        <f t="shared" si="315"/>
        <v>-0.52174891242932409</v>
      </c>
      <c r="T1232" s="51">
        <f>IFERROR(SUBTOTAL(9,T2:T1230),"NA")</f>
        <v>32683.789906441802</v>
      </c>
      <c r="U1232" s="51">
        <f>IFERROR(SUBTOTAL(9,U2:U1230),"NA")</f>
        <v>36856.601491657209</v>
      </c>
      <c r="V1232" s="51">
        <f>IFERROR(SUBTOTAL(9,V2:V1230),"NA")</f>
        <v>-3490.2451283519135</v>
      </c>
      <c r="W1232" s="53">
        <f t="shared" si="319"/>
        <v>-9.4697964193523346E-2</v>
      </c>
    </row>
    <row r="1233" spans="6:6" x14ac:dyDescent="0.3">
      <c r="F1233" s="40"/>
    </row>
  </sheetData>
  <mergeCells count="1">
    <mergeCell ref="A1232:E12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84F0-69F7-4E2B-AAF8-B74245B1EB45}">
  <dimension ref="A1:B1"/>
  <sheetViews>
    <sheetView workbookViewId="0">
      <selection activeCell="A2" sqref="A2"/>
    </sheetView>
  </sheetViews>
  <sheetFormatPr defaultRowHeight="14.4" x14ac:dyDescent="0.3"/>
  <cols>
    <col min="1" max="1" width="16.6640625" bestFit="1" customWidth="1"/>
    <col min="2" max="2" width="14.44140625" bestFit="1" customWidth="1"/>
  </cols>
  <sheetData>
    <row r="1" spans="1:2" x14ac:dyDescent="0.3">
      <c r="A1" s="54" t="s">
        <v>42</v>
      </c>
      <c r="B1" s="3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1A24-EEEF-4960-A1CD-0E91CCED0185}">
  <dimension ref="A1:C27"/>
  <sheetViews>
    <sheetView workbookViewId="0"/>
  </sheetViews>
  <sheetFormatPr defaultColWidth="8.77734375" defaultRowHeight="14.4" x14ac:dyDescent="0.3"/>
  <cols>
    <col min="1" max="1" width="17.44140625" bestFit="1" customWidth="1"/>
    <col min="2" max="2" width="17.44140625" customWidth="1"/>
    <col min="3" max="3" width="17.77734375" bestFit="1" customWidth="1"/>
  </cols>
  <sheetData>
    <row r="1" spans="1:3" x14ac:dyDescent="0.3">
      <c r="A1" s="4" t="s">
        <v>5</v>
      </c>
      <c r="B1" s="4" t="s">
        <v>4</v>
      </c>
      <c r="C1" s="4" t="s">
        <v>15</v>
      </c>
    </row>
    <row r="2" spans="1:3" x14ac:dyDescent="0.3">
      <c r="A2" s="2" t="s">
        <v>18</v>
      </c>
      <c r="B2" s="2" t="s">
        <v>13</v>
      </c>
      <c r="C2" s="3">
        <v>113</v>
      </c>
    </row>
    <row r="3" spans="1:3" x14ac:dyDescent="0.3">
      <c r="A3" s="2" t="s">
        <v>19</v>
      </c>
      <c r="B3" s="2" t="s">
        <v>13</v>
      </c>
      <c r="C3" s="3">
        <v>118</v>
      </c>
    </row>
    <row r="4" spans="1:3" x14ac:dyDescent="0.3">
      <c r="A4" s="4" t="s">
        <v>6</v>
      </c>
      <c r="B4" s="2" t="s">
        <v>13</v>
      </c>
      <c r="C4" s="3">
        <v>47</v>
      </c>
    </row>
    <row r="5" spans="1:3" x14ac:dyDescent="0.3">
      <c r="A5" s="4" t="s">
        <v>7</v>
      </c>
      <c r="B5" s="2" t="s">
        <v>13</v>
      </c>
      <c r="C5" s="3">
        <v>2500</v>
      </c>
    </row>
    <row r="6" spans="1:3" x14ac:dyDescent="0.3">
      <c r="A6" s="4" t="s">
        <v>20</v>
      </c>
      <c r="B6" s="2" t="s">
        <v>13</v>
      </c>
      <c r="C6" s="3">
        <v>75</v>
      </c>
    </row>
    <row r="7" spans="1:3" x14ac:dyDescent="0.3">
      <c r="A7" s="4" t="s">
        <v>8</v>
      </c>
      <c r="B7" s="2" t="s">
        <v>13</v>
      </c>
      <c r="C7" s="3">
        <v>35</v>
      </c>
    </row>
    <row r="8" spans="1:3" x14ac:dyDescent="0.3">
      <c r="A8" s="4" t="s">
        <v>9</v>
      </c>
      <c r="B8" s="2" t="s">
        <v>13</v>
      </c>
      <c r="C8" s="3">
        <v>460</v>
      </c>
    </row>
    <row r="9" spans="1:3" x14ac:dyDescent="0.3">
      <c r="A9" s="4" t="s">
        <v>22</v>
      </c>
      <c r="B9" s="2" t="s">
        <v>13</v>
      </c>
      <c r="C9" s="3">
        <v>61</v>
      </c>
    </row>
    <row r="10" spans="1:3" x14ac:dyDescent="0.3">
      <c r="A10" s="5" t="s">
        <v>10</v>
      </c>
      <c r="B10" s="2" t="s">
        <v>13</v>
      </c>
      <c r="C10" s="6">
        <v>44</v>
      </c>
    </row>
    <row r="11" spans="1:3" x14ac:dyDescent="0.3">
      <c r="A11" s="4" t="s">
        <v>11</v>
      </c>
      <c r="B11" s="2" t="s">
        <v>13</v>
      </c>
      <c r="C11" s="6">
        <v>3</v>
      </c>
    </row>
    <row r="12" spans="1:3" ht="15" thickBot="1" x14ac:dyDescent="0.35">
      <c r="A12" s="4" t="s">
        <v>12</v>
      </c>
      <c r="B12" s="2" t="s">
        <v>13</v>
      </c>
      <c r="C12" s="3">
        <v>295</v>
      </c>
    </row>
    <row r="13" spans="1:3" ht="15" thickBot="1" x14ac:dyDescent="0.35">
      <c r="A13" s="7" t="s">
        <v>21</v>
      </c>
      <c r="B13" s="2" t="s">
        <v>13</v>
      </c>
      <c r="C13" s="8">
        <v>61</v>
      </c>
    </row>
    <row r="14" spans="1:3" ht="15" thickBot="1" x14ac:dyDescent="0.35">
      <c r="A14" s="7" t="s">
        <v>16</v>
      </c>
      <c r="B14" s="2" t="s">
        <v>13</v>
      </c>
      <c r="C14" s="9">
        <v>111</v>
      </c>
    </row>
    <row r="15" spans="1:3" x14ac:dyDescent="0.3">
      <c r="A15" s="2" t="s">
        <v>18</v>
      </c>
      <c r="B15" s="2" t="s">
        <v>14</v>
      </c>
      <c r="C15" s="3">
        <v>4152</v>
      </c>
    </row>
    <row r="16" spans="1:3" x14ac:dyDescent="0.3">
      <c r="A16" s="2" t="s">
        <v>19</v>
      </c>
      <c r="B16" s="2" t="s">
        <v>14</v>
      </c>
      <c r="C16" s="3">
        <v>3262</v>
      </c>
    </row>
    <row r="17" spans="1:3" x14ac:dyDescent="0.3">
      <c r="A17" s="4" t="s">
        <v>6</v>
      </c>
      <c r="B17" s="2" t="s">
        <v>14</v>
      </c>
      <c r="C17" s="3">
        <v>1771</v>
      </c>
    </row>
    <row r="18" spans="1:3" x14ac:dyDescent="0.3">
      <c r="A18" s="4" t="s">
        <v>7</v>
      </c>
      <c r="B18" s="2" t="s">
        <v>14</v>
      </c>
      <c r="C18" s="3">
        <v>86541</v>
      </c>
    </row>
    <row r="19" spans="1:3" x14ac:dyDescent="0.3">
      <c r="A19" s="4" t="s">
        <v>20</v>
      </c>
      <c r="B19" s="2" t="s">
        <v>14</v>
      </c>
      <c r="C19" s="3">
        <v>2819</v>
      </c>
    </row>
    <row r="20" spans="1:3" x14ac:dyDescent="0.3">
      <c r="A20" s="4" t="s">
        <v>8</v>
      </c>
      <c r="B20" s="2" t="s">
        <v>14</v>
      </c>
      <c r="C20" s="3">
        <v>752</v>
      </c>
    </row>
    <row r="21" spans="1:3" x14ac:dyDescent="0.3">
      <c r="A21" s="4" t="s">
        <v>9</v>
      </c>
      <c r="B21" s="2" t="s">
        <v>14</v>
      </c>
      <c r="C21" s="3">
        <v>14129</v>
      </c>
    </row>
    <row r="22" spans="1:3" x14ac:dyDescent="0.3">
      <c r="A22" s="4" t="s">
        <v>22</v>
      </c>
      <c r="B22" s="2" t="s">
        <v>14</v>
      </c>
      <c r="C22" s="3">
        <v>1843</v>
      </c>
    </row>
    <row r="23" spans="1:3" x14ac:dyDescent="0.3">
      <c r="A23" s="5" t="s">
        <v>10</v>
      </c>
      <c r="B23" s="2" t="s">
        <v>14</v>
      </c>
      <c r="C23" s="6">
        <v>1048</v>
      </c>
    </row>
    <row r="24" spans="1:3" x14ac:dyDescent="0.3">
      <c r="A24" s="4" t="s">
        <v>11</v>
      </c>
      <c r="B24" s="2" t="s">
        <v>14</v>
      </c>
      <c r="C24" s="6">
        <v>55</v>
      </c>
    </row>
    <row r="25" spans="1:3" ht="15" thickBot="1" x14ac:dyDescent="0.35">
      <c r="A25" s="4" t="s">
        <v>12</v>
      </c>
      <c r="B25" s="2" t="s">
        <v>14</v>
      </c>
      <c r="C25" s="3">
        <v>5504</v>
      </c>
    </row>
    <row r="26" spans="1:3" ht="15" thickBot="1" x14ac:dyDescent="0.35">
      <c r="A26" s="7" t="s">
        <v>21</v>
      </c>
      <c r="B26" s="2" t="s">
        <v>14</v>
      </c>
      <c r="C26" s="10">
        <v>1843</v>
      </c>
    </row>
    <row r="27" spans="1:3" ht="15" thickBot="1" x14ac:dyDescent="0.35">
      <c r="A27" s="7" t="s">
        <v>16</v>
      </c>
      <c r="B27" s="2" t="s">
        <v>14</v>
      </c>
      <c r="C27" s="10">
        <v>3522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Fall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J</dc:creator>
  <cp:lastModifiedBy>Prakash J</cp:lastModifiedBy>
  <dcterms:created xsi:type="dcterms:W3CDTF">2023-11-04T00:10:55Z</dcterms:created>
  <dcterms:modified xsi:type="dcterms:W3CDTF">2023-11-05T02:45:44Z</dcterms:modified>
</cp:coreProperties>
</file>