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ayyafathimashaik/Downloads/"/>
    </mc:Choice>
  </mc:AlternateContent>
  <xr:revisionPtr revIDLastSave="0" documentId="13_ncr:1_{414B8477-AAA7-A44B-AD55-9DEC743FE015}" xr6:coauthVersionLast="47" xr6:coauthVersionMax="47" xr10:uidLastSave="{00000000-0000-0000-0000-000000000000}"/>
  <bookViews>
    <workbookView xWindow="4440" yWindow="740" windowWidth="24960" windowHeight="17240" xr2:uid="{F11F5FE6-9063-1549-B701-4659D9949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" i="1" l="1"/>
  <c r="K23" i="1"/>
  <c r="K24" i="1"/>
  <c r="L23" i="1"/>
  <c r="O25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Y9" i="1"/>
  <c r="Y10" i="1"/>
  <c r="Z16" i="1"/>
  <c r="Y18" i="1"/>
  <c r="Y3" i="1"/>
  <c r="Z3" i="1" s="1"/>
  <c r="AA3" i="1" s="1"/>
  <c r="AB3" i="1" s="1"/>
  <c r="U9" i="1"/>
  <c r="U4" i="1"/>
  <c r="V4" i="1"/>
  <c r="U6" i="1"/>
  <c r="V6" i="1"/>
  <c r="W6" i="1"/>
  <c r="U7" i="1"/>
  <c r="Z7" i="1" s="1"/>
  <c r="V10" i="1"/>
  <c r="V12" i="1"/>
  <c r="W12" i="1"/>
  <c r="U13" i="1"/>
  <c r="W14" i="1"/>
  <c r="U15" i="1"/>
  <c r="V15" i="1"/>
  <c r="AA15" i="1" s="1"/>
  <c r="W15" i="1"/>
  <c r="AB15" i="1" s="1"/>
  <c r="U16" i="1"/>
  <c r="V18" i="1"/>
  <c r="V20" i="1"/>
  <c r="W20" i="1"/>
  <c r="T8" i="1"/>
  <c r="Y8" i="1" s="1"/>
  <c r="T9" i="1"/>
  <c r="T10" i="1"/>
  <c r="T12" i="1"/>
  <c r="Y12" i="1" s="1"/>
  <c r="T17" i="1"/>
  <c r="T18" i="1"/>
  <c r="T20" i="1"/>
  <c r="Y20" i="1" s="1"/>
  <c r="T3" i="1"/>
  <c r="U3" i="1" s="1"/>
  <c r="V3" i="1" s="1"/>
  <c r="W3" i="1" s="1"/>
  <c r="O4" i="1"/>
  <c r="O23" i="1" s="1"/>
  <c r="P4" i="1"/>
  <c r="P24" i="1" s="1"/>
  <c r="Q4" i="1"/>
  <c r="Q25" i="1" s="1"/>
  <c r="R4" i="1"/>
  <c r="R25" i="1" s="1"/>
  <c r="O5" i="1"/>
  <c r="Y5" i="1" s="1"/>
  <c r="P5" i="1"/>
  <c r="Q5" i="1"/>
  <c r="R5" i="1"/>
  <c r="O6" i="1"/>
  <c r="P6" i="1"/>
  <c r="Z6" i="1" s="1"/>
  <c r="Q6" i="1"/>
  <c r="AA6" i="1" s="1"/>
  <c r="R6" i="1"/>
  <c r="AB6" i="1" s="1"/>
  <c r="O7" i="1"/>
  <c r="Y7" i="1" s="1"/>
  <c r="P7" i="1"/>
  <c r="Q7" i="1"/>
  <c r="R7" i="1"/>
  <c r="O8" i="1"/>
  <c r="P8" i="1"/>
  <c r="Q8" i="1"/>
  <c r="R8" i="1"/>
  <c r="O9" i="1"/>
  <c r="P9" i="1"/>
  <c r="Z9" i="1" s="1"/>
  <c r="Q9" i="1"/>
  <c r="R9" i="1"/>
  <c r="O10" i="1"/>
  <c r="P10" i="1"/>
  <c r="Q10" i="1"/>
  <c r="AA10" i="1" s="1"/>
  <c r="R10" i="1"/>
  <c r="AB10" i="1" s="1"/>
  <c r="O11" i="1"/>
  <c r="Y11" i="1" s="1"/>
  <c r="P11" i="1"/>
  <c r="Z11" i="1" s="1"/>
  <c r="Q11" i="1"/>
  <c r="R11" i="1"/>
  <c r="O12" i="1"/>
  <c r="P12" i="1"/>
  <c r="Q12" i="1"/>
  <c r="AA12" i="1" s="1"/>
  <c r="R12" i="1"/>
  <c r="AB12" i="1" s="1"/>
  <c r="O13" i="1"/>
  <c r="Y13" i="1" s="1"/>
  <c r="P13" i="1"/>
  <c r="Z13" i="1" s="1"/>
  <c r="Q13" i="1"/>
  <c r="R13" i="1"/>
  <c r="O14" i="1"/>
  <c r="P14" i="1"/>
  <c r="Q14" i="1"/>
  <c r="R14" i="1"/>
  <c r="AB14" i="1" s="1"/>
  <c r="O15" i="1"/>
  <c r="Y15" i="1" s="1"/>
  <c r="P15" i="1"/>
  <c r="Z15" i="1" s="1"/>
  <c r="Q15" i="1"/>
  <c r="R15" i="1"/>
  <c r="O16" i="1"/>
  <c r="P16" i="1"/>
  <c r="Q16" i="1"/>
  <c r="R16" i="1"/>
  <c r="O17" i="1"/>
  <c r="Y17" i="1" s="1"/>
  <c r="P17" i="1"/>
  <c r="Z17" i="1" s="1"/>
  <c r="Q17" i="1"/>
  <c r="R17" i="1"/>
  <c r="O18" i="1"/>
  <c r="P18" i="1"/>
  <c r="Q18" i="1"/>
  <c r="AA18" i="1" s="1"/>
  <c r="R18" i="1"/>
  <c r="AB18" i="1" s="1"/>
  <c r="O19" i="1"/>
  <c r="Y19" i="1" s="1"/>
  <c r="P19" i="1"/>
  <c r="Z19" i="1" s="1"/>
  <c r="Q19" i="1"/>
  <c r="R19" i="1"/>
  <c r="O20" i="1"/>
  <c r="P20" i="1"/>
  <c r="Q20" i="1"/>
  <c r="AA20" i="1" s="1"/>
  <c r="R20" i="1"/>
  <c r="AB20" i="1" s="1"/>
  <c r="N5" i="1"/>
  <c r="N6" i="1"/>
  <c r="N7" i="1"/>
  <c r="N8" i="1"/>
  <c r="N9" i="1"/>
  <c r="N10" i="1"/>
  <c r="N25" i="1" s="1"/>
  <c r="N11" i="1"/>
  <c r="N12" i="1"/>
  <c r="N13" i="1"/>
  <c r="N14" i="1"/>
  <c r="N15" i="1"/>
  <c r="N16" i="1"/>
  <c r="N17" i="1"/>
  <c r="N18" i="1"/>
  <c r="N19" i="1"/>
  <c r="N20" i="1"/>
  <c r="N4" i="1"/>
  <c r="N23" i="1" s="1"/>
  <c r="O3" i="1"/>
  <c r="P3" i="1" s="1"/>
  <c r="Q3" i="1" s="1"/>
  <c r="R3" i="1" s="1"/>
  <c r="M4" i="1"/>
  <c r="M24" i="1" s="1"/>
  <c r="M20" i="1"/>
  <c r="M19" i="1"/>
  <c r="W19" i="1" s="1"/>
  <c r="AB19" i="1" s="1"/>
  <c r="M18" i="1"/>
  <c r="W18" i="1" s="1"/>
  <c r="M17" i="1"/>
  <c r="W17" i="1" s="1"/>
  <c r="AB17" i="1" s="1"/>
  <c r="M16" i="1"/>
  <c r="W16" i="1" s="1"/>
  <c r="M15" i="1"/>
  <c r="M14" i="1"/>
  <c r="M13" i="1"/>
  <c r="W13" i="1" s="1"/>
  <c r="AB13" i="1" s="1"/>
  <c r="M12" i="1"/>
  <c r="M11" i="1"/>
  <c r="W11" i="1" s="1"/>
  <c r="AB11" i="1" s="1"/>
  <c r="M10" i="1"/>
  <c r="W10" i="1" s="1"/>
  <c r="M9" i="1"/>
  <c r="W9" i="1" s="1"/>
  <c r="AB9" i="1" s="1"/>
  <c r="M8" i="1"/>
  <c r="M25" i="1" s="1"/>
  <c r="M7" i="1"/>
  <c r="W7" i="1" s="1"/>
  <c r="AB7" i="1" s="1"/>
  <c r="M6" i="1"/>
  <c r="M5" i="1"/>
  <c r="W5" i="1" s="1"/>
  <c r="AB5" i="1" s="1"/>
  <c r="L20" i="1"/>
  <c r="L19" i="1"/>
  <c r="V19" i="1" s="1"/>
  <c r="AA19" i="1" s="1"/>
  <c r="L18" i="1"/>
  <c r="L17" i="1"/>
  <c r="V17" i="1" s="1"/>
  <c r="AA17" i="1" s="1"/>
  <c r="L16" i="1"/>
  <c r="V16" i="1" s="1"/>
  <c r="L15" i="1"/>
  <c r="L14" i="1"/>
  <c r="V14" i="1" s="1"/>
  <c r="L13" i="1"/>
  <c r="V13" i="1" s="1"/>
  <c r="AA13" i="1" s="1"/>
  <c r="L12" i="1"/>
  <c r="L11" i="1"/>
  <c r="V11" i="1" s="1"/>
  <c r="AA11" i="1" s="1"/>
  <c r="L10" i="1"/>
  <c r="L9" i="1"/>
  <c r="V9" i="1" s="1"/>
  <c r="AA9" i="1" s="1"/>
  <c r="L8" i="1"/>
  <c r="L7" i="1"/>
  <c r="V7" i="1" s="1"/>
  <c r="AA7" i="1" s="1"/>
  <c r="L6" i="1"/>
  <c r="L5" i="1"/>
  <c r="V5" i="1" s="1"/>
  <c r="AA5" i="1" s="1"/>
  <c r="L4" i="1"/>
  <c r="L24" i="1" s="1"/>
  <c r="J7" i="1"/>
  <c r="T7" i="1" s="1"/>
  <c r="K20" i="1"/>
  <c r="U20" i="1" s="1"/>
  <c r="Z20" i="1" s="1"/>
  <c r="K19" i="1"/>
  <c r="U19" i="1" s="1"/>
  <c r="K18" i="1"/>
  <c r="U18" i="1" s="1"/>
  <c r="Z18" i="1" s="1"/>
  <c r="K17" i="1"/>
  <c r="U17" i="1" s="1"/>
  <c r="K16" i="1"/>
  <c r="K15" i="1"/>
  <c r="K14" i="1"/>
  <c r="U14" i="1" s="1"/>
  <c r="Z14" i="1" s="1"/>
  <c r="K13" i="1"/>
  <c r="K12" i="1"/>
  <c r="U12" i="1" s="1"/>
  <c r="Z12" i="1" s="1"/>
  <c r="K11" i="1"/>
  <c r="U11" i="1" s="1"/>
  <c r="K10" i="1"/>
  <c r="K9" i="1"/>
  <c r="K8" i="1"/>
  <c r="U8" i="1" s="1"/>
  <c r="K7" i="1"/>
  <c r="K6" i="1"/>
  <c r="K5" i="1"/>
  <c r="U5" i="1" s="1"/>
  <c r="K4" i="1"/>
  <c r="J20" i="1"/>
  <c r="J19" i="1"/>
  <c r="T19" i="1" s="1"/>
  <c r="J18" i="1"/>
  <c r="J17" i="1"/>
  <c r="J16" i="1"/>
  <c r="T16" i="1" s="1"/>
  <c r="Y16" i="1" s="1"/>
  <c r="J15" i="1"/>
  <c r="T15" i="1" s="1"/>
  <c r="J14" i="1"/>
  <c r="T14" i="1" s="1"/>
  <c r="Y14" i="1" s="1"/>
  <c r="J13" i="1"/>
  <c r="T13" i="1" s="1"/>
  <c r="J12" i="1"/>
  <c r="J11" i="1"/>
  <c r="T11" i="1" s="1"/>
  <c r="J10" i="1"/>
  <c r="J9" i="1"/>
  <c r="J8" i="1"/>
  <c r="J6" i="1"/>
  <c r="T6" i="1" s="1"/>
  <c r="Y6" i="1" s="1"/>
  <c r="J5" i="1"/>
  <c r="T5" i="1" s="1"/>
  <c r="J4" i="1"/>
  <c r="J25" i="1" s="1"/>
  <c r="J3" i="1"/>
  <c r="K3" i="1" s="1"/>
  <c r="L3" i="1" s="1"/>
  <c r="M3" i="1" s="1"/>
  <c r="E3" i="1"/>
  <c r="F3" i="1" s="1"/>
  <c r="G3" i="1" s="1"/>
  <c r="H3" i="1" s="1"/>
  <c r="I5" i="1"/>
  <c r="S5" i="1" s="1"/>
  <c r="I6" i="1"/>
  <c r="S6" i="1" s="1"/>
  <c r="I7" i="1"/>
  <c r="S7" i="1" s="1"/>
  <c r="X7" i="1" s="1"/>
  <c r="AC7" i="1" s="1"/>
  <c r="I8" i="1"/>
  <c r="S8" i="1" s="1"/>
  <c r="X8" i="1" s="1"/>
  <c r="I9" i="1"/>
  <c r="I23" i="1" s="1"/>
  <c r="I10" i="1"/>
  <c r="S10" i="1" s="1"/>
  <c r="X10" i="1" s="1"/>
  <c r="I11" i="1"/>
  <c r="S11" i="1" s="1"/>
  <c r="I12" i="1"/>
  <c r="S12" i="1" s="1"/>
  <c r="I13" i="1"/>
  <c r="S13" i="1" s="1"/>
  <c r="I14" i="1"/>
  <c r="S14" i="1" s="1"/>
  <c r="I15" i="1"/>
  <c r="S15" i="1" s="1"/>
  <c r="X15" i="1" s="1"/>
  <c r="I16" i="1"/>
  <c r="S16" i="1" s="1"/>
  <c r="X16" i="1" s="1"/>
  <c r="I17" i="1"/>
  <c r="S17" i="1" s="1"/>
  <c r="X17" i="1" s="1"/>
  <c r="I18" i="1"/>
  <c r="S18" i="1" s="1"/>
  <c r="X18" i="1" s="1"/>
  <c r="I19" i="1"/>
  <c r="S19" i="1" s="1"/>
  <c r="I20" i="1"/>
  <c r="S20" i="1" s="1"/>
  <c r="I4" i="1"/>
  <c r="I22" i="1" s="1"/>
  <c r="D25" i="1"/>
  <c r="D22" i="1"/>
  <c r="D24" i="1"/>
  <c r="D23" i="1"/>
  <c r="C24" i="1"/>
  <c r="C23" i="1"/>
  <c r="C22" i="1"/>
  <c r="AC15" i="1" l="1"/>
  <c r="X6" i="1"/>
  <c r="AC6" i="1" s="1"/>
  <c r="X20" i="1"/>
  <c r="AC20" i="1" s="1"/>
  <c r="AB16" i="1"/>
  <c r="X19" i="1"/>
  <c r="AC19" i="1" s="1"/>
  <c r="AC10" i="1"/>
  <c r="Z8" i="1"/>
  <c r="X14" i="1"/>
  <c r="X5" i="1"/>
  <c r="X11" i="1"/>
  <c r="AC11" i="1" s="1"/>
  <c r="AA16" i="1"/>
  <c r="AC17" i="1"/>
  <c r="Z5" i="1"/>
  <c r="X13" i="1"/>
  <c r="AC13" i="1" s="1"/>
  <c r="X12" i="1"/>
  <c r="AC12" i="1" s="1"/>
  <c r="AA14" i="1"/>
  <c r="AC18" i="1"/>
  <c r="AC16" i="1"/>
  <c r="V24" i="1"/>
  <c r="J24" i="1"/>
  <c r="U10" i="1"/>
  <c r="Z10" i="1" s="1"/>
  <c r="I24" i="1"/>
  <c r="L22" i="1"/>
  <c r="S4" i="1"/>
  <c r="W4" i="1"/>
  <c r="Z4" i="1"/>
  <c r="I25" i="1"/>
  <c r="M23" i="1"/>
  <c r="P25" i="1"/>
  <c r="O24" i="1"/>
  <c r="U22" i="1"/>
  <c r="N22" i="1"/>
  <c r="M22" i="1"/>
  <c r="R22" i="1"/>
  <c r="W8" i="1"/>
  <c r="AB8" i="1" s="1"/>
  <c r="K22" i="1"/>
  <c r="R23" i="1"/>
  <c r="V8" i="1"/>
  <c r="V25" i="1" s="1"/>
  <c r="L25" i="1"/>
  <c r="N24" i="1"/>
  <c r="J22" i="1"/>
  <c r="R24" i="1"/>
  <c r="Q23" i="1"/>
  <c r="P22" i="1"/>
  <c r="J23" i="1"/>
  <c r="S9" i="1"/>
  <c r="X9" i="1" s="1"/>
  <c r="AC9" i="1" s="1"/>
  <c r="AB4" i="1"/>
  <c r="Q24" i="1"/>
  <c r="P23" i="1"/>
  <c r="O22" i="1"/>
  <c r="Q22" i="1"/>
  <c r="T4" i="1"/>
  <c r="AA4" i="1"/>
  <c r="X4" i="1"/>
  <c r="X22" i="1" l="1"/>
  <c r="X25" i="1"/>
  <c r="AC4" i="1"/>
  <c r="X24" i="1"/>
  <c r="X23" i="1"/>
  <c r="W22" i="1"/>
  <c r="W25" i="1"/>
  <c r="W23" i="1"/>
  <c r="W24" i="1"/>
  <c r="AA8" i="1"/>
  <c r="AC8" i="1" s="1"/>
  <c r="V23" i="1"/>
  <c r="AB25" i="1"/>
  <c r="AB24" i="1"/>
  <c r="AB23" i="1"/>
  <c r="AB22" i="1"/>
  <c r="Z23" i="1"/>
  <c r="Z24" i="1"/>
  <c r="Z22" i="1"/>
  <c r="Z25" i="1"/>
  <c r="V22" i="1"/>
  <c r="S24" i="1"/>
  <c r="S25" i="1"/>
  <c r="S23" i="1"/>
  <c r="S22" i="1"/>
  <c r="AC5" i="1"/>
  <c r="U24" i="1"/>
  <c r="T25" i="1"/>
  <c r="T24" i="1"/>
  <c r="T22" i="1"/>
  <c r="Y4" i="1"/>
  <c r="T23" i="1"/>
  <c r="U25" i="1"/>
  <c r="U23" i="1"/>
  <c r="AC14" i="1"/>
  <c r="AC25" i="1" l="1"/>
  <c r="AC24" i="1"/>
  <c r="AC23" i="1"/>
  <c r="AC22" i="1"/>
  <c r="AA25" i="1"/>
  <c r="AA23" i="1"/>
  <c r="AA22" i="1"/>
  <c r="AA24" i="1"/>
  <c r="Y23" i="1"/>
  <c r="Y25" i="1"/>
  <c r="Y22" i="1"/>
  <c r="Y24" i="1"/>
</calcChain>
</file>

<file path=xl/sharedStrings.xml><?xml version="1.0" encoding="utf-8"?>
<sst xmlns="http://schemas.openxmlformats.org/spreadsheetml/2006/main" count="49" uniqueCount="49">
  <si>
    <t>Employee Payroll</t>
  </si>
  <si>
    <t xml:space="preserve">Last Name </t>
  </si>
  <si>
    <t>First Name</t>
  </si>
  <si>
    <t xml:space="preserve">Hourly wage </t>
  </si>
  <si>
    <t>Hours worked</t>
  </si>
  <si>
    <t>Pay</t>
  </si>
  <si>
    <t>Mohammad</t>
  </si>
  <si>
    <t>Ali</t>
  </si>
  <si>
    <t>Draksharapu</t>
  </si>
  <si>
    <t>Deepika</t>
  </si>
  <si>
    <t>Kurri</t>
  </si>
  <si>
    <t>Dharani</t>
  </si>
  <si>
    <t>Vanipenta</t>
  </si>
  <si>
    <t>Manasa</t>
  </si>
  <si>
    <t>Mannava</t>
  </si>
  <si>
    <t>Vignesh</t>
  </si>
  <si>
    <t>Kakani</t>
  </si>
  <si>
    <t>Vaishnavi</t>
  </si>
  <si>
    <t>Shaik</t>
  </si>
  <si>
    <t>Junaid</t>
  </si>
  <si>
    <t>Nadendla</t>
  </si>
  <si>
    <t>Lahari</t>
  </si>
  <si>
    <t>Dookuru</t>
  </si>
  <si>
    <t>Keshav</t>
  </si>
  <si>
    <t>Dala</t>
  </si>
  <si>
    <t>Shiva</t>
  </si>
  <si>
    <t>Bollu</t>
  </si>
  <si>
    <t>Akhila</t>
  </si>
  <si>
    <t>Girra</t>
  </si>
  <si>
    <t>Rishitha</t>
  </si>
  <si>
    <t>Velaga</t>
  </si>
  <si>
    <t>Yamini</t>
  </si>
  <si>
    <t>Vollala</t>
  </si>
  <si>
    <t>Lakshmi</t>
  </si>
  <si>
    <t>Chittijalli</t>
  </si>
  <si>
    <t>Aditya</t>
  </si>
  <si>
    <t>Jyothi</t>
  </si>
  <si>
    <t>Krishnan</t>
  </si>
  <si>
    <t>Ghattamaneni</t>
  </si>
  <si>
    <t>Mahesh</t>
  </si>
  <si>
    <t>Max</t>
  </si>
  <si>
    <t>Min</t>
  </si>
  <si>
    <t>Average</t>
  </si>
  <si>
    <t>Total</t>
  </si>
  <si>
    <t>Sumayya F,Sk</t>
  </si>
  <si>
    <t>Overtime hours</t>
  </si>
  <si>
    <t>Overtime bonus</t>
  </si>
  <si>
    <t>Total pay</t>
  </si>
  <si>
    <t>January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</si>
</sst>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D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4" fontId="0" fillId="0" borderId="0" xfId="0" applyNumberFormat="1"/>
    <xf numFmtId="44" fontId="0" fillId="0" borderId="0" xfId="1" applyFon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44" fontId="0" fillId="4" borderId="0" xfId="0" applyNumberFormat="1" applyFill="1"/>
    <xf numFmtId="16" fontId="0" fillId="5" borderId="0" xfId="0" applyNumberFormat="1" applyFill="1"/>
    <xf numFmtId="44" fontId="0" fillId="5" borderId="0" xfId="0" applyNumberFormat="1" applyFill="1"/>
    <xf numFmtId="16" fontId="0" fillId="6" borderId="0" xfId="0" applyNumberFormat="1" applyFill="1"/>
    <xf numFmtId="44" fontId="0" fillId="6" borderId="0" xfId="0" applyNumberFormat="1" applyFill="1"/>
    <xf numFmtId="44" fontId="0" fillId="7" borderId="0" xfId="0" applyNumberFormat="1" applyFill="1"/>
    <xf numFmtId="164" fontId="0" fillId="2" borderId="0" xfId="1" applyNumberFormat="1" applyFont="1" applyFill="1"/>
    <xf numFmtId="164" fontId="0" fillId="8" borderId="0" xfId="1" applyNumberFormat="1" applyFont="1" applyFill="1"/>
    <xf numFmtId="0" fontId="0" fillId="8" borderId="0" xfId="0" applyFill="1"/>
    <xf numFmtId="44" fontId="0" fillId="4" borderId="0" xfId="1" applyFont="1" applyFill="1"/>
    <xf numFmtId="44" fontId="0" fillId="5" borderId="0" xfId="1" applyFont="1" applyFill="1"/>
    <xf numFmtId="44" fontId="0" fillId="6" borderId="0" xfId="1" applyFont="1" applyFill="1"/>
    <xf numFmtId="44" fontId="0" fillId="7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D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713E-4317-E548-B7AE-56CEF33428F9}">
  <dimension ref="A1:AC25"/>
  <sheetViews>
    <sheetView tabSelected="1" workbookViewId="0">
      <selection activeCell="B4" sqref="B4:B20"/>
    </sheetView>
  </sheetViews>
  <sheetFormatPr baseColWidth="10" defaultRowHeight="16" x14ac:dyDescent="0.2"/>
  <cols>
    <col min="1" max="1" width="14.6640625" customWidth="1"/>
    <col min="3" max="3" width="12" customWidth="1"/>
    <col min="4" max="4" width="12.6640625" customWidth="1"/>
    <col min="5" max="5" width="8.6640625" customWidth="1"/>
    <col min="6" max="6" width="8.1640625" customWidth="1"/>
    <col min="7" max="7" width="8.6640625" customWidth="1"/>
    <col min="8" max="8" width="8.83203125" customWidth="1"/>
    <col min="9" max="9" width="13.5" customWidth="1"/>
    <col min="10" max="10" width="8.5" customWidth="1"/>
    <col min="11" max="11" width="8.6640625" customWidth="1"/>
    <col min="12" max="12" width="9" customWidth="1"/>
    <col min="13" max="13" width="14.83203125" customWidth="1"/>
    <col min="14" max="14" width="11.5" style="1" bestFit="1" customWidth="1"/>
    <col min="15" max="18" width="11.5" style="1" customWidth="1"/>
    <col min="19" max="23" width="13.5" customWidth="1"/>
    <col min="24" max="24" width="12.6640625" customWidth="1"/>
    <col min="25" max="28" width="11.5" bestFit="1" customWidth="1"/>
    <col min="29" max="29" width="11.6640625" bestFit="1" customWidth="1"/>
  </cols>
  <sheetData>
    <row r="1" spans="1:29" x14ac:dyDescent="0.2">
      <c r="A1" t="s">
        <v>0</v>
      </c>
      <c r="C1" t="s">
        <v>44</v>
      </c>
    </row>
    <row r="2" spans="1:29" x14ac:dyDescent="0.2">
      <c r="D2" t="s">
        <v>4</v>
      </c>
      <c r="I2" t="s">
        <v>45</v>
      </c>
      <c r="N2" s="1" t="s">
        <v>5</v>
      </c>
      <c r="S2" t="s">
        <v>46</v>
      </c>
      <c r="X2" t="s">
        <v>47</v>
      </c>
      <c r="AC2" t="s">
        <v>48</v>
      </c>
    </row>
    <row r="3" spans="1:29" x14ac:dyDescent="0.2">
      <c r="A3" t="s">
        <v>1</v>
      </c>
      <c r="B3" t="s">
        <v>2</v>
      </c>
      <c r="C3" t="s">
        <v>3</v>
      </c>
      <c r="D3" s="3">
        <v>45658</v>
      </c>
      <c r="E3" s="3">
        <f>D3+7</f>
        <v>45665</v>
      </c>
      <c r="F3" s="3">
        <f t="shared" ref="F3:H3" si="0">E3+7</f>
        <v>45672</v>
      </c>
      <c r="G3" s="3">
        <f t="shared" si="0"/>
        <v>45679</v>
      </c>
      <c r="H3" s="3">
        <f t="shared" si="0"/>
        <v>45686</v>
      </c>
      <c r="I3" s="5">
        <v>45658</v>
      </c>
      <c r="J3" s="5">
        <f>I3+7</f>
        <v>45665</v>
      </c>
      <c r="K3" s="5">
        <f t="shared" ref="K3:M3" si="1">J3+7</f>
        <v>45672</v>
      </c>
      <c r="L3" s="5">
        <f t="shared" si="1"/>
        <v>45679</v>
      </c>
      <c r="M3" s="5">
        <f t="shared" si="1"/>
        <v>45686</v>
      </c>
      <c r="N3" s="7">
        <v>45658</v>
      </c>
      <c r="O3" s="7">
        <f>N3+7</f>
        <v>45665</v>
      </c>
      <c r="P3" s="7">
        <f t="shared" ref="P3:R3" si="2">O3+7</f>
        <v>45672</v>
      </c>
      <c r="Q3" s="7">
        <f t="shared" si="2"/>
        <v>45679</v>
      </c>
      <c r="R3" s="7">
        <f t="shared" si="2"/>
        <v>45686</v>
      </c>
      <c r="S3" s="9">
        <v>45658</v>
      </c>
      <c r="T3" s="9">
        <f>S3+7</f>
        <v>45665</v>
      </c>
      <c r="U3" s="9">
        <f>T3+7</f>
        <v>45672</v>
      </c>
      <c r="V3" s="9">
        <f>U3+7</f>
        <v>45679</v>
      </c>
      <c r="W3" s="9">
        <f>V3+7</f>
        <v>45686</v>
      </c>
      <c r="X3" s="11">
        <v>45658</v>
      </c>
      <c r="Y3" s="11">
        <f>X3+7</f>
        <v>45665</v>
      </c>
      <c r="Z3" s="11">
        <f t="shared" ref="Z3:AB3" si="3">Y3+7</f>
        <v>45672</v>
      </c>
      <c r="AA3" s="11">
        <f t="shared" si="3"/>
        <v>45679</v>
      </c>
      <c r="AB3" s="11">
        <f t="shared" si="3"/>
        <v>45686</v>
      </c>
    </row>
    <row r="4" spans="1:29" x14ac:dyDescent="0.2">
      <c r="A4" t="s">
        <v>6</v>
      </c>
      <c r="B4" t="s">
        <v>7</v>
      </c>
      <c r="C4" s="2">
        <v>15.75</v>
      </c>
      <c r="D4" s="4">
        <v>40</v>
      </c>
      <c r="E4" s="4">
        <v>40</v>
      </c>
      <c r="F4" s="4">
        <v>41</v>
      </c>
      <c r="G4" s="4">
        <v>34</v>
      </c>
      <c r="H4" s="4">
        <v>40</v>
      </c>
      <c r="I4" s="6">
        <f>IF(D4&gt;40,D4-40,0)</f>
        <v>0</v>
      </c>
      <c r="J4" s="6">
        <f>IF(E4&gt;40,E4-40,0)</f>
        <v>0</v>
      </c>
      <c r="K4" s="6">
        <f>IF(F4&gt;40,F4-40,0)</f>
        <v>1</v>
      </c>
      <c r="L4" s="6">
        <f>IF(G4&gt;40,G4-40,0)</f>
        <v>0</v>
      </c>
      <c r="M4" s="6">
        <f>IF(H4&gt;40,H4-40,0)</f>
        <v>0</v>
      </c>
      <c r="N4" s="8">
        <f>$C4*D4</f>
        <v>630</v>
      </c>
      <c r="O4" s="8">
        <f t="shared" ref="O4:R19" si="4">$C4*E4</f>
        <v>630</v>
      </c>
      <c r="P4" s="8">
        <f t="shared" si="4"/>
        <v>645.75</v>
      </c>
      <c r="Q4" s="8">
        <f t="shared" si="4"/>
        <v>535.5</v>
      </c>
      <c r="R4" s="8">
        <f t="shared" si="4"/>
        <v>630</v>
      </c>
      <c r="S4" s="10">
        <f>0.5*$C4*I4</f>
        <v>0</v>
      </c>
      <c r="T4" s="10">
        <f>0.5*$C4*J4</f>
        <v>0</v>
      </c>
      <c r="U4" s="10">
        <f t="shared" ref="U4:W19" si="5">0.5*$C4*K4</f>
        <v>7.875</v>
      </c>
      <c r="V4" s="10">
        <f t="shared" si="5"/>
        <v>0</v>
      </c>
      <c r="W4" s="10">
        <f t="shared" si="5"/>
        <v>0</v>
      </c>
      <c r="X4" s="12">
        <f>N4+S4</f>
        <v>630</v>
      </c>
      <c r="Y4" s="12">
        <f t="shared" ref="Y4:AB19" si="6">O4+T4</f>
        <v>630</v>
      </c>
      <c r="Z4" s="12">
        <f t="shared" si="6"/>
        <v>653.625</v>
      </c>
      <c r="AA4" s="12">
        <f t="shared" si="6"/>
        <v>535.5</v>
      </c>
      <c r="AB4" s="12">
        <f t="shared" si="6"/>
        <v>630</v>
      </c>
      <c r="AC4" s="13">
        <f>SUM(X4:AB4)</f>
        <v>3079.125</v>
      </c>
    </row>
    <row r="5" spans="1:29" x14ac:dyDescent="0.2">
      <c r="A5" t="s">
        <v>8</v>
      </c>
      <c r="B5" t="s">
        <v>9</v>
      </c>
      <c r="C5" s="2">
        <v>10</v>
      </c>
      <c r="D5" s="4">
        <v>32</v>
      </c>
      <c r="E5" s="4">
        <v>43</v>
      </c>
      <c r="F5" s="4">
        <v>39</v>
      </c>
      <c r="G5" s="4">
        <v>39</v>
      </c>
      <c r="H5" s="4">
        <v>42</v>
      </c>
      <c r="I5" s="6">
        <f t="shared" ref="I5:J20" si="7">IF(D5&gt;40,D5-40,0)</f>
        <v>0</v>
      </c>
      <c r="J5" s="6">
        <f t="shared" si="7"/>
        <v>3</v>
      </c>
      <c r="K5" s="6">
        <f t="shared" ref="K5:L5" si="8">IF(F5&gt;40,F5-40,0)</f>
        <v>0</v>
      </c>
      <c r="L5" s="6">
        <f t="shared" si="8"/>
        <v>0</v>
      </c>
      <c r="M5" s="6">
        <f t="shared" ref="M5" si="9">IF(H5&gt;40,H5-40,0)</f>
        <v>2</v>
      </c>
      <c r="N5" s="8">
        <f t="shared" ref="N5:N20" si="10">$C5*D5</f>
        <v>320</v>
      </c>
      <c r="O5" s="8">
        <f t="shared" si="4"/>
        <v>430</v>
      </c>
      <c r="P5" s="8">
        <f t="shared" si="4"/>
        <v>390</v>
      </c>
      <c r="Q5" s="8">
        <f t="shared" si="4"/>
        <v>390</v>
      </c>
      <c r="R5" s="8">
        <f t="shared" si="4"/>
        <v>420</v>
      </c>
      <c r="S5" s="10">
        <f t="shared" ref="S5:T20" si="11">0.5*$C5*I5</f>
        <v>0</v>
      </c>
      <c r="T5" s="10">
        <f>0.5*$C5*J5</f>
        <v>15</v>
      </c>
      <c r="U5" s="10">
        <f t="shared" si="5"/>
        <v>0</v>
      </c>
      <c r="V5" s="10">
        <f t="shared" si="5"/>
        <v>0</v>
      </c>
      <c r="W5" s="10">
        <f t="shared" si="5"/>
        <v>10</v>
      </c>
      <c r="X5" s="12">
        <f t="shared" ref="X5:X20" si="12">N5+S5</f>
        <v>320</v>
      </c>
      <c r="Y5" s="12">
        <f t="shared" si="6"/>
        <v>445</v>
      </c>
      <c r="Z5" s="12">
        <f t="shared" si="6"/>
        <v>390</v>
      </c>
      <c r="AA5" s="12">
        <f t="shared" si="6"/>
        <v>390</v>
      </c>
      <c r="AB5" s="12">
        <f t="shared" si="6"/>
        <v>430</v>
      </c>
      <c r="AC5" s="13">
        <f>SUM(X5:AB5)</f>
        <v>1975</v>
      </c>
    </row>
    <row r="6" spans="1:29" x14ac:dyDescent="0.2">
      <c r="A6" t="s">
        <v>10</v>
      </c>
      <c r="B6" t="s">
        <v>11</v>
      </c>
      <c r="C6" s="2">
        <v>9.5</v>
      </c>
      <c r="D6" s="4">
        <v>37</v>
      </c>
      <c r="E6" s="4">
        <v>38</v>
      </c>
      <c r="F6" s="4">
        <v>37</v>
      </c>
      <c r="G6" s="4">
        <v>40</v>
      </c>
      <c r="H6" s="4">
        <v>43</v>
      </c>
      <c r="I6" s="6">
        <f t="shared" si="7"/>
        <v>0</v>
      </c>
      <c r="J6" s="6">
        <f t="shared" si="7"/>
        <v>0</v>
      </c>
      <c r="K6" s="6">
        <f t="shared" ref="K6:L6" si="13">IF(F6&gt;40,F6-40,0)</f>
        <v>0</v>
      </c>
      <c r="L6" s="6">
        <f t="shared" si="13"/>
        <v>0</v>
      </c>
      <c r="M6" s="6">
        <f t="shared" ref="M6" si="14">IF(H6&gt;40,H6-40,0)</f>
        <v>3</v>
      </c>
      <c r="N6" s="8">
        <f t="shared" si="10"/>
        <v>351.5</v>
      </c>
      <c r="O6" s="8">
        <f t="shared" si="4"/>
        <v>361</v>
      </c>
      <c r="P6" s="8">
        <f t="shared" si="4"/>
        <v>351.5</v>
      </c>
      <c r="Q6" s="8">
        <f t="shared" si="4"/>
        <v>380</v>
      </c>
      <c r="R6" s="8">
        <f t="shared" si="4"/>
        <v>408.5</v>
      </c>
      <c r="S6" s="10">
        <f t="shared" si="11"/>
        <v>0</v>
      </c>
      <c r="T6" s="10">
        <f t="shared" si="11"/>
        <v>0</v>
      </c>
      <c r="U6" s="10">
        <f t="shared" si="5"/>
        <v>0</v>
      </c>
      <c r="V6" s="10">
        <f t="shared" si="5"/>
        <v>0</v>
      </c>
      <c r="W6" s="10">
        <f t="shared" si="5"/>
        <v>14.25</v>
      </c>
      <c r="X6" s="12">
        <f t="shared" si="12"/>
        <v>351.5</v>
      </c>
      <c r="Y6" s="12">
        <f t="shared" si="6"/>
        <v>361</v>
      </c>
      <c r="Z6" s="12">
        <f t="shared" si="6"/>
        <v>351.5</v>
      </c>
      <c r="AA6" s="12">
        <f t="shared" si="6"/>
        <v>380</v>
      </c>
      <c r="AB6" s="12">
        <f t="shared" si="6"/>
        <v>422.75</v>
      </c>
      <c r="AC6" s="13">
        <f t="shared" ref="AC6:AC20" si="15">SUM(X6:AB6)</f>
        <v>1866.75</v>
      </c>
    </row>
    <row r="7" spans="1:29" x14ac:dyDescent="0.2">
      <c r="A7" t="s">
        <v>12</v>
      </c>
      <c r="B7" t="s">
        <v>13</v>
      </c>
      <c r="C7" s="2">
        <v>11.35</v>
      </c>
      <c r="D7" s="4">
        <v>33</v>
      </c>
      <c r="E7" s="4">
        <v>35</v>
      </c>
      <c r="F7" s="4">
        <v>35</v>
      </c>
      <c r="G7" s="4">
        <v>40</v>
      </c>
      <c r="H7" s="4">
        <v>38</v>
      </c>
      <c r="I7" s="6">
        <f t="shared" si="7"/>
        <v>0</v>
      </c>
      <c r="J7" s="6">
        <f>IF(E7&gt;40,E7-40,0)</f>
        <v>0</v>
      </c>
      <c r="K7" s="6">
        <f t="shared" ref="K7:L7" si="16">IF(F7&gt;40,F7-40,0)</f>
        <v>0</v>
      </c>
      <c r="L7" s="6">
        <f t="shared" si="16"/>
        <v>0</v>
      </c>
      <c r="M7" s="6">
        <f t="shared" ref="M7" si="17">IF(H7&gt;40,H7-40,0)</f>
        <v>0</v>
      </c>
      <c r="N7" s="8">
        <f t="shared" si="10"/>
        <v>374.55</v>
      </c>
      <c r="O7" s="8">
        <f t="shared" si="4"/>
        <v>397.25</v>
      </c>
      <c r="P7" s="8">
        <f t="shared" si="4"/>
        <v>397.25</v>
      </c>
      <c r="Q7" s="8">
        <f t="shared" si="4"/>
        <v>454</v>
      </c>
      <c r="R7" s="8">
        <f t="shared" si="4"/>
        <v>431.3</v>
      </c>
      <c r="S7" s="10">
        <f t="shared" si="11"/>
        <v>0</v>
      </c>
      <c r="T7" s="10">
        <f t="shared" si="11"/>
        <v>0</v>
      </c>
      <c r="U7" s="10">
        <f t="shared" si="5"/>
        <v>0</v>
      </c>
      <c r="V7" s="10">
        <f t="shared" si="5"/>
        <v>0</v>
      </c>
      <c r="W7" s="10">
        <f t="shared" si="5"/>
        <v>0</v>
      </c>
      <c r="X7" s="12">
        <f t="shared" si="12"/>
        <v>374.55</v>
      </c>
      <c r="Y7" s="12">
        <f t="shared" si="6"/>
        <v>397.25</v>
      </c>
      <c r="Z7" s="12">
        <f t="shared" si="6"/>
        <v>397.25</v>
      </c>
      <c r="AA7" s="12">
        <f t="shared" si="6"/>
        <v>454</v>
      </c>
      <c r="AB7" s="12">
        <f t="shared" si="6"/>
        <v>431.3</v>
      </c>
      <c r="AC7" s="13">
        <f>SUM(X7:AB7)</f>
        <v>2054.35</v>
      </c>
    </row>
    <row r="8" spans="1:29" x14ac:dyDescent="0.2">
      <c r="A8" t="s">
        <v>14</v>
      </c>
      <c r="B8" t="s">
        <v>15</v>
      </c>
      <c r="C8" s="2">
        <v>12.3</v>
      </c>
      <c r="D8" s="4">
        <v>48</v>
      </c>
      <c r="E8" s="4">
        <v>42</v>
      </c>
      <c r="F8" s="4">
        <v>43</v>
      </c>
      <c r="G8" s="4">
        <v>40</v>
      </c>
      <c r="H8" s="4">
        <v>40</v>
      </c>
      <c r="I8" s="6">
        <f t="shared" si="7"/>
        <v>8</v>
      </c>
      <c r="J8" s="6">
        <f t="shared" si="7"/>
        <v>2</v>
      </c>
      <c r="K8" s="6">
        <f t="shared" ref="K8:L8" si="18">IF(F8&gt;40,F8-40,0)</f>
        <v>3</v>
      </c>
      <c r="L8" s="6">
        <f t="shared" si="18"/>
        <v>0</v>
      </c>
      <c r="M8" s="6">
        <f t="shared" ref="M8" si="19">IF(H8&gt;40,H8-40,0)</f>
        <v>0</v>
      </c>
      <c r="N8" s="8">
        <f t="shared" si="10"/>
        <v>590.40000000000009</v>
      </c>
      <c r="O8" s="8">
        <f t="shared" si="4"/>
        <v>516.6</v>
      </c>
      <c r="P8" s="8">
        <f t="shared" si="4"/>
        <v>528.9</v>
      </c>
      <c r="Q8" s="8">
        <f t="shared" si="4"/>
        <v>492</v>
      </c>
      <c r="R8" s="8">
        <f t="shared" si="4"/>
        <v>492</v>
      </c>
      <c r="S8" s="10">
        <f t="shared" si="11"/>
        <v>49.2</v>
      </c>
      <c r="T8" s="10">
        <f>0.5*$C8*J8</f>
        <v>12.3</v>
      </c>
      <c r="U8" s="10">
        <f t="shared" si="5"/>
        <v>18.450000000000003</v>
      </c>
      <c r="V8" s="10">
        <f t="shared" si="5"/>
        <v>0</v>
      </c>
      <c r="W8" s="10">
        <f t="shared" si="5"/>
        <v>0</v>
      </c>
      <c r="X8" s="12">
        <f t="shared" si="12"/>
        <v>639.60000000000014</v>
      </c>
      <c r="Y8" s="12">
        <f t="shared" si="6"/>
        <v>528.9</v>
      </c>
      <c r="Z8" s="12">
        <f t="shared" si="6"/>
        <v>547.35</v>
      </c>
      <c r="AA8" s="12">
        <f t="shared" si="6"/>
        <v>492</v>
      </c>
      <c r="AB8" s="12">
        <f t="shared" si="6"/>
        <v>492</v>
      </c>
      <c r="AC8" s="13">
        <f t="shared" si="15"/>
        <v>2699.85</v>
      </c>
    </row>
    <row r="9" spans="1:29" x14ac:dyDescent="0.2">
      <c r="A9" t="s">
        <v>16</v>
      </c>
      <c r="B9" t="s">
        <v>17</v>
      </c>
      <c r="C9" s="2">
        <v>11</v>
      </c>
      <c r="D9" s="4">
        <v>42</v>
      </c>
      <c r="E9" s="4">
        <v>46</v>
      </c>
      <c r="F9" s="4">
        <v>44</v>
      </c>
      <c r="G9" s="4">
        <v>42</v>
      </c>
      <c r="H9" s="4">
        <v>44</v>
      </c>
      <c r="I9" s="6">
        <f t="shared" si="7"/>
        <v>2</v>
      </c>
      <c r="J9" s="6">
        <f t="shared" si="7"/>
        <v>6</v>
      </c>
      <c r="K9" s="6">
        <f t="shared" ref="K9:L9" si="20">IF(F9&gt;40,F9-40,0)</f>
        <v>4</v>
      </c>
      <c r="L9" s="6">
        <f t="shared" si="20"/>
        <v>2</v>
      </c>
      <c r="M9" s="6">
        <f t="shared" ref="M9" si="21">IF(H9&gt;40,H9-40,0)</f>
        <v>4</v>
      </c>
      <c r="N9" s="8">
        <f t="shared" si="10"/>
        <v>462</v>
      </c>
      <c r="O9" s="8">
        <f t="shared" si="4"/>
        <v>506</v>
      </c>
      <c r="P9" s="8">
        <f t="shared" si="4"/>
        <v>484</v>
      </c>
      <c r="Q9" s="8">
        <f t="shared" si="4"/>
        <v>462</v>
      </c>
      <c r="R9" s="8">
        <f t="shared" si="4"/>
        <v>484</v>
      </c>
      <c r="S9" s="10">
        <f t="shared" si="11"/>
        <v>11</v>
      </c>
      <c r="T9" s="10">
        <f t="shared" si="11"/>
        <v>33</v>
      </c>
      <c r="U9" s="10">
        <f>0.5*$C9*K9</f>
        <v>22</v>
      </c>
      <c r="V9" s="10">
        <f t="shared" si="5"/>
        <v>11</v>
      </c>
      <c r="W9" s="10">
        <f>0.5*$C9*M9</f>
        <v>22</v>
      </c>
      <c r="X9" s="12">
        <f t="shared" si="12"/>
        <v>473</v>
      </c>
      <c r="Y9" s="12">
        <f>O9+T9</f>
        <v>539</v>
      </c>
      <c r="Z9" s="12">
        <f t="shared" si="6"/>
        <v>506</v>
      </c>
      <c r="AA9" s="12">
        <f t="shared" si="6"/>
        <v>473</v>
      </c>
      <c r="AB9" s="12">
        <f t="shared" si="6"/>
        <v>506</v>
      </c>
      <c r="AC9" s="13">
        <f t="shared" si="15"/>
        <v>2497</v>
      </c>
    </row>
    <row r="10" spans="1:29" x14ac:dyDescent="0.2">
      <c r="A10" t="s">
        <v>18</v>
      </c>
      <c r="B10" t="s">
        <v>19</v>
      </c>
      <c r="C10" s="2">
        <v>12</v>
      </c>
      <c r="D10" s="4">
        <v>35</v>
      </c>
      <c r="E10" s="4">
        <v>35</v>
      </c>
      <c r="F10" s="4">
        <v>36</v>
      </c>
      <c r="G10" s="4">
        <v>41</v>
      </c>
      <c r="H10" s="4">
        <v>34</v>
      </c>
      <c r="I10" s="6">
        <f t="shared" si="7"/>
        <v>0</v>
      </c>
      <c r="J10" s="6">
        <f t="shared" si="7"/>
        <v>0</v>
      </c>
      <c r="K10" s="6">
        <f t="shared" ref="K10:L10" si="22">IF(F10&gt;40,F10-40,0)</f>
        <v>0</v>
      </c>
      <c r="L10" s="6">
        <f t="shared" si="22"/>
        <v>1</v>
      </c>
      <c r="M10" s="6">
        <f t="shared" ref="M10" si="23">IF(H10&gt;40,H10-40,0)</f>
        <v>0</v>
      </c>
      <c r="N10" s="8">
        <f t="shared" si="10"/>
        <v>420</v>
      </c>
      <c r="O10" s="8">
        <f t="shared" si="4"/>
        <v>420</v>
      </c>
      <c r="P10" s="8">
        <f t="shared" si="4"/>
        <v>432</v>
      </c>
      <c r="Q10" s="8">
        <f t="shared" si="4"/>
        <v>492</v>
      </c>
      <c r="R10" s="8">
        <f t="shared" si="4"/>
        <v>408</v>
      </c>
      <c r="S10" s="10">
        <f t="shared" si="11"/>
        <v>0</v>
      </c>
      <c r="T10" s="10">
        <f t="shared" si="11"/>
        <v>0</v>
      </c>
      <c r="U10" s="10">
        <f t="shared" si="5"/>
        <v>0</v>
      </c>
      <c r="V10" s="10">
        <f t="shared" si="5"/>
        <v>6</v>
      </c>
      <c r="W10" s="10">
        <f t="shared" si="5"/>
        <v>0</v>
      </c>
      <c r="X10" s="12">
        <f t="shared" si="12"/>
        <v>420</v>
      </c>
      <c r="Y10" s="12">
        <f t="shared" si="6"/>
        <v>420</v>
      </c>
      <c r="Z10" s="12">
        <f t="shared" si="6"/>
        <v>432</v>
      </c>
      <c r="AA10" s="12">
        <f t="shared" si="6"/>
        <v>498</v>
      </c>
      <c r="AB10" s="12">
        <f t="shared" si="6"/>
        <v>408</v>
      </c>
      <c r="AC10" s="13">
        <f t="shared" si="15"/>
        <v>2178</v>
      </c>
    </row>
    <row r="11" spans="1:29" x14ac:dyDescent="0.2">
      <c r="A11" t="s">
        <v>20</v>
      </c>
      <c r="B11" t="s">
        <v>21</v>
      </c>
      <c r="C11" s="2">
        <v>15</v>
      </c>
      <c r="D11" s="4">
        <v>29</v>
      </c>
      <c r="E11" s="4">
        <v>42</v>
      </c>
      <c r="F11" s="4">
        <v>42</v>
      </c>
      <c r="G11" s="4">
        <v>38</v>
      </c>
      <c r="H11" s="4">
        <v>36</v>
      </c>
      <c r="I11" s="6">
        <f t="shared" si="7"/>
        <v>0</v>
      </c>
      <c r="J11" s="6">
        <f t="shared" si="7"/>
        <v>2</v>
      </c>
      <c r="K11" s="6">
        <f t="shared" ref="K11:L11" si="24">IF(F11&gt;40,F11-40,0)</f>
        <v>2</v>
      </c>
      <c r="L11" s="6">
        <f t="shared" si="24"/>
        <v>0</v>
      </c>
      <c r="M11" s="6">
        <f t="shared" ref="M11" si="25">IF(H11&gt;40,H11-40,0)</f>
        <v>0</v>
      </c>
      <c r="N11" s="8">
        <f t="shared" si="10"/>
        <v>435</v>
      </c>
      <c r="O11" s="8">
        <f t="shared" si="4"/>
        <v>630</v>
      </c>
      <c r="P11" s="8">
        <f t="shared" si="4"/>
        <v>630</v>
      </c>
      <c r="Q11" s="8">
        <f t="shared" si="4"/>
        <v>570</v>
      </c>
      <c r="R11" s="8">
        <f t="shared" si="4"/>
        <v>540</v>
      </c>
      <c r="S11" s="10">
        <f t="shared" si="11"/>
        <v>0</v>
      </c>
      <c r="T11" s="10">
        <f t="shared" si="11"/>
        <v>15</v>
      </c>
      <c r="U11" s="10">
        <f t="shared" si="5"/>
        <v>15</v>
      </c>
      <c r="V11" s="10">
        <f t="shared" si="5"/>
        <v>0</v>
      </c>
      <c r="W11" s="10">
        <f t="shared" si="5"/>
        <v>0</v>
      </c>
      <c r="X11" s="12">
        <f t="shared" si="12"/>
        <v>435</v>
      </c>
      <c r="Y11" s="12">
        <f t="shared" si="6"/>
        <v>645</v>
      </c>
      <c r="Z11" s="12">
        <f t="shared" si="6"/>
        <v>645</v>
      </c>
      <c r="AA11" s="12">
        <f t="shared" si="6"/>
        <v>570</v>
      </c>
      <c r="AB11" s="12">
        <f t="shared" si="6"/>
        <v>540</v>
      </c>
      <c r="AC11" s="13">
        <f t="shared" si="15"/>
        <v>2835</v>
      </c>
    </row>
    <row r="12" spans="1:29" x14ac:dyDescent="0.2">
      <c r="A12" t="s">
        <v>22</v>
      </c>
      <c r="B12" t="s">
        <v>23</v>
      </c>
      <c r="C12" s="2">
        <v>13.75</v>
      </c>
      <c r="D12" s="4">
        <v>49</v>
      </c>
      <c r="E12" s="4">
        <v>44</v>
      </c>
      <c r="F12" s="4">
        <v>40</v>
      </c>
      <c r="G12" s="4">
        <v>38</v>
      </c>
      <c r="H12" s="4">
        <v>39</v>
      </c>
      <c r="I12" s="6">
        <f t="shared" si="7"/>
        <v>9</v>
      </c>
      <c r="J12" s="6">
        <f t="shared" si="7"/>
        <v>4</v>
      </c>
      <c r="K12" s="6">
        <f t="shared" ref="K12:L12" si="26">IF(F12&gt;40,F12-40,0)</f>
        <v>0</v>
      </c>
      <c r="L12" s="6">
        <f t="shared" si="26"/>
        <v>0</v>
      </c>
      <c r="M12" s="6">
        <f t="shared" ref="M12" si="27">IF(H12&gt;40,H12-40,0)</f>
        <v>0</v>
      </c>
      <c r="N12" s="8">
        <f t="shared" si="10"/>
        <v>673.75</v>
      </c>
      <c r="O12" s="8">
        <f t="shared" si="4"/>
        <v>605</v>
      </c>
      <c r="P12" s="8">
        <f t="shared" si="4"/>
        <v>550</v>
      </c>
      <c r="Q12" s="8">
        <f t="shared" si="4"/>
        <v>522.5</v>
      </c>
      <c r="R12" s="8">
        <f t="shared" si="4"/>
        <v>536.25</v>
      </c>
      <c r="S12" s="10">
        <f t="shared" si="11"/>
        <v>61.875</v>
      </c>
      <c r="T12" s="10">
        <f t="shared" si="11"/>
        <v>27.5</v>
      </c>
      <c r="U12" s="10">
        <f t="shared" si="5"/>
        <v>0</v>
      </c>
      <c r="V12" s="10">
        <f t="shared" si="5"/>
        <v>0</v>
      </c>
      <c r="W12" s="10">
        <f t="shared" si="5"/>
        <v>0</v>
      </c>
      <c r="X12" s="12">
        <f t="shared" si="12"/>
        <v>735.625</v>
      </c>
      <c r="Y12" s="12">
        <f t="shared" si="6"/>
        <v>632.5</v>
      </c>
      <c r="Z12" s="12">
        <f t="shared" si="6"/>
        <v>550</v>
      </c>
      <c r="AA12" s="12">
        <f t="shared" si="6"/>
        <v>522.5</v>
      </c>
      <c r="AB12" s="12">
        <f t="shared" si="6"/>
        <v>536.25</v>
      </c>
      <c r="AC12" s="13">
        <f t="shared" si="15"/>
        <v>2976.875</v>
      </c>
    </row>
    <row r="13" spans="1:29" x14ac:dyDescent="0.2">
      <c r="A13" t="s">
        <v>24</v>
      </c>
      <c r="B13" t="s">
        <v>25</v>
      </c>
      <c r="C13" s="2">
        <v>10.5</v>
      </c>
      <c r="D13" s="4">
        <v>42</v>
      </c>
      <c r="E13" s="4">
        <v>36</v>
      </c>
      <c r="F13" s="4">
        <v>45</v>
      </c>
      <c r="G13" s="4">
        <v>39</v>
      </c>
      <c r="H13" s="4">
        <v>43</v>
      </c>
      <c r="I13" s="6">
        <f t="shared" si="7"/>
        <v>2</v>
      </c>
      <c r="J13" s="6">
        <f t="shared" si="7"/>
        <v>0</v>
      </c>
      <c r="K13" s="6">
        <f t="shared" ref="K13:L13" si="28">IF(F13&gt;40,F13-40,0)</f>
        <v>5</v>
      </c>
      <c r="L13" s="6">
        <f t="shared" si="28"/>
        <v>0</v>
      </c>
      <c r="M13" s="6">
        <f t="shared" ref="M13" si="29">IF(H13&gt;40,H13-40,0)</f>
        <v>3</v>
      </c>
      <c r="N13" s="8">
        <f t="shared" si="10"/>
        <v>441</v>
      </c>
      <c r="O13" s="8">
        <f t="shared" si="4"/>
        <v>378</v>
      </c>
      <c r="P13" s="8">
        <f t="shared" si="4"/>
        <v>472.5</v>
      </c>
      <c r="Q13" s="8">
        <f t="shared" si="4"/>
        <v>409.5</v>
      </c>
      <c r="R13" s="8">
        <f t="shared" si="4"/>
        <v>451.5</v>
      </c>
      <c r="S13" s="10">
        <f t="shared" si="11"/>
        <v>10.5</v>
      </c>
      <c r="T13" s="10">
        <f t="shared" si="11"/>
        <v>0</v>
      </c>
      <c r="U13" s="10">
        <f t="shared" si="5"/>
        <v>26.25</v>
      </c>
      <c r="V13" s="10">
        <f t="shared" si="5"/>
        <v>0</v>
      </c>
      <c r="W13" s="10">
        <f t="shared" si="5"/>
        <v>15.75</v>
      </c>
      <c r="X13" s="12">
        <f t="shared" si="12"/>
        <v>451.5</v>
      </c>
      <c r="Y13" s="12">
        <f t="shared" si="6"/>
        <v>378</v>
      </c>
      <c r="Z13" s="12">
        <f t="shared" si="6"/>
        <v>498.75</v>
      </c>
      <c r="AA13" s="12">
        <f t="shared" si="6"/>
        <v>409.5</v>
      </c>
      <c r="AB13" s="12">
        <f t="shared" si="6"/>
        <v>467.25</v>
      </c>
      <c r="AC13" s="13">
        <f t="shared" si="15"/>
        <v>2205</v>
      </c>
    </row>
    <row r="14" spans="1:29" x14ac:dyDescent="0.2">
      <c r="A14" t="s">
        <v>26</v>
      </c>
      <c r="B14" t="s">
        <v>27</v>
      </c>
      <c r="C14" s="2">
        <v>22</v>
      </c>
      <c r="D14" s="4">
        <v>33</v>
      </c>
      <c r="E14" s="4">
        <v>39</v>
      </c>
      <c r="F14" s="4">
        <v>35</v>
      </c>
      <c r="G14" s="4">
        <v>44</v>
      </c>
      <c r="H14" s="4">
        <v>42</v>
      </c>
      <c r="I14" s="6">
        <f t="shared" si="7"/>
        <v>0</v>
      </c>
      <c r="J14" s="6">
        <f t="shared" si="7"/>
        <v>0</v>
      </c>
      <c r="K14" s="6">
        <f t="shared" ref="K14:L14" si="30">IF(F14&gt;40,F14-40,0)</f>
        <v>0</v>
      </c>
      <c r="L14" s="6">
        <f t="shared" si="30"/>
        <v>4</v>
      </c>
      <c r="M14" s="6">
        <f t="shared" ref="M14" si="31">IF(H14&gt;40,H14-40,0)</f>
        <v>2</v>
      </c>
      <c r="N14" s="8">
        <f t="shared" si="10"/>
        <v>726</v>
      </c>
      <c r="O14" s="8">
        <f t="shared" si="4"/>
        <v>858</v>
      </c>
      <c r="P14" s="8">
        <f t="shared" si="4"/>
        <v>770</v>
      </c>
      <c r="Q14" s="8">
        <f t="shared" si="4"/>
        <v>968</v>
      </c>
      <c r="R14" s="8">
        <f t="shared" si="4"/>
        <v>924</v>
      </c>
      <c r="S14" s="10">
        <f t="shared" si="11"/>
        <v>0</v>
      </c>
      <c r="T14" s="10">
        <f t="shared" si="11"/>
        <v>0</v>
      </c>
      <c r="U14" s="10">
        <f t="shared" si="5"/>
        <v>0</v>
      </c>
      <c r="V14" s="10">
        <f t="shared" si="5"/>
        <v>44</v>
      </c>
      <c r="W14" s="10">
        <f t="shared" si="5"/>
        <v>22</v>
      </c>
      <c r="X14" s="12">
        <f t="shared" si="12"/>
        <v>726</v>
      </c>
      <c r="Y14" s="12">
        <f t="shared" si="6"/>
        <v>858</v>
      </c>
      <c r="Z14" s="12">
        <f t="shared" si="6"/>
        <v>770</v>
      </c>
      <c r="AA14" s="12">
        <f t="shared" si="6"/>
        <v>1012</v>
      </c>
      <c r="AB14" s="12">
        <f t="shared" si="6"/>
        <v>946</v>
      </c>
      <c r="AC14" s="13">
        <f t="shared" si="15"/>
        <v>4312</v>
      </c>
    </row>
    <row r="15" spans="1:29" x14ac:dyDescent="0.2">
      <c r="A15" t="s">
        <v>28</v>
      </c>
      <c r="B15" t="s">
        <v>29</v>
      </c>
      <c r="C15" s="2">
        <v>30</v>
      </c>
      <c r="D15" s="4">
        <v>38</v>
      </c>
      <c r="E15" s="4">
        <v>40</v>
      </c>
      <c r="F15" s="4">
        <v>40</v>
      </c>
      <c r="G15" s="4">
        <v>40</v>
      </c>
      <c r="H15" s="4">
        <v>40</v>
      </c>
      <c r="I15" s="6">
        <f t="shared" si="7"/>
        <v>0</v>
      </c>
      <c r="J15" s="6">
        <f t="shared" si="7"/>
        <v>0</v>
      </c>
      <c r="K15" s="6">
        <f t="shared" ref="K15:L15" si="32">IF(F15&gt;40,F15-40,0)</f>
        <v>0</v>
      </c>
      <c r="L15" s="6">
        <f t="shared" si="32"/>
        <v>0</v>
      </c>
      <c r="M15" s="6">
        <f t="shared" ref="M15" si="33">IF(H15&gt;40,H15-40,0)</f>
        <v>0</v>
      </c>
      <c r="N15" s="8">
        <f t="shared" si="10"/>
        <v>1140</v>
      </c>
      <c r="O15" s="8">
        <f t="shared" si="4"/>
        <v>1200</v>
      </c>
      <c r="P15" s="8">
        <f t="shared" si="4"/>
        <v>1200</v>
      </c>
      <c r="Q15" s="8">
        <f t="shared" si="4"/>
        <v>1200</v>
      </c>
      <c r="R15" s="8">
        <f t="shared" si="4"/>
        <v>1200</v>
      </c>
      <c r="S15" s="10">
        <f t="shared" si="11"/>
        <v>0</v>
      </c>
      <c r="T15" s="10">
        <f t="shared" si="11"/>
        <v>0</v>
      </c>
      <c r="U15" s="10">
        <f t="shared" si="5"/>
        <v>0</v>
      </c>
      <c r="V15" s="10">
        <f t="shared" si="5"/>
        <v>0</v>
      </c>
      <c r="W15" s="10">
        <f t="shared" si="5"/>
        <v>0</v>
      </c>
      <c r="X15" s="12">
        <f t="shared" si="12"/>
        <v>1140</v>
      </c>
      <c r="Y15" s="12">
        <f t="shared" si="6"/>
        <v>1200</v>
      </c>
      <c r="Z15" s="12">
        <f t="shared" si="6"/>
        <v>1200</v>
      </c>
      <c r="AA15" s="12">
        <f t="shared" si="6"/>
        <v>1200</v>
      </c>
      <c r="AB15" s="12">
        <f t="shared" si="6"/>
        <v>1200</v>
      </c>
      <c r="AC15" s="13">
        <f t="shared" si="15"/>
        <v>5940</v>
      </c>
    </row>
    <row r="16" spans="1:29" x14ac:dyDescent="0.2">
      <c r="A16" t="s">
        <v>30</v>
      </c>
      <c r="B16" t="s">
        <v>31</v>
      </c>
      <c r="C16" s="2">
        <v>15.75</v>
      </c>
      <c r="D16" s="4">
        <v>43</v>
      </c>
      <c r="E16" s="4">
        <v>40</v>
      </c>
      <c r="F16" s="4">
        <v>40</v>
      </c>
      <c r="G16" s="4">
        <v>43</v>
      </c>
      <c r="H16" s="4">
        <v>36</v>
      </c>
      <c r="I16" s="6">
        <f t="shared" si="7"/>
        <v>3</v>
      </c>
      <c r="J16" s="6">
        <f t="shared" si="7"/>
        <v>0</v>
      </c>
      <c r="K16" s="6">
        <f t="shared" ref="K16:L16" si="34">IF(F16&gt;40,F16-40,0)</f>
        <v>0</v>
      </c>
      <c r="L16" s="6">
        <f t="shared" si="34"/>
        <v>3</v>
      </c>
      <c r="M16" s="6">
        <f t="shared" ref="M16" si="35">IF(H16&gt;40,H16-40,0)</f>
        <v>0</v>
      </c>
      <c r="N16" s="8">
        <f t="shared" si="10"/>
        <v>677.25</v>
      </c>
      <c r="O16" s="8">
        <f t="shared" si="4"/>
        <v>630</v>
      </c>
      <c r="P16" s="8">
        <f t="shared" si="4"/>
        <v>630</v>
      </c>
      <c r="Q16" s="8">
        <f t="shared" si="4"/>
        <v>677.25</v>
      </c>
      <c r="R16" s="8">
        <f t="shared" si="4"/>
        <v>567</v>
      </c>
      <c r="S16" s="10">
        <f t="shared" si="11"/>
        <v>23.625</v>
      </c>
      <c r="T16" s="10">
        <f t="shared" si="11"/>
        <v>0</v>
      </c>
      <c r="U16" s="10">
        <f t="shared" si="5"/>
        <v>0</v>
      </c>
      <c r="V16" s="10">
        <f t="shared" si="5"/>
        <v>23.625</v>
      </c>
      <c r="W16" s="10">
        <f t="shared" si="5"/>
        <v>0</v>
      </c>
      <c r="X16" s="12">
        <f t="shared" si="12"/>
        <v>700.875</v>
      </c>
      <c r="Y16" s="12">
        <f t="shared" si="6"/>
        <v>630</v>
      </c>
      <c r="Z16" s="12">
        <f t="shared" si="6"/>
        <v>630</v>
      </c>
      <c r="AA16" s="12">
        <f t="shared" si="6"/>
        <v>700.875</v>
      </c>
      <c r="AB16" s="12">
        <f t="shared" si="6"/>
        <v>567</v>
      </c>
      <c r="AC16" s="13">
        <f t="shared" si="15"/>
        <v>3228.75</v>
      </c>
    </row>
    <row r="17" spans="1:29" x14ac:dyDescent="0.2">
      <c r="A17" t="s">
        <v>32</v>
      </c>
      <c r="B17" t="s">
        <v>33</v>
      </c>
      <c r="C17" s="2">
        <v>20</v>
      </c>
      <c r="D17" s="4">
        <v>36</v>
      </c>
      <c r="E17" s="4">
        <v>40</v>
      </c>
      <c r="F17" s="4">
        <v>35</v>
      </c>
      <c r="G17" s="4">
        <v>40</v>
      </c>
      <c r="H17" s="4">
        <v>37</v>
      </c>
      <c r="I17" s="6">
        <f t="shared" si="7"/>
        <v>0</v>
      </c>
      <c r="J17" s="6">
        <f t="shared" si="7"/>
        <v>0</v>
      </c>
      <c r="K17" s="6">
        <f t="shared" ref="K17:L17" si="36">IF(F17&gt;40,F17-40,0)</f>
        <v>0</v>
      </c>
      <c r="L17" s="6">
        <f t="shared" si="36"/>
        <v>0</v>
      </c>
      <c r="M17" s="6">
        <f t="shared" ref="M17" si="37">IF(H17&gt;40,H17-40,0)</f>
        <v>0</v>
      </c>
      <c r="N17" s="8">
        <f t="shared" si="10"/>
        <v>720</v>
      </c>
      <c r="O17" s="8">
        <f t="shared" si="4"/>
        <v>800</v>
      </c>
      <c r="P17" s="8">
        <f t="shared" si="4"/>
        <v>700</v>
      </c>
      <c r="Q17" s="8">
        <f t="shared" si="4"/>
        <v>800</v>
      </c>
      <c r="R17" s="8">
        <f t="shared" si="4"/>
        <v>740</v>
      </c>
      <c r="S17" s="10">
        <f t="shared" si="11"/>
        <v>0</v>
      </c>
      <c r="T17" s="10">
        <f t="shared" si="11"/>
        <v>0</v>
      </c>
      <c r="U17" s="10">
        <f t="shared" si="5"/>
        <v>0</v>
      </c>
      <c r="V17" s="10">
        <f t="shared" si="5"/>
        <v>0</v>
      </c>
      <c r="W17" s="10">
        <f t="shared" si="5"/>
        <v>0</v>
      </c>
      <c r="X17" s="12">
        <f t="shared" si="12"/>
        <v>720</v>
      </c>
      <c r="Y17" s="12">
        <f t="shared" si="6"/>
        <v>800</v>
      </c>
      <c r="Z17" s="12">
        <f t="shared" si="6"/>
        <v>700</v>
      </c>
      <c r="AA17" s="12">
        <f t="shared" si="6"/>
        <v>800</v>
      </c>
      <c r="AB17" s="12">
        <f t="shared" si="6"/>
        <v>740</v>
      </c>
      <c r="AC17" s="13">
        <f t="shared" si="15"/>
        <v>3760</v>
      </c>
    </row>
    <row r="18" spans="1:29" x14ac:dyDescent="0.2">
      <c r="A18" t="s">
        <v>34</v>
      </c>
      <c r="B18" t="s">
        <v>35</v>
      </c>
      <c r="C18" s="2">
        <v>18</v>
      </c>
      <c r="D18" s="4">
        <v>47</v>
      </c>
      <c r="E18" s="4">
        <v>39</v>
      </c>
      <c r="F18" s="4">
        <v>41</v>
      </c>
      <c r="G18" s="4">
        <v>37</v>
      </c>
      <c r="H18" s="4">
        <v>42</v>
      </c>
      <c r="I18" s="6">
        <f t="shared" si="7"/>
        <v>7</v>
      </c>
      <c r="J18" s="6">
        <f t="shared" si="7"/>
        <v>0</v>
      </c>
      <c r="K18" s="6">
        <f t="shared" ref="K18:L18" si="38">IF(F18&gt;40,F18-40,0)</f>
        <v>1</v>
      </c>
      <c r="L18" s="6">
        <f t="shared" si="38"/>
        <v>0</v>
      </c>
      <c r="M18" s="6">
        <f t="shared" ref="M18" si="39">IF(H18&gt;40,H18-40,0)</f>
        <v>2</v>
      </c>
      <c r="N18" s="8">
        <f t="shared" si="10"/>
        <v>846</v>
      </c>
      <c r="O18" s="8">
        <f t="shared" si="4"/>
        <v>702</v>
      </c>
      <c r="P18" s="8">
        <f t="shared" si="4"/>
        <v>738</v>
      </c>
      <c r="Q18" s="8">
        <f t="shared" si="4"/>
        <v>666</v>
      </c>
      <c r="R18" s="8">
        <f t="shared" si="4"/>
        <v>756</v>
      </c>
      <c r="S18" s="10">
        <f t="shared" si="11"/>
        <v>63</v>
      </c>
      <c r="T18" s="10">
        <f t="shared" si="11"/>
        <v>0</v>
      </c>
      <c r="U18" s="10">
        <f t="shared" si="5"/>
        <v>9</v>
      </c>
      <c r="V18" s="10">
        <f t="shared" si="5"/>
        <v>0</v>
      </c>
      <c r="W18" s="10">
        <f t="shared" si="5"/>
        <v>18</v>
      </c>
      <c r="X18" s="12">
        <f t="shared" si="12"/>
        <v>909</v>
      </c>
      <c r="Y18" s="12">
        <f t="shared" si="6"/>
        <v>702</v>
      </c>
      <c r="Z18" s="12">
        <f t="shared" si="6"/>
        <v>747</v>
      </c>
      <c r="AA18" s="12">
        <f t="shared" si="6"/>
        <v>666</v>
      </c>
      <c r="AB18" s="12">
        <f t="shared" si="6"/>
        <v>774</v>
      </c>
      <c r="AC18" s="13">
        <f t="shared" si="15"/>
        <v>3798</v>
      </c>
    </row>
    <row r="19" spans="1:29" x14ac:dyDescent="0.2">
      <c r="A19" t="s">
        <v>37</v>
      </c>
      <c r="B19" t="s">
        <v>36</v>
      </c>
      <c r="C19" s="2">
        <v>19.5</v>
      </c>
      <c r="D19" s="4">
        <v>30</v>
      </c>
      <c r="E19" s="4">
        <v>41</v>
      </c>
      <c r="F19" s="4">
        <v>40</v>
      </c>
      <c r="G19" s="4">
        <v>43</v>
      </c>
      <c r="H19" s="4">
        <v>38</v>
      </c>
      <c r="I19" s="6">
        <f t="shared" si="7"/>
        <v>0</v>
      </c>
      <c r="J19" s="6">
        <f t="shared" si="7"/>
        <v>1</v>
      </c>
      <c r="K19" s="6">
        <f t="shared" ref="K19:L19" si="40">IF(F19&gt;40,F19-40,0)</f>
        <v>0</v>
      </c>
      <c r="L19" s="6">
        <f t="shared" si="40"/>
        <v>3</v>
      </c>
      <c r="M19" s="6">
        <f t="shared" ref="M19" si="41">IF(H19&gt;40,H19-40,0)</f>
        <v>0</v>
      </c>
      <c r="N19" s="8">
        <f t="shared" si="10"/>
        <v>585</v>
      </c>
      <c r="O19" s="8">
        <f t="shared" si="4"/>
        <v>799.5</v>
      </c>
      <c r="P19" s="8">
        <f t="shared" si="4"/>
        <v>780</v>
      </c>
      <c r="Q19" s="8">
        <f t="shared" si="4"/>
        <v>838.5</v>
      </c>
      <c r="R19" s="8">
        <f t="shared" si="4"/>
        <v>741</v>
      </c>
      <c r="S19" s="10">
        <f t="shared" si="11"/>
        <v>0</v>
      </c>
      <c r="T19" s="10">
        <f t="shared" si="11"/>
        <v>9.75</v>
      </c>
      <c r="U19" s="10">
        <f t="shared" si="5"/>
        <v>0</v>
      </c>
      <c r="V19" s="10">
        <f t="shared" si="5"/>
        <v>29.25</v>
      </c>
      <c r="W19" s="10">
        <f t="shared" si="5"/>
        <v>0</v>
      </c>
      <c r="X19" s="12">
        <f t="shared" si="12"/>
        <v>585</v>
      </c>
      <c r="Y19" s="12">
        <f t="shared" si="6"/>
        <v>809.25</v>
      </c>
      <c r="Z19" s="12">
        <f t="shared" si="6"/>
        <v>780</v>
      </c>
      <c r="AA19" s="12">
        <f t="shared" si="6"/>
        <v>867.75</v>
      </c>
      <c r="AB19" s="12">
        <f t="shared" si="6"/>
        <v>741</v>
      </c>
      <c r="AC19" s="13">
        <f t="shared" si="15"/>
        <v>3783</v>
      </c>
    </row>
    <row r="20" spans="1:29" x14ac:dyDescent="0.2">
      <c r="A20" t="s">
        <v>38</v>
      </c>
      <c r="B20" t="s">
        <v>39</v>
      </c>
      <c r="C20" s="2">
        <v>40</v>
      </c>
      <c r="D20" s="4">
        <v>41</v>
      </c>
      <c r="E20" s="4">
        <v>47</v>
      </c>
      <c r="F20" s="4">
        <v>40</v>
      </c>
      <c r="G20" s="4">
        <v>40</v>
      </c>
      <c r="H20" s="4">
        <v>37</v>
      </c>
      <c r="I20" s="6">
        <f t="shared" si="7"/>
        <v>1</v>
      </c>
      <c r="J20" s="6">
        <f t="shared" si="7"/>
        <v>7</v>
      </c>
      <c r="K20" s="6">
        <f t="shared" ref="K20:L20" si="42">IF(F20&gt;40,F20-40,0)</f>
        <v>0</v>
      </c>
      <c r="L20" s="6">
        <f t="shared" si="42"/>
        <v>0</v>
      </c>
      <c r="M20" s="6">
        <f t="shared" ref="M20" si="43">IF(H20&gt;40,H20-40,0)</f>
        <v>0</v>
      </c>
      <c r="N20" s="8">
        <f t="shared" si="10"/>
        <v>1640</v>
      </c>
      <c r="O20" s="8">
        <f t="shared" ref="O20" si="44">$C20*E20</f>
        <v>1880</v>
      </c>
      <c r="P20" s="8">
        <f t="shared" ref="P20" si="45">$C20*F20</f>
        <v>1600</v>
      </c>
      <c r="Q20" s="8">
        <f t="shared" ref="Q20" si="46">$C20*G20</f>
        <v>1600</v>
      </c>
      <c r="R20" s="8">
        <f t="shared" ref="R20" si="47">$C20*H20</f>
        <v>1480</v>
      </c>
      <c r="S20" s="10">
        <f t="shared" si="11"/>
        <v>20</v>
      </c>
      <c r="T20" s="10">
        <f t="shared" si="11"/>
        <v>140</v>
      </c>
      <c r="U20" s="10">
        <f t="shared" ref="U20" si="48">0.5*$C20*K20</f>
        <v>0</v>
      </c>
      <c r="V20" s="10">
        <f t="shared" ref="V20" si="49">0.5*$C20*L20</f>
        <v>0</v>
      </c>
      <c r="W20" s="10">
        <f t="shared" ref="W20" si="50">0.5*$C20*M20</f>
        <v>0</v>
      </c>
      <c r="X20" s="12">
        <f t="shared" si="12"/>
        <v>1660</v>
      </c>
      <c r="Y20" s="12">
        <f t="shared" ref="Y20" si="51">O20+T20</f>
        <v>2020</v>
      </c>
      <c r="Z20" s="12">
        <f t="shared" ref="Z20" si="52">P20+U20</f>
        <v>1600</v>
      </c>
      <c r="AA20" s="12">
        <f t="shared" ref="AA20" si="53">Q20+V20</f>
        <v>1600</v>
      </c>
      <c r="AB20" s="12">
        <f t="shared" ref="AB20" si="54">R20+W20</f>
        <v>1480</v>
      </c>
      <c r="AC20" s="13">
        <f t="shared" si="15"/>
        <v>8360</v>
      </c>
    </row>
    <row r="22" spans="1:29" x14ac:dyDescent="0.2">
      <c r="A22" t="s">
        <v>40</v>
      </c>
      <c r="C22" s="1">
        <f>MAX(C4:C20)</f>
        <v>40</v>
      </c>
      <c r="D22" s="14">
        <f>MAX(D4:D20)</f>
        <v>49</v>
      </c>
      <c r="E22" s="14">
        <f t="shared" ref="E22:N22" si="55">MAX(E4:E20)</f>
        <v>47</v>
      </c>
      <c r="F22" s="14">
        <f t="shared" si="55"/>
        <v>45</v>
      </c>
      <c r="G22" s="14">
        <f t="shared" si="55"/>
        <v>44</v>
      </c>
      <c r="H22" s="14">
        <f t="shared" si="55"/>
        <v>44</v>
      </c>
      <c r="I22" s="15">
        <f t="shared" si="55"/>
        <v>9</v>
      </c>
      <c r="J22" s="15">
        <f t="shared" si="55"/>
        <v>7</v>
      </c>
      <c r="K22" s="15">
        <f t="shared" si="55"/>
        <v>5</v>
      </c>
      <c r="L22" s="15">
        <f t="shared" si="55"/>
        <v>4</v>
      </c>
      <c r="M22" s="15">
        <f t="shared" si="55"/>
        <v>4</v>
      </c>
      <c r="N22" s="17">
        <f t="shared" si="55"/>
        <v>1640</v>
      </c>
      <c r="O22" s="17">
        <f>MAX(O4:O20)</f>
        <v>1880</v>
      </c>
      <c r="P22" s="17">
        <f t="shared" ref="P22:U22" si="56">MAX(P4:P20)</f>
        <v>1600</v>
      </c>
      <c r="Q22" s="17">
        <f t="shared" si="56"/>
        <v>1600</v>
      </c>
      <c r="R22" s="17">
        <f t="shared" si="56"/>
        <v>1480</v>
      </c>
      <c r="S22" s="18">
        <f t="shared" si="56"/>
        <v>63</v>
      </c>
      <c r="T22" s="18">
        <f t="shared" si="56"/>
        <v>140</v>
      </c>
      <c r="U22" s="18">
        <f t="shared" si="56"/>
        <v>26.25</v>
      </c>
      <c r="V22" s="18">
        <f>MAX(V4:V20)</f>
        <v>44</v>
      </c>
      <c r="W22" s="18">
        <f t="shared" ref="W22:AB22" si="57">MAX(W4:W20)</f>
        <v>22</v>
      </c>
      <c r="X22" s="19">
        <f t="shared" si="57"/>
        <v>1660</v>
      </c>
      <c r="Y22" s="19">
        <f t="shared" si="57"/>
        <v>2020</v>
      </c>
      <c r="Z22" s="19">
        <f t="shared" si="57"/>
        <v>1600</v>
      </c>
      <c r="AA22" s="19">
        <f t="shared" si="57"/>
        <v>1600</v>
      </c>
      <c r="AB22" s="19">
        <f t="shared" si="57"/>
        <v>1480</v>
      </c>
      <c r="AC22" s="20">
        <f>MAX(AC4:AC20)</f>
        <v>8360</v>
      </c>
    </row>
    <row r="23" spans="1:29" x14ac:dyDescent="0.2">
      <c r="A23" t="s">
        <v>41</v>
      </c>
      <c r="C23" s="1">
        <f>MIN(C4:C20)</f>
        <v>9.5</v>
      </c>
      <c r="D23" s="14">
        <f>MIN(D4:D20)</f>
        <v>29</v>
      </c>
      <c r="E23" s="14">
        <f t="shared" ref="E23:N23" si="58">MIN(E4:E20)</f>
        <v>35</v>
      </c>
      <c r="F23" s="14">
        <f t="shared" si="58"/>
        <v>35</v>
      </c>
      <c r="G23" s="14">
        <f t="shared" si="58"/>
        <v>34</v>
      </c>
      <c r="H23" s="14">
        <f t="shared" si="58"/>
        <v>34</v>
      </c>
      <c r="I23" s="15">
        <f t="shared" si="58"/>
        <v>0</v>
      </c>
      <c r="J23" s="15">
        <f t="shared" si="58"/>
        <v>0</v>
      </c>
      <c r="K23" s="15">
        <f>MIN(K4:K20)</f>
        <v>0</v>
      </c>
      <c r="L23" s="15">
        <f>MIN(L4:L20)</f>
        <v>0</v>
      </c>
      <c r="M23" s="15">
        <f t="shared" si="58"/>
        <v>0</v>
      </c>
      <c r="N23" s="17">
        <f t="shared" si="58"/>
        <v>320</v>
      </c>
      <c r="O23" s="17">
        <f>MIN(O4:O20)</f>
        <v>361</v>
      </c>
      <c r="P23" s="17">
        <f t="shared" ref="P23:U23" si="59">MIN(P4:P20)</f>
        <v>351.5</v>
      </c>
      <c r="Q23" s="17">
        <f t="shared" si="59"/>
        <v>380</v>
      </c>
      <c r="R23" s="17">
        <f t="shared" si="59"/>
        <v>408</v>
      </c>
      <c r="S23" s="18">
        <f t="shared" si="59"/>
        <v>0</v>
      </c>
      <c r="T23" s="18">
        <f t="shared" si="59"/>
        <v>0</v>
      </c>
      <c r="U23" s="18">
        <f t="shared" si="59"/>
        <v>0</v>
      </c>
      <c r="V23" s="18">
        <f>MIN(V4:V20)</f>
        <v>0</v>
      </c>
      <c r="W23" s="18">
        <f t="shared" ref="W23:AB23" si="60">MIN(W4:W20)</f>
        <v>0</v>
      </c>
      <c r="X23" s="19">
        <f>MIN(X4:X20)</f>
        <v>320</v>
      </c>
      <c r="Y23" s="19">
        <f>MIN(Y4:Y20)</f>
        <v>361</v>
      </c>
      <c r="Z23" s="19">
        <f t="shared" si="60"/>
        <v>351.5</v>
      </c>
      <c r="AA23" s="19">
        <f t="shared" si="60"/>
        <v>380</v>
      </c>
      <c r="AB23" s="19">
        <f t="shared" si="60"/>
        <v>408</v>
      </c>
      <c r="AC23" s="20">
        <f>MIN(AC4:AC20)</f>
        <v>1866.75</v>
      </c>
    </row>
    <row r="24" spans="1:29" x14ac:dyDescent="0.2">
      <c r="A24" t="s">
        <v>42</v>
      </c>
      <c r="C24" s="1">
        <f>AVERAGE(C4:C20)</f>
        <v>16.847058823529409</v>
      </c>
      <c r="D24" s="14">
        <f>AVERAGE(D4:D20)</f>
        <v>38.529411764705884</v>
      </c>
      <c r="E24" s="14">
        <f t="shared" ref="E24:N24" si="61">AVERAGE(E4:E20)</f>
        <v>40.411764705882355</v>
      </c>
      <c r="F24" s="14">
        <f t="shared" si="61"/>
        <v>39.588235294117645</v>
      </c>
      <c r="G24" s="14">
        <f t="shared" si="61"/>
        <v>39.882352941176471</v>
      </c>
      <c r="H24" s="14">
        <f t="shared" si="61"/>
        <v>39.470588235294116</v>
      </c>
      <c r="I24" s="15">
        <f t="shared" si="61"/>
        <v>1.8823529411764706</v>
      </c>
      <c r="J24" s="15">
        <f t="shared" si="61"/>
        <v>1.4705882352941178</v>
      </c>
      <c r="K24" s="15">
        <f>AVERAGE(K4:K20)</f>
        <v>0.94117647058823528</v>
      </c>
      <c r="L24" s="15">
        <f t="shared" si="61"/>
        <v>0.76470588235294112</v>
      </c>
      <c r="M24" s="15">
        <f t="shared" si="61"/>
        <v>0.94117647058823528</v>
      </c>
      <c r="N24" s="17">
        <f t="shared" si="61"/>
        <v>648.96764705882356</v>
      </c>
      <c r="O24" s="17">
        <f>AVERAGE(O4:O20)</f>
        <v>690.78529411764703</v>
      </c>
      <c r="P24" s="17">
        <f t="shared" ref="P24:U24" si="62">AVERAGE(P4:P20)</f>
        <v>664.69999999999993</v>
      </c>
      <c r="Q24" s="17">
        <f t="shared" si="62"/>
        <v>673.95588235294122</v>
      </c>
      <c r="R24" s="17">
        <f t="shared" si="62"/>
        <v>659.38529411764705</v>
      </c>
      <c r="S24" s="18">
        <f t="shared" si="62"/>
        <v>14.070588235294117</v>
      </c>
      <c r="T24" s="18">
        <f t="shared" si="62"/>
        <v>14.855882352941178</v>
      </c>
      <c r="U24" s="18">
        <f t="shared" si="62"/>
        <v>5.7985294117647062</v>
      </c>
      <c r="V24" s="18">
        <f>AVERAGE(V4:V20)</f>
        <v>6.6985294117647056</v>
      </c>
      <c r="W24" s="18">
        <f t="shared" ref="W24:AB24" si="63">AVERAGE(W4:W20)</f>
        <v>6</v>
      </c>
      <c r="X24" s="19">
        <f t="shared" si="63"/>
        <v>663.03823529411761</v>
      </c>
      <c r="Y24" s="19">
        <f t="shared" si="63"/>
        <v>705.64117647058822</v>
      </c>
      <c r="Z24" s="19">
        <f t="shared" si="63"/>
        <v>670.49852941176471</v>
      </c>
      <c r="AA24" s="19">
        <f t="shared" si="63"/>
        <v>680.65441176470586</v>
      </c>
      <c r="AB24" s="19">
        <f t="shared" si="63"/>
        <v>665.38529411764705</v>
      </c>
      <c r="AC24" s="20">
        <f>AVERAGE(AC4:AC20)</f>
        <v>3385.2176470588233</v>
      </c>
    </row>
    <row r="25" spans="1:29" x14ac:dyDescent="0.2">
      <c r="A25" t="s">
        <v>43</v>
      </c>
      <c r="D25" s="4">
        <f>SUM(D4:D20)</f>
        <v>655</v>
      </c>
      <c r="E25" s="4">
        <f t="shared" ref="E25:N25" si="64">SUM(E4:E20)</f>
        <v>687</v>
      </c>
      <c r="F25" s="4">
        <f t="shared" si="64"/>
        <v>673</v>
      </c>
      <c r="G25" s="4">
        <f t="shared" si="64"/>
        <v>678</v>
      </c>
      <c r="H25" s="4">
        <f t="shared" si="64"/>
        <v>671</v>
      </c>
      <c r="I25" s="16">
        <f t="shared" si="64"/>
        <v>32</v>
      </c>
      <c r="J25" s="16">
        <f t="shared" si="64"/>
        <v>25</v>
      </c>
      <c r="K25" s="16">
        <f>SUM(K4:K20)</f>
        <v>16</v>
      </c>
      <c r="L25" s="16">
        <f t="shared" si="64"/>
        <v>13</v>
      </c>
      <c r="M25" s="16">
        <f t="shared" si="64"/>
        <v>16</v>
      </c>
      <c r="N25" s="8">
        <f t="shared" si="64"/>
        <v>11032.45</v>
      </c>
      <c r="O25" s="8">
        <f>SUM(O4:O20)</f>
        <v>11743.35</v>
      </c>
      <c r="P25" s="8">
        <f t="shared" ref="P25:U25" si="65">SUM(P4:P20)</f>
        <v>11299.9</v>
      </c>
      <c r="Q25" s="8">
        <f t="shared" si="65"/>
        <v>11457.25</v>
      </c>
      <c r="R25" s="8">
        <f t="shared" si="65"/>
        <v>11209.55</v>
      </c>
      <c r="S25" s="10">
        <f t="shared" si="65"/>
        <v>239.2</v>
      </c>
      <c r="T25" s="10">
        <f t="shared" si="65"/>
        <v>252.55</v>
      </c>
      <c r="U25" s="10">
        <f t="shared" si="65"/>
        <v>98.575000000000003</v>
      </c>
      <c r="V25" s="10">
        <f>SUM(V4:V20)</f>
        <v>113.875</v>
      </c>
      <c r="W25" s="10">
        <f t="shared" ref="W25:AB25" si="66">SUM(W4:W20)</f>
        <v>102</v>
      </c>
      <c r="X25" s="12">
        <f t="shared" si="66"/>
        <v>11271.65</v>
      </c>
      <c r="Y25" s="12">
        <f t="shared" si="66"/>
        <v>11995.9</v>
      </c>
      <c r="Z25" s="12">
        <f t="shared" si="66"/>
        <v>11398.475</v>
      </c>
      <c r="AA25" s="12">
        <f t="shared" si="66"/>
        <v>11571.125</v>
      </c>
      <c r="AB25" s="12">
        <f t="shared" si="66"/>
        <v>11311.55</v>
      </c>
      <c r="AC25" s="13">
        <f>SUM(AC4:AC20)</f>
        <v>57548.7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Sumayya Fathima (UMKC-Student)</dc:creator>
  <cp:lastModifiedBy>Shaik, Sumayya Fathima (UMKC-Student)</cp:lastModifiedBy>
  <dcterms:created xsi:type="dcterms:W3CDTF">2025-05-22T19:10:21Z</dcterms:created>
  <dcterms:modified xsi:type="dcterms:W3CDTF">2025-05-22T22:20:10Z</dcterms:modified>
</cp:coreProperties>
</file>