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OWNLOAD\škola\ardunio\HomeLeds\"/>
    </mc:Choice>
  </mc:AlternateContent>
  <xr:revisionPtr revIDLastSave="0" documentId="13_ncr:1_{01F9CCB4-9297-4937-B4A7-7E95C43F4E4D}" xr6:coauthVersionLast="45" xr6:coauthVersionMax="45" xr10:uidLastSave="{00000000-0000-0000-0000-000000000000}"/>
  <bookViews>
    <workbookView xWindow="-14475" yWindow="0" windowWidth="14400" windowHeight="15600" activeTab="1" xr2:uid="{6A8CA87A-B325-441F-9A24-1F3B5BEC0123}"/>
  </bookViews>
  <sheets>
    <sheet name="Analogs" sheetId="1" r:id="rId1"/>
    <sheet name="IR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23" i="2"/>
  <c r="H11" i="2"/>
  <c r="G16" i="2" l="1"/>
  <c r="H16" i="2"/>
  <c r="I16" i="2"/>
  <c r="J16" i="2"/>
  <c r="G17" i="2"/>
  <c r="H17" i="2"/>
  <c r="I17" i="2"/>
  <c r="J17" i="2"/>
  <c r="G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H15" i="2"/>
  <c r="I15" i="2"/>
  <c r="J15" i="2"/>
  <c r="G15" i="2"/>
  <c r="H7" i="2" l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I11" i="2"/>
  <c r="J11" i="2"/>
  <c r="G12" i="2"/>
  <c r="H12" i="2"/>
  <c r="I12" i="2"/>
  <c r="J12" i="2"/>
  <c r="I2" i="2"/>
  <c r="J2" i="2"/>
  <c r="H2" i="2"/>
  <c r="G2" i="2"/>
  <c r="M1" i="1" l="1"/>
  <c r="M14" i="1" s="1"/>
  <c r="L1" i="1"/>
  <c r="L14" i="1" s="1"/>
  <c r="J1" i="1"/>
  <c r="J40" i="1" s="1"/>
  <c r="F54" i="1"/>
  <c r="F50" i="1"/>
  <c r="F51" i="1"/>
  <c r="F52" i="1"/>
  <c r="F53" i="1"/>
  <c r="F55" i="1"/>
  <c r="F49" i="1"/>
  <c r="J13" i="1"/>
  <c r="K13" i="1"/>
  <c r="K16" i="1"/>
  <c r="K22" i="1"/>
  <c r="K23" i="1"/>
  <c r="K25" i="1"/>
  <c r="K12" i="1"/>
  <c r="K33" i="1"/>
  <c r="K32" i="1"/>
  <c r="J32" i="1"/>
  <c r="M30" i="1"/>
  <c r="K30" i="1"/>
  <c r="K29" i="1"/>
  <c r="J29" i="1"/>
  <c r="K28" i="1"/>
  <c r="M38" i="1"/>
  <c r="H38" i="1" s="1"/>
  <c r="D38" i="1" s="1"/>
  <c r="E38" i="1" s="1"/>
  <c r="F38" i="1" s="1"/>
  <c r="B38" i="1" s="1"/>
  <c r="K36" i="1"/>
  <c r="M35" i="1"/>
  <c r="K35" i="1"/>
  <c r="H39" i="1"/>
  <c r="D39" i="1" s="1"/>
  <c r="E39" i="1" s="1"/>
  <c r="F39" i="1" s="1"/>
  <c r="B39" i="1" s="1"/>
  <c r="K41" i="1"/>
  <c r="M41" i="1"/>
  <c r="K42" i="1"/>
  <c r="K43" i="1"/>
  <c r="K44" i="1"/>
  <c r="I1" i="1"/>
  <c r="I17" i="1" s="1"/>
  <c r="K1" i="1"/>
  <c r="K14" i="1" s="1"/>
  <c r="L6" i="1"/>
  <c r="H6" i="1" s="1"/>
  <c r="D6" i="1" s="1"/>
  <c r="E6" i="1" s="1"/>
  <c r="F6" i="1" s="1"/>
  <c r="B6" i="1" s="1"/>
  <c r="I20" i="1" l="1"/>
  <c r="K17" i="1"/>
  <c r="K15" i="1"/>
  <c r="I40" i="1"/>
  <c r="I27" i="1"/>
  <c r="I24" i="1"/>
  <c r="I43" i="1"/>
  <c r="I28" i="1"/>
  <c r="I18" i="1"/>
  <c r="I16" i="1"/>
  <c r="J44" i="1"/>
  <c r="I41" i="1"/>
  <c r="I30" i="1"/>
  <c r="J31" i="1"/>
  <c r="H31" i="1" s="1"/>
  <c r="D31" i="1" s="1"/>
  <c r="E31" i="1" s="1"/>
  <c r="F31" i="1" s="1"/>
  <c r="B31" i="1" s="1"/>
  <c r="I25" i="1"/>
  <c r="I44" i="1"/>
  <c r="I42" i="1"/>
  <c r="K40" i="1"/>
  <c r="I26" i="1"/>
  <c r="H26" i="1" s="1"/>
  <c r="D26" i="1" s="1"/>
  <c r="E26" i="1" s="1"/>
  <c r="F26" i="1" s="1"/>
  <c r="B26" i="1" s="1"/>
  <c r="I29" i="1"/>
  <c r="J30" i="1"/>
  <c r="K31" i="1"/>
  <c r="I12" i="1"/>
  <c r="K24" i="1"/>
  <c r="K20" i="1"/>
  <c r="M42" i="1"/>
  <c r="M25" i="1"/>
  <c r="M22" i="1"/>
  <c r="M15" i="1"/>
  <c r="M24" i="1"/>
  <c r="M17" i="1"/>
  <c r="M44" i="1"/>
  <c r="H44" i="1" s="1"/>
  <c r="D44" i="1" s="1"/>
  <c r="E44" i="1" s="1"/>
  <c r="F44" i="1" s="1"/>
  <c r="B44" i="1" s="1"/>
  <c r="M43" i="1"/>
  <c r="M36" i="1"/>
  <c r="M18" i="1"/>
  <c r="H18" i="1" s="1"/>
  <c r="D18" i="1" s="1"/>
  <c r="E18" i="1" s="1"/>
  <c r="F18" i="1" s="1"/>
  <c r="B18" i="1" s="1"/>
  <c r="M40" i="1"/>
  <c r="M37" i="1"/>
  <c r="M31" i="1"/>
  <c r="M23" i="1"/>
  <c r="M20" i="1"/>
  <c r="L29" i="1"/>
  <c r="L31" i="1"/>
  <c r="L16" i="1"/>
  <c r="L15" i="1"/>
  <c r="L11" i="1"/>
  <c r="L37" i="1"/>
  <c r="L25" i="1"/>
  <c r="L24" i="1"/>
  <c r="L23" i="1"/>
  <c r="L21" i="1"/>
  <c r="L19" i="1"/>
  <c r="L17" i="1"/>
  <c r="L13" i="1"/>
  <c r="H13" i="1" s="1"/>
  <c r="D13" i="1" s="1"/>
  <c r="E13" i="1" s="1"/>
  <c r="F13" i="1" s="1"/>
  <c r="B13" i="1" s="1"/>
  <c r="L35" i="1"/>
  <c r="L30" i="1"/>
  <c r="L32" i="1"/>
  <c r="H32" i="1" s="1"/>
  <c r="D32" i="1" s="1"/>
  <c r="E32" i="1" s="1"/>
  <c r="F32" i="1" s="1"/>
  <c r="B32" i="1" s="1"/>
  <c r="L10" i="1"/>
  <c r="L44" i="1"/>
  <c r="L43" i="1"/>
  <c r="L42" i="1"/>
  <c r="L41" i="1"/>
  <c r="L40" i="1"/>
  <c r="L36" i="1"/>
  <c r="H36" i="1" s="1"/>
  <c r="D36" i="1" s="1"/>
  <c r="E36" i="1" s="1"/>
  <c r="F36" i="1" s="1"/>
  <c r="B36" i="1" s="1"/>
  <c r="H30" i="1"/>
  <c r="D30" i="1" s="1"/>
  <c r="E30" i="1" s="1"/>
  <c r="F30" i="1" s="1"/>
  <c r="B30" i="1" s="1"/>
  <c r="J43" i="1"/>
  <c r="J28" i="1"/>
  <c r="J34" i="1"/>
  <c r="H34" i="1" s="1"/>
  <c r="D34" i="1" s="1"/>
  <c r="E34" i="1" s="1"/>
  <c r="F34" i="1" s="1"/>
  <c r="B34" i="1" s="1"/>
  <c r="J24" i="1"/>
  <c r="J15" i="1"/>
  <c r="J21" i="1"/>
  <c r="J16" i="1"/>
  <c r="J42" i="1"/>
  <c r="H42" i="1" s="1"/>
  <c r="D42" i="1" s="1"/>
  <c r="E42" i="1" s="1"/>
  <c r="F42" i="1" s="1"/>
  <c r="B42" i="1" s="1"/>
  <c r="J23" i="1"/>
  <c r="J19" i="1"/>
  <c r="H19" i="1" s="1"/>
  <c r="D19" i="1" s="1"/>
  <c r="E19" i="1" s="1"/>
  <c r="F19" i="1" s="1"/>
  <c r="B19" i="1" s="1"/>
  <c r="J25" i="1"/>
  <c r="J17" i="1"/>
  <c r="J8" i="1"/>
  <c r="J41" i="1"/>
  <c r="J35" i="1"/>
  <c r="H35" i="1" s="1"/>
  <c r="D35" i="1" s="1"/>
  <c r="E35" i="1" s="1"/>
  <c r="F35" i="1" s="1"/>
  <c r="B35" i="1" s="1"/>
  <c r="J27" i="1"/>
  <c r="H27" i="1" s="1"/>
  <c r="D27" i="1" s="1"/>
  <c r="E27" i="1" s="1"/>
  <c r="F27" i="1" s="1"/>
  <c r="B27" i="1" s="1"/>
  <c r="J33" i="1"/>
  <c r="H33" i="1" s="1"/>
  <c r="D33" i="1" s="1"/>
  <c r="E33" i="1" s="1"/>
  <c r="F33" i="1" s="1"/>
  <c r="B33" i="1" s="1"/>
  <c r="J12" i="1"/>
  <c r="H12" i="1" s="1"/>
  <c r="D12" i="1" s="1"/>
  <c r="E12" i="1" s="1"/>
  <c r="F12" i="1" s="1"/>
  <c r="B12" i="1" s="1"/>
  <c r="M7" i="1"/>
  <c r="H7" i="1" s="1"/>
  <c r="D7" i="1" s="1"/>
  <c r="E7" i="1" s="1"/>
  <c r="F7" i="1" s="1"/>
  <c r="B7" i="1" s="1"/>
  <c r="K10" i="1"/>
  <c r="K5" i="1"/>
  <c r="H5" i="1" s="1"/>
  <c r="D5" i="1" s="1"/>
  <c r="E5" i="1" s="1"/>
  <c r="F5" i="1" s="1"/>
  <c r="B5" i="1" s="1"/>
  <c r="K9" i="1"/>
  <c r="J4" i="1"/>
  <c r="H4" i="1" s="1"/>
  <c r="D4" i="1" s="1"/>
  <c r="E4" i="1" s="1"/>
  <c r="F4" i="1" s="1"/>
  <c r="B4" i="1" s="1"/>
  <c r="J9" i="1"/>
  <c r="I3" i="1"/>
  <c r="H3" i="1" s="1"/>
  <c r="D3" i="1" s="1"/>
  <c r="E3" i="1" s="1"/>
  <c r="F3" i="1" s="1"/>
  <c r="B3" i="1" s="1"/>
  <c r="M11" i="1"/>
  <c r="I8" i="1"/>
  <c r="H28" i="1" l="1"/>
  <c r="D28" i="1" s="1"/>
  <c r="E28" i="1" s="1"/>
  <c r="F28" i="1" s="1"/>
  <c r="B28" i="1" s="1"/>
  <c r="H10" i="1"/>
  <c r="D10" i="1" s="1"/>
  <c r="E10" i="1" s="1"/>
  <c r="F10" i="1" s="1"/>
  <c r="B10" i="1" s="1"/>
  <c r="H29" i="1"/>
  <c r="D29" i="1" s="1"/>
  <c r="E29" i="1" s="1"/>
  <c r="F29" i="1" s="1"/>
  <c r="B29" i="1" s="1"/>
  <c r="H37" i="1"/>
  <c r="D37" i="1" s="1"/>
  <c r="E37" i="1" s="1"/>
  <c r="F37" i="1" s="1"/>
  <c r="B37" i="1" s="1"/>
  <c r="H41" i="1"/>
  <c r="D41" i="1" s="1"/>
  <c r="E41" i="1" s="1"/>
  <c r="F41" i="1" s="1"/>
  <c r="B41" i="1" s="1"/>
  <c r="H11" i="1"/>
  <c r="D11" i="1" s="1"/>
  <c r="E11" i="1" s="1"/>
  <c r="F11" i="1" s="1"/>
  <c r="B11" i="1" s="1"/>
  <c r="H15" i="1"/>
  <c r="D15" i="1" s="1"/>
  <c r="E15" i="1" s="1"/>
  <c r="F15" i="1" s="1"/>
  <c r="B15" i="1" s="1"/>
  <c r="H40" i="1"/>
  <c r="D40" i="1" s="1"/>
  <c r="E40" i="1" s="1"/>
  <c r="F40" i="1" s="1"/>
  <c r="B40" i="1" s="1"/>
  <c r="H43" i="1"/>
  <c r="D43" i="1" s="1"/>
  <c r="E43" i="1" s="1"/>
  <c r="F43" i="1" s="1"/>
  <c r="B43" i="1" s="1"/>
  <c r="H8" i="1"/>
  <c r="D8" i="1" s="1"/>
  <c r="E8" i="1" s="1"/>
  <c r="F8" i="1" s="1"/>
  <c r="B8" i="1" s="1"/>
  <c r="H22" i="1"/>
  <c r="D22" i="1" s="1"/>
  <c r="E22" i="1" s="1"/>
  <c r="F22" i="1" s="1"/>
  <c r="B22" i="1" s="1"/>
  <c r="H20" i="1"/>
  <c r="D20" i="1" s="1"/>
  <c r="E20" i="1" s="1"/>
  <c r="F20" i="1" s="1"/>
  <c r="B20" i="1" s="1"/>
  <c r="H9" i="1"/>
  <c r="D9" i="1" s="1"/>
  <c r="E9" i="1" s="1"/>
  <c r="F9" i="1" s="1"/>
  <c r="B9" i="1" s="1"/>
  <c r="H21" i="1"/>
  <c r="D21" i="1" s="1"/>
  <c r="E21" i="1" s="1"/>
  <c r="F21" i="1" s="1"/>
  <c r="B21" i="1" s="1"/>
  <c r="H24" i="1"/>
  <c r="D24" i="1" s="1"/>
  <c r="E24" i="1" s="1"/>
  <c r="F24" i="1" s="1"/>
  <c r="B24" i="1" s="1"/>
  <c r="H17" i="1"/>
  <c r="D17" i="1" s="1"/>
  <c r="E17" i="1" s="1"/>
  <c r="F17" i="1" s="1"/>
  <c r="B17" i="1" s="1"/>
  <c r="H14" i="1"/>
  <c r="D14" i="1" s="1"/>
  <c r="E14" i="1" s="1"/>
  <c r="F14" i="1" s="1"/>
  <c r="B14" i="1" s="1"/>
  <c r="H25" i="1"/>
  <c r="D25" i="1" s="1"/>
  <c r="E25" i="1" s="1"/>
  <c r="F25" i="1" s="1"/>
  <c r="B25" i="1" s="1"/>
  <c r="H23" i="1"/>
  <c r="D23" i="1" s="1"/>
  <c r="E23" i="1" s="1"/>
  <c r="F23" i="1" s="1"/>
  <c r="B23" i="1" s="1"/>
  <c r="H16" i="1"/>
  <c r="D16" i="1" s="1"/>
  <c r="E16" i="1" s="1"/>
  <c r="F16" i="1" s="1"/>
  <c r="B16" i="1" s="1"/>
</calcChain>
</file>

<file path=xl/sharedStrings.xml><?xml version="1.0" encoding="utf-8"?>
<sst xmlns="http://schemas.openxmlformats.org/spreadsheetml/2006/main" count="143" uniqueCount="131">
  <si>
    <t>U2</t>
  </si>
  <si>
    <t>U1</t>
  </si>
  <si>
    <t>R1</t>
  </si>
  <si>
    <t>R2</t>
  </si>
  <si>
    <t>R0</t>
  </si>
  <si>
    <t>R3</t>
  </si>
  <si>
    <t>R4</t>
  </si>
  <si>
    <t>1/R2</t>
  </si>
  <si>
    <t>U2 arduniu</t>
  </si>
  <si>
    <t>U2 %</t>
  </si>
  <si>
    <t>Po jednom</t>
  </si>
  <si>
    <t>Dva vedle</t>
  </si>
  <si>
    <t>Tri vedle</t>
  </si>
  <si>
    <t>Ctyri vedle</t>
  </si>
  <si>
    <t>Kraje OFF</t>
  </si>
  <si>
    <t>Ob jeden</t>
  </si>
  <si>
    <t>Rz</t>
  </si>
  <si>
    <t>default 127</t>
  </si>
  <si>
    <t>RGB ovladač</t>
  </si>
  <si>
    <t>Panasonic</t>
  </si>
  <si>
    <t>55080D5</t>
  </si>
  <si>
    <t>550C095</t>
  </si>
  <si>
    <t>55092C7</t>
  </si>
  <si>
    <t>550085D</t>
  </si>
  <si>
    <t>55088DD</t>
  </si>
  <si>
    <t>550481D</t>
  </si>
  <si>
    <t>550C89D</t>
  </si>
  <si>
    <t>550287D</t>
  </si>
  <si>
    <t>550A8FD</t>
  </si>
  <si>
    <t>550683D</t>
  </si>
  <si>
    <t>550E8BD</t>
  </si>
  <si>
    <t>550184D</t>
  </si>
  <si>
    <t>550A1F4</t>
  </si>
  <si>
    <t>55098CD</t>
  </si>
  <si>
    <t>55081D4</t>
  </si>
  <si>
    <t>550AAFF</t>
  </si>
  <si>
    <t>550E2B7</t>
  </si>
  <si>
    <t>550B2E7</t>
  </si>
  <si>
    <t>550D184</t>
  </si>
  <si>
    <t>55084D1</t>
  </si>
  <si>
    <t>550D580</t>
  </si>
  <si>
    <t>550F1A4</t>
  </si>
  <si>
    <t>On/off</t>
  </si>
  <si>
    <t>controlBools[0] = true;</t>
  </si>
  <si>
    <t>Popis</t>
  </si>
  <si>
    <t>Cislo</t>
  </si>
  <si>
    <t>Poznamka</t>
  </si>
  <si>
    <t>Play / pause</t>
  </si>
  <si>
    <t>Brss down</t>
  </si>
  <si>
    <t>Brss up</t>
  </si>
  <si>
    <t>DebugLCD toogle</t>
  </si>
  <si>
    <t>Backlight LCD toogle</t>
  </si>
  <si>
    <t>return false</t>
  </si>
  <si>
    <t>??</t>
  </si>
  <si>
    <t>255,0,0</t>
  </si>
  <si>
    <t>255,100,0</t>
  </si>
  <si>
    <t>255,160,0</t>
  </si>
  <si>
    <t>255,200,0</t>
  </si>
  <si>
    <t>255,255,0</t>
  </si>
  <si>
    <t>Red ++</t>
  </si>
  <si>
    <t>Green ++</t>
  </si>
  <si>
    <t>Blue ++</t>
  </si>
  <si>
    <t>Red --</t>
  </si>
  <si>
    <t>Green --</t>
  </si>
  <si>
    <t>Blue --</t>
  </si>
  <si>
    <t>0,255,0</t>
  </si>
  <si>
    <t>0,255,100</t>
  </si>
  <si>
    <t>0,255,160</t>
  </si>
  <si>
    <t>0,255,200</t>
  </si>
  <si>
    <t>0,255,255</t>
  </si>
  <si>
    <t>0,0,255</t>
  </si>
  <si>
    <t>100,0,255</t>
  </si>
  <si>
    <t>160,0,255</t>
  </si>
  <si>
    <t>200,0,255</t>
  </si>
  <si>
    <t>255,0,255</t>
  </si>
  <si>
    <t>255,255,255</t>
  </si>
  <si>
    <t>255,160,160</t>
  </si>
  <si>
    <t>160,160,255</t>
  </si>
  <si>
    <t>Segment set 3, true</t>
  </si>
  <si>
    <t>Segment set 0 , true</t>
  </si>
  <si>
    <t>Segment set 1, true</t>
  </si>
  <si>
    <t>Segment set 2, true</t>
  </si>
  <si>
    <t>Segment set 0, false</t>
  </si>
  <si>
    <t>Segment set 1, false</t>
  </si>
  <si>
    <t>Segment set 2, false</t>
  </si>
  <si>
    <t>?</t>
  </si>
  <si>
    <t>true =&gt; PLED</t>
  </si>
  <si>
    <t>FF3AC5</t>
  </si>
  <si>
    <t>FFBA45</t>
  </si>
  <si>
    <t>FF827D</t>
  </si>
  <si>
    <t>FF02FD</t>
  </si>
  <si>
    <t>FF1AE5</t>
  </si>
  <si>
    <t>FF9A65</t>
  </si>
  <si>
    <t>FFA25D</t>
  </si>
  <si>
    <t>FF22DD</t>
  </si>
  <si>
    <t>FF2AD5</t>
  </si>
  <si>
    <t>FFAA55</t>
  </si>
  <si>
    <t>FF926D</t>
  </si>
  <si>
    <t>FF12ED</t>
  </si>
  <si>
    <t>FF0AF5</t>
  </si>
  <si>
    <t>FF8A75</t>
  </si>
  <si>
    <t>FFB24D</t>
  </si>
  <si>
    <t>FF32CD</t>
  </si>
  <si>
    <t>FF38C7</t>
  </si>
  <si>
    <t>FFB847</t>
  </si>
  <si>
    <t>FF7887</t>
  </si>
  <si>
    <t>FFF807</t>
  </si>
  <si>
    <t>FFD827</t>
  </si>
  <si>
    <t>FF58A7</t>
  </si>
  <si>
    <t>FF9867</t>
  </si>
  <si>
    <t>FF18E7</t>
  </si>
  <si>
    <t>FFE817</t>
  </si>
  <si>
    <t>FF6897</t>
  </si>
  <si>
    <t>FFA857</t>
  </si>
  <si>
    <t>FF28D7</t>
  </si>
  <si>
    <t>FFC837</t>
  </si>
  <si>
    <t>FF48B7</t>
  </si>
  <si>
    <t>FF8877</t>
  </si>
  <si>
    <t>FF08F7</t>
  </si>
  <si>
    <t>FF30CF</t>
  </si>
  <si>
    <t>FFB04F</t>
  </si>
  <si>
    <t>FF708F</t>
  </si>
  <si>
    <t>FFF00F</t>
  </si>
  <si>
    <t>FF10EF</t>
  </si>
  <si>
    <t>FF906F</t>
  </si>
  <si>
    <t>FF50AF</t>
  </si>
  <si>
    <t>FFD02F</t>
  </si>
  <si>
    <t>FF20DF</t>
  </si>
  <si>
    <t>FFA05F</t>
  </si>
  <si>
    <t>FF609F</t>
  </si>
  <si>
    <t>FFE01F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</si>
</sst>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3E54-E5BF-4E5C-B27F-C8FAAA3B1A8D}">
  <dimension ref="A1:Q55"/>
  <sheetViews>
    <sheetView workbookViewId="0">
      <selection activeCell="M11" sqref="M11"/>
    </sheetView>
  </sheetViews>
  <sheetFormatPr defaultRowHeight="15" x14ac:dyDescent="0.25"/>
  <cols>
    <col min="1" max="4" width="9.140625" style="1"/>
    <col min="5" max="5" width="16.28515625" bestFit="1" customWidth="1"/>
    <col min="6" max="6" width="9.140625" customWidth="1"/>
  </cols>
  <sheetData>
    <row r="1" spans="1:17" x14ac:dyDescent="0.25">
      <c r="I1" s="15">
        <f>220</f>
        <v>220</v>
      </c>
      <c r="J1" s="15">
        <f>100+220</f>
        <v>320</v>
      </c>
      <c r="K1" s="15">
        <f>470</f>
        <v>470</v>
      </c>
      <c r="L1" s="15">
        <f>2200/2</f>
        <v>1100</v>
      </c>
      <c r="M1" s="15">
        <f>5500/3</f>
        <v>1833.3333333333333</v>
      </c>
    </row>
    <row r="2" spans="1:17" x14ac:dyDescent="0.25">
      <c r="A2" s="2" t="s">
        <v>1</v>
      </c>
      <c r="B2" s="3" t="s">
        <v>8</v>
      </c>
      <c r="C2" s="2" t="s">
        <v>2</v>
      </c>
      <c r="D2" s="2" t="s">
        <v>3</v>
      </c>
      <c r="E2" s="2" t="s">
        <v>0</v>
      </c>
      <c r="F2" s="3" t="s">
        <v>9</v>
      </c>
      <c r="G2" s="3"/>
      <c r="H2" s="3" t="s">
        <v>7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6</v>
      </c>
    </row>
    <row r="3" spans="1:17" x14ac:dyDescent="0.25">
      <c r="A3" s="1">
        <v>5</v>
      </c>
      <c r="B3" s="1">
        <f>F3/100*1023</f>
        <v>697.02148528769555</v>
      </c>
      <c r="C3" s="1">
        <v>470</v>
      </c>
      <c r="D3" s="5">
        <f>1/H3</f>
        <v>219.806570024948</v>
      </c>
      <c r="E3" s="5">
        <f t="shared" ref="E3:E25" si="0">A3*C3/(C3+D3)</f>
        <v>3.4067521275058432</v>
      </c>
      <c r="F3" s="4">
        <f>E3/A3*100</f>
        <v>68.135042550116864</v>
      </c>
      <c r="H3">
        <f>1/I3+1/M3+1/J3+1/L3+1/K3</f>
        <v>4.549454549454551E-3</v>
      </c>
      <c r="I3" s="10">
        <f>$I$1</f>
        <v>220</v>
      </c>
      <c r="J3" s="10">
        <v>999999</v>
      </c>
      <c r="K3" s="10">
        <v>999999</v>
      </c>
      <c r="L3" s="10">
        <v>999999</v>
      </c>
      <c r="M3" s="10">
        <v>999999</v>
      </c>
      <c r="N3" s="13"/>
      <c r="O3" t="s">
        <v>10</v>
      </c>
    </row>
    <row r="4" spans="1:17" x14ac:dyDescent="0.25">
      <c r="A4" s="1">
        <v>5</v>
      </c>
      <c r="B4" s="1">
        <f t="shared" ref="B4:B25" si="1">F4/100*1023</f>
        <v>608.93557140423377</v>
      </c>
      <c r="C4" s="1">
        <v>470</v>
      </c>
      <c r="D4" s="5">
        <f t="shared" ref="D4:D25" si="2">1/H4</f>
        <v>319.59092320921542</v>
      </c>
      <c r="E4" s="5">
        <f t="shared" si="0"/>
        <v>2.9762246891702531</v>
      </c>
      <c r="F4" s="4">
        <f t="shared" ref="F4:F25" si="3">E4/A4*100</f>
        <v>59.524493783405063</v>
      </c>
      <c r="H4">
        <f t="shared" ref="H4:H25" si="4">1/I4+1/J4+1/K4+1/L4+1/M4</f>
        <v>3.1290000040000042E-3</v>
      </c>
      <c r="I4" s="7">
        <v>999999</v>
      </c>
      <c r="J4" s="7">
        <f t="shared" ref="J4:J44" si="5">$J$1</f>
        <v>320</v>
      </c>
      <c r="K4" s="7">
        <v>999999</v>
      </c>
      <c r="L4" s="7">
        <v>999999</v>
      </c>
      <c r="M4" s="7">
        <v>999999</v>
      </c>
      <c r="N4" s="13"/>
    </row>
    <row r="5" spans="1:17" x14ac:dyDescent="0.25">
      <c r="A5" s="1">
        <v>5</v>
      </c>
      <c r="B5" s="1">
        <f t="shared" si="1"/>
        <v>511.98035894295248</v>
      </c>
      <c r="C5" s="1">
        <v>470</v>
      </c>
      <c r="D5" s="5">
        <f t="shared" si="2"/>
        <v>469.11805717057649</v>
      </c>
      <c r="E5" s="5">
        <f t="shared" si="0"/>
        <v>2.5023477954201003</v>
      </c>
      <c r="F5" s="4">
        <f t="shared" si="3"/>
        <v>50.046955908402005</v>
      </c>
      <c r="H5">
        <f t="shared" si="4"/>
        <v>2.1316595784680891E-3</v>
      </c>
      <c r="I5" s="7">
        <v>999999</v>
      </c>
      <c r="J5" s="7">
        <v>999999</v>
      </c>
      <c r="K5" s="7">
        <f t="shared" ref="K5:K44" si="6">$K$1</f>
        <v>470</v>
      </c>
      <c r="L5" s="7">
        <v>999999</v>
      </c>
      <c r="M5" s="7">
        <v>999999</v>
      </c>
      <c r="N5" s="13"/>
    </row>
    <row r="6" spans="1:17" x14ac:dyDescent="0.25">
      <c r="A6" s="1">
        <v>5</v>
      </c>
      <c r="B6" s="1">
        <f t="shared" si="1"/>
        <v>307.19127002158552</v>
      </c>
      <c r="C6" s="1">
        <v>470</v>
      </c>
      <c r="D6" s="5">
        <f t="shared" si="2"/>
        <v>1095.1811979103923</v>
      </c>
      <c r="E6" s="5">
        <f t="shared" si="0"/>
        <v>1.5014236071436242</v>
      </c>
      <c r="F6" s="4">
        <f t="shared" si="3"/>
        <v>30.028472142872488</v>
      </c>
      <c r="H6">
        <f t="shared" si="4"/>
        <v>9.1309091309091307E-4</v>
      </c>
      <c r="I6" s="7">
        <v>999999</v>
      </c>
      <c r="J6" s="7">
        <v>999999</v>
      </c>
      <c r="K6" s="7">
        <v>999999</v>
      </c>
      <c r="L6" s="7">
        <f t="shared" ref="L6:L44" si="7">$L$1</f>
        <v>1100</v>
      </c>
      <c r="M6" s="7">
        <v>999999</v>
      </c>
      <c r="N6" s="13"/>
    </row>
    <row r="7" spans="1:17" x14ac:dyDescent="0.25">
      <c r="A7" s="1">
        <v>5</v>
      </c>
      <c r="B7" s="1">
        <f t="shared" si="1"/>
        <v>209.96191349078546</v>
      </c>
      <c r="C7" s="1">
        <v>470</v>
      </c>
      <c r="D7" s="5">
        <f t="shared" si="2"/>
        <v>1819.9867504832068</v>
      </c>
      <c r="E7" s="5">
        <f t="shared" si="0"/>
        <v>1.026206810805403</v>
      </c>
      <c r="F7" s="4">
        <f t="shared" si="3"/>
        <v>20.524136216108062</v>
      </c>
      <c r="H7">
        <f t="shared" si="4"/>
        <v>5.4945454945454946E-4</v>
      </c>
      <c r="I7" s="7">
        <v>999999</v>
      </c>
      <c r="J7" s="7">
        <v>999999</v>
      </c>
      <c r="K7" s="7">
        <v>999999</v>
      </c>
      <c r="L7" s="7">
        <v>999999</v>
      </c>
      <c r="M7" s="7">
        <f t="shared" ref="M7:M44" si="8">$M$1</f>
        <v>1833.3333333333333</v>
      </c>
      <c r="N7" s="13"/>
    </row>
    <row r="8" spans="1:17" x14ac:dyDescent="0.25">
      <c r="A8" s="1">
        <v>5</v>
      </c>
      <c r="B8" s="1">
        <f t="shared" si="1"/>
        <v>800.92364037571235</v>
      </c>
      <c r="C8" s="1">
        <v>470</v>
      </c>
      <c r="D8" s="5">
        <f t="shared" si="2"/>
        <v>130.31940095369461</v>
      </c>
      <c r="E8" s="5">
        <f t="shared" si="0"/>
        <v>3.914582797535251</v>
      </c>
      <c r="F8" s="4">
        <f t="shared" si="3"/>
        <v>78.291655950705021</v>
      </c>
      <c r="H8">
        <f t="shared" si="4"/>
        <v>7.6734545484545497E-3</v>
      </c>
      <c r="I8" s="8">
        <f t="shared" ref="I8:I44" si="9">$I$1</f>
        <v>220</v>
      </c>
      <c r="J8" s="8">
        <f t="shared" si="5"/>
        <v>320</v>
      </c>
      <c r="K8" s="8">
        <v>999999</v>
      </c>
      <c r="L8" s="8">
        <v>999999</v>
      </c>
      <c r="M8" s="8">
        <v>999999</v>
      </c>
      <c r="N8" s="13"/>
      <c r="O8" t="s">
        <v>11</v>
      </c>
    </row>
    <row r="9" spans="1:17" x14ac:dyDescent="0.25">
      <c r="A9" s="1">
        <v>5</v>
      </c>
      <c r="B9" s="1">
        <f t="shared" si="1"/>
        <v>728.20091304598839</v>
      </c>
      <c r="C9" s="1">
        <v>470</v>
      </c>
      <c r="D9" s="5">
        <f t="shared" si="2"/>
        <v>190.2710754492492</v>
      </c>
      <c r="E9" s="5">
        <f t="shared" si="0"/>
        <v>3.5591442475366004</v>
      </c>
      <c r="F9" s="4">
        <f t="shared" si="3"/>
        <v>71.182884950732003</v>
      </c>
      <c r="H9">
        <f t="shared" si="4"/>
        <v>5.2556595774680892E-3</v>
      </c>
      <c r="I9" s="8">
        <v>999999</v>
      </c>
      <c r="J9" s="8">
        <f t="shared" si="5"/>
        <v>320</v>
      </c>
      <c r="K9" s="8">
        <f t="shared" si="6"/>
        <v>470</v>
      </c>
      <c r="L9" s="8">
        <v>999999</v>
      </c>
      <c r="M9" s="8">
        <v>999999</v>
      </c>
      <c r="N9" s="13"/>
    </row>
    <row r="10" spans="1:17" x14ac:dyDescent="0.25">
      <c r="A10" s="1">
        <v>5</v>
      </c>
      <c r="B10" s="1">
        <f t="shared" si="1"/>
        <v>601.78400998270547</v>
      </c>
      <c r="C10" s="1">
        <v>470</v>
      </c>
      <c r="D10" s="5">
        <f t="shared" si="2"/>
        <v>328.97436958123546</v>
      </c>
      <c r="E10" s="5">
        <f t="shared" si="0"/>
        <v>2.9412708210298408</v>
      </c>
      <c r="F10" s="4">
        <f t="shared" si="3"/>
        <v>58.825416420596824</v>
      </c>
      <c r="H10">
        <f t="shared" si="4"/>
        <v>3.0397504865589974E-3</v>
      </c>
      <c r="I10" s="8">
        <v>999999</v>
      </c>
      <c r="J10" s="8">
        <v>999999</v>
      </c>
      <c r="K10" s="8">
        <f t="shared" si="6"/>
        <v>470</v>
      </c>
      <c r="L10" s="8">
        <f t="shared" si="7"/>
        <v>1100</v>
      </c>
      <c r="M10" s="8">
        <v>999999</v>
      </c>
      <c r="N10" s="13"/>
    </row>
    <row r="11" spans="1:17" x14ac:dyDescent="0.25">
      <c r="A11" s="1">
        <v>5</v>
      </c>
      <c r="B11" s="1">
        <f t="shared" si="1"/>
        <v>415.89504359017945</v>
      </c>
      <c r="C11" s="1">
        <v>470</v>
      </c>
      <c r="D11" s="5">
        <f t="shared" si="2"/>
        <v>686.08494837891692</v>
      </c>
      <c r="E11" s="5">
        <f t="shared" si="0"/>
        <v>2.0327225981924704</v>
      </c>
      <c r="F11" s="4">
        <f t="shared" si="3"/>
        <v>40.654451963849411</v>
      </c>
      <c r="H11">
        <f t="shared" si="4"/>
        <v>1.4575454575454574E-3</v>
      </c>
      <c r="I11" s="8">
        <v>999999</v>
      </c>
      <c r="J11" s="8">
        <v>999999</v>
      </c>
      <c r="K11" s="8">
        <v>999999</v>
      </c>
      <c r="L11" s="8">
        <f t="shared" si="7"/>
        <v>1100</v>
      </c>
      <c r="M11" s="8">
        <f t="shared" si="8"/>
        <v>1833.3333333333333</v>
      </c>
      <c r="N11" s="13"/>
    </row>
    <row r="12" spans="1:17" x14ac:dyDescent="0.25">
      <c r="A12" s="1">
        <v>5</v>
      </c>
      <c r="B12" s="1">
        <f t="shared" si="1"/>
        <v>840.5186920808635</v>
      </c>
      <c r="C12" s="1">
        <v>470</v>
      </c>
      <c r="D12" s="5">
        <f t="shared" si="2"/>
        <v>102.03962806545513</v>
      </c>
      <c r="E12" s="5">
        <f t="shared" si="0"/>
        <v>4.1081069994177097</v>
      </c>
      <c r="F12" s="4">
        <f t="shared" si="3"/>
        <v>82.162139988354198</v>
      </c>
      <c r="H12">
        <f t="shared" si="4"/>
        <v>9.8001141219226338E-3</v>
      </c>
      <c r="I12" s="1">
        <f t="shared" si="9"/>
        <v>220</v>
      </c>
      <c r="J12" s="1">
        <f t="shared" si="5"/>
        <v>320</v>
      </c>
      <c r="K12" s="1">
        <f t="shared" si="6"/>
        <v>470</v>
      </c>
      <c r="L12" s="7">
        <v>999999</v>
      </c>
      <c r="M12" s="7">
        <v>999999</v>
      </c>
      <c r="N12" s="13"/>
      <c r="O12" t="s">
        <v>12</v>
      </c>
      <c r="Q12" s="14"/>
    </row>
    <row r="13" spans="1:17" x14ac:dyDescent="0.25">
      <c r="A13" s="1">
        <v>5</v>
      </c>
      <c r="B13" s="1">
        <f t="shared" si="1"/>
        <v>760.4878664879659</v>
      </c>
      <c r="C13" s="1">
        <v>470</v>
      </c>
      <c r="D13" s="5">
        <f t="shared" si="2"/>
        <v>162.23888399488141</v>
      </c>
      <c r="E13" s="5">
        <f t="shared" si="0"/>
        <v>3.7169494940760797</v>
      </c>
      <c r="F13" s="4">
        <f t="shared" si="3"/>
        <v>74.338989881521584</v>
      </c>
      <c r="H13">
        <f t="shared" si="4"/>
        <v>6.1637504855589966E-3</v>
      </c>
      <c r="I13" s="7">
        <v>999999</v>
      </c>
      <c r="J13" s="1">
        <f t="shared" si="5"/>
        <v>320</v>
      </c>
      <c r="K13" s="1">
        <f t="shared" si="6"/>
        <v>470</v>
      </c>
      <c r="L13" s="1">
        <f t="shared" si="7"/>
        <v>1100</v>
      </c>
      <c r="M13" s="7">
        <v>999999</v>
      </c>
      <c r="N13" s="13"/>
      <c r="P13" s="14"/>
    </row>
    <row r="14" spans="1:17" x14ac:dyDescent="0.25">
      <c r="A14" s="1">
        <v>5</v>
      </c>
      <c r="B14" s="1">
        <f t="shared" si="1"/>
        <v>641.93428941015316</v>
      </c>
      <c r="C14" s="1">
        <v>470</v>
      </c>
      <c r="D14" s="5">
        <f t="shared" si="2"/>
        <v>279.00189619376209</v>
      </c>
      <c r="E14" s="5">
        <f t="shared" si="0"/>
        <v>3.1375087458951767</v>
      </c>
      <c r="F14" s="4">
        <f t="shared" si="3"/>
        <v>62.750174917903536</v>
      </c>
      <c r="H14">
        <f t="shared" si="4"/>
        <v>3.584205031013542E-3</v>
      </c>
      <c r="I14" s="7">
        <v>999999</v>
      </c>
      <c r="J14" s="7">
        <v>999999</v>
      </c>
      <c r="K14" s="1">
        <f t="shared" si="6"/>
        <v>470</v>
      </c>
      <c r="L14" s="1">
        <f t="shared" si="7"/>
        <v>1100</v>
      </c>
      <c r="M14" s="1">
        <f t="shared" si="8"/>
        <v>1833.3333333333333</v>
      </c>
      <c r="N14" s="13"/>
    </row>
    <row r="15" spans="1:17" x14ac:dyDescent="0.25">
      <c r="A15" s="1">
        <v>5</v>
      </c>
      <c r="B15" s="1">
        <f t="shared" si="1"/>
        <v>776.66352449800286</v>
      </c>
      <c r="C15" s="1">
        <v>470</v>
      </c>
      <c r="D15" s="5">
        <f t="shared" si="2"/>
        <v>149.07117411078616</v>
      </c>
      <c r="E15" s="5">
        <f t="shared" si="0"/>
        <v>3.7960094061485967</v>
      </c>
      <c r="F15" s="4">
        <f t="shared" si="3"/>
        <v>75.920188122971936</v>
      </c>
      <c r="H15">
        <f t="shared" si="4"/>
        <v>6.7082050300135403E-3</v>
      </c>
      <c r="I15" s="7">
        <v>999999</v>
      </c>
      <c r="J15" s="1">
        <f t="shared" si="5"/>
        <v>320</v>
      </c>
      <c r="K15" s="1">
        <f t="shared" si="6"/>
        <v>470</v>
      </c>
      <c r="L15" s="1">
        <f t="shared" si="7"/>
        <v>1100</v>
      </c>
      <c r="M15" s="1">
        <f t="shared" si="8"/>
        <v>1833.3333333333333</v>
      </c>
      <c r="N15" s="13"/>
      <c r="O15" t="s">
        <v>13</v>
      </c>
      <c r="P15" s="14"/>
    </row>
    <row r="16" spans="1:17" x14ac:dyDescent="0.25">
      <c r="A16" s="1">
        <v>5</v>
      </c>
      <c r="B16" s="1">
        <f t="shared" si="1"/>
        <v>853.42858336781637</v>
      </c>
      <c r="C16" s="1">
        <v>470</v>
      </c>
      <c r="D16" s="5">
        <f t="shared" si="2"/>
        <v>93.386332928548285</v>
      </c>
      <c r="E16" s="5">
        <f t="shared" si="0"/>
        <v>4.1712051973011555</v>
      </c>
      <c r="F16" s="4">
        <f t="shared" si="3"/>
        <v>83.424103946023109</v>
      </c>
      <c r="H16">
        <f t="shared" si="4"/>
        <v>1.0708205030013542E-2</v>
      </c>
      <c r="I16" s="1">
        <f t="shared" si="9"/>
        <v>220</v>
      </c>
      <c r="J16" s="1">
        <f t="shared" si="5"/>
        <v>320</v>
      </c>
      <c r="K16" s="1">
        <f t="shared" si="6"/>
        <v>470</v>
      </c>
      <c r="L16" s="1">
        <f t="shared" si="7"/>
        <v>1100</v>
      </c>
      <c r="M16" s="7">
        <v>999999</v>
      </c>
      <c r="N16" s="13"/>
      <c r="P16" s="12"/>
      <c r="Q16" s="14"/>
    </row>
    <row r="17" spans="1:16" x14ac:dyDescent="0.25">
      <c r="A17" s="1">
        <v>5</v>
      </c>
      <c r="B17" s="1">
        <f t="shared" si="1"/>
        <v>860.32856290995846</v>
      </c>
      <c r="C17" s="1">
        <v>470</v>
      </c>
      <c r="D17" s="5">
        <f t="shared" si="2"/>
        <v>88.867879933821783</v>
      </c>
      <c r="E17" s="5">
        <f t="shared" si="0"/>
        <v>4.2049294374875776</v>
      </c>
      <c r="F17" s="4">
        <f t="shared" si="3"/>
        <v>84.098588749751556</v>
      </c>
      <c r="H17">
        <f t="shared" si="4"/>
        <v>1.1252659574468086E-2</v>
      </c>
      <c r="I17" s="1">
        <f t="shared" si="9"/>
        <v>220</v>
      </c>
      <c r="J17" s="1">
        <f t="shared" si="5"/>
        <v>320</v>
      </c>
      <c r="K17" s="1">
        <f t="shared" si="6"/>
        <v>470</v>
      </c>
      <c r="L17" s="1">
        <f t="shared" si="7"/>
        <v>1100</v>
      </c>
      <c r="M17" s="1">
        <f t="shared" si="8"/>
        <v>1833.3333333333333</v>
      </c>
      <c r="N17" s="13"/>
      <c r="P17" s="12"/>
    </row>
    <row r="18" spans="1:16" x14ac:dyDescent="0.25">
      <c r="A18" s="1">
        <v>5</v>
      </c>
      <c r="B18" s="1">
        <f t="shared" si="1"/>
        <v>721.59793008518568</v>
      </c>
      <c r="C18" s="1">
        <v>470</v>
      </c>
      <c r="D18" s="5">
        <f t="shared" si="2"/>
        <v>196.31288693308704</v>
      </c>
      <c r="E18" s="5">
        <f t="shared" si="0"/>
        <v>3.5268716035444072</v>
      </c>
      <c r="F18" s="4">
        <f t="shared" si="3"/>
        <v>70.537432070888144</v>
      </c>
      <c r="H18">
        <f t="shared" si="4"/>
        <v>5.0939090939090947E-3</v>
      </c>
      <c r="I18" s="1">
        <f t="shared" si="9"/>
        <v>220</v>
      </c>
      <c r="J18" s="7">
        <v>999999</v>
      </c>
      <c r="K18" s="7">
        <v>999999</v>
      </c>
      <c r="L18" s="7">
        <v>999999</v>
      </c>
      <c r="M18" s="1">
        <f t="shared" si="8"/>
        <v>1833.3333333333333</v>
      </c>
      <c r="N18" s="13"/>
      <c r="O18" t="s">
        <v>14</v>
      </c>
    </row>
    <row r="19" spans="1:16" x14ac:dyDescent="0.25">
      <c r="A19" s="1">
        <v>5</v>
      </c>
      <c r="B19" s="1">
        <f t="shared" si="1"/>
        <v>669.92881740688745</v>
      </c>
      <c r="C19" s="1">
        <v>470</v>
      </c>
      <c r="D19" s="5">
        <f t="shared" si="2"/>
        <v>247.70311637150488</v>
      </c>
      <c r="E19" s="5">
        <f t="shared" si="0"/>
        <v>3.2743343959280913</v>
      </c>
      <c r="F19" s="4">
        <f t="shared" si="3"/>
        <v>65.486687918561827</v>
      </c>
      <c r="H19">
        <f t="shared" si="4"/>
        <v>4.0370909120909125E-3</v>
      </c>
      <c r="I19" s="7">
        <v>999999</v>
      </c>
      <c r="J19" s="1">
        <f t="shared" si="5"/>
        <v>320</v>
      </c>
      <c r="K19" s="7">
        <v>999999</v>
      </c>
      <c r="L19" s="1">
        <f t="shared" si="7"/>
        <v>1100</v>
      </c>
      <c r="M19" s="7">
        <v>999999</v>
      </c>
      <c r="O19" t="s">
        <v>15</v>
      </c>
    </row>
    <row r="20" spans="1:16" x14ac:dyDescent="0.25">
      <c r="A20" s="1">
        <v>5</v>
      </c>
      <c r="B20" s="1">
        <f t="shared" si="1"/>
        <v>790.16489067545399</v>
      </c>
      <c r="C20" s="1">
        <v>470</v>
      </c>
      <c r="D20" s="5">
        <f t="shared" si="2"/>
        <v>138.49324700948287</v>
      </c>
      <c r="E20" s="5">
        <f t="shared" si="0"/>
        <v>3.8619984881498239</v>
      </c>
      <c r="F20" s="4">
        <f t="shared" si="3"/>
        <v>77.239969762996481</v>
      </c>
      <c r="H20">
        <f t="shared" si="4"/>
        <v>7.220568667377178E-3</v>
      </c>
      <c r="I20" s="1">
        <f t="shared" si="9"/>
        <v>220</v>
      </c>
      <c r="J20" s="7">
        <v>999999</v>
      </c>
      <c r="K20" s="1">
        <f t="shared" si="6"/>
        <v>470</v>
      </c>
      <c r="L20" s="7">
        <v>999999</v>
      </c>
      <c r="M20" s="1">
        <f t="shared" si="8"/>
        <v>1833.3333333333333</v>
      </c>
    </row>
    <row r="21" spans="1:16" x14ac:dyDescent="0.25">
      <c r="A21" s="1">
        <v>5</v>
      </c>
      <c r="B21" s="1">
        <f t="shared" si="1"/>
        <v>669.92881740688745</v>
      </c>
      <c r="C21" s="1">
        <v>470</v>
      </c>
      <c r="D21" s="5">
        <f t="shared" si="2"/>
        <v>247.70311637150488</v>
      </c>
      <c r="E21" s="5">
        <f t="shared" si="0"/>
        <v>3.2743343959280913</v>
      </c>
      <c r="F21" s="4">
        <f t="shared" si="3"/>
        <v>65.486687918561827</v>
      </c>
      <c r="H21">
        <f t="shared" si="4"/>
        <v>4.0370909120909125E-3</v>
      </c>
      <c r="I21" s="7">
        <v>999999</v>
      </c>
      <c r="J21" s="1">
        <f t="shared" si="5"/>
        <v>320</v>
      </c>
      <c r="K21" s="7">
        <v>999999</v>
      </c>
      <c r="L21" s="1">
        <f t="shared" si="7"/>
        <v>1100</v>
      </c>
      <c r="M21" s="7">
        <v>999999</v>
      </c>
    </row>
    <row r="22" spans="1:16" x14ac:dyDescent="0.25">
      <c r="A22" s="1">
        <v>5</v>
      </c>
      <c r="B22" s="1">
        <f t="shared" si="1"/>
        <v>569.89877546414823</v>
      </c>
      <c r="C22" s="1">
        <v>470</v>
      </c>
      <c r="D22" s="5">
        <f t="shared" si="2"/>
        <v>373.67614162428976</v>
      </c>
      <c r="E22" s="5">
        <f t="shared" si="0"/>
        <v>2.7854290100887007</v>
      </c>
      <c r="F22" s="4">
        <f t="shared" si="3"/>
        <v>55.708580201774019</v>
      </c>
      <c r="H22">
        <f t="shared" si="4"/>
        <v>2.6761141229226337E-3</v>
      </c>
      <c r="I22" s="7">
        <v>999999</v>
      </c>
      <c r="J22" s="7">
        <v>999999</v>
      </c>
      <c r="K22" s="1">
        <f t="shared" si="6"/>
        <v>470</v>
      </c>
      <c r="L22" s="7">
        <v>999999</v>
      </c>
      <c r="M22" s="1">
        <f t="shared" si="8"/>
        <v>1833.3333333333333</v>
      </c>
    </row>
    <row r="23" spans="1:16" x14ac:dyDescent="0.25">
      <c r="A23" s="1">
        <v>5</v>
      </c>
      <c r="B23" s="1">
        <f t="shared" si="1"/>
        <v>776.66352449800286</v>
      </c>
      <c r="C23" s="1">
        <v>470</v>
      </c>
      <c r="D23" s="5">
        <f t="shared" si="2"/>
        <v>149.07117411078616</v>
      </c>
      <c r="E23" s="5">
        <f t="shared" si="0"/>
        <v>3.7960094061485967</v>
      </c>
      <c r="F23" s="4">
        <f t="shared" si="3"/>
        <v>75.920188122971936</v>
      </c>
      <c r="H23">
        <f t="shared" si="4"/>
        <v>6.7082050300135403E-3</v>
      </c>
      <c r="I23" s="7">
        <v>999999</v>
      </c>
      <c r="J23" s="1">
        <f t="shared" si="5"/>
        <v>320</v>
      </c>
      <c r="K23" s="1">
        <f t="shared" si="6"/>
        <v>470</v>
      </c>
      <c r="L23" s="1">
        <f t="shared" si="7"/>
        <v>1100</v>
      </c>
      <c r="M23" s="1">
        <f t="shared" si="8"/>
        <v>1833.3333333333333</v>
      </c>
    </row>
    <row r="24" spans="1:16" x14ac:dyDescent="0.25">
      <c r="A24" s="1">
        <v>5</v>
      </c>
      <c r="B24" s="1">
        <f t="shared" si="1"/>
        <v>860.32856290995846</v>
      </c>
      <c r="C24" s="1">
        <v>470</v>
      </c>
      <c r="D24" s="5">
        <f t="shared" si="2"/>
        <v>88.867879933821783</v>
      </c>
      <c r="E24" s="5">
        <f t="shared" si="0"/>
        <v>4.2049294374875776</v>
      </c>
      <c r="F24" s="4">
        <f t="shared" si="3"/>
        <v>84.098588749751556</v>
      </c>
      <c r="H24">
        <f t="shared" si="4"/>
        <v>1.1252659574468086E-2</v>
      </c>
      <c r="I24" s="1">
        <f t="shared" si="9"/>
        <v>220</v>
      </c>
      <c r="J24" s="1">
        <f t="shared" si="5"/>
        <v>320</v>
      </c>
      <c r="K24" s="1">
        <f t="shared" si="6"/>
        <v>470</v>
      </c>
      <c r="L24" s="1">
        <f t="shared" si="7"/>
        <v>1100</v>
      </c>
      <c r="M24" s="1">
        <f t="shared" si="8"/>
        <v>1833.3333333333333</v>
      </c>
    </row>
    <row r="25" spans="1:16" x14ac:dyDescent="0.25">
      <c r="A25" s="1">
        <v>5</v>
      </c>
      <c r="B25" s="1">
        <f t="shared" si="1"/>
        <v>860.32856290995846</v>
      </c>
      <c r="C25" s="1">
        <v>470</v>
      </c>
      <c r="D25" s="5">
        <f t="shared" si="2"/>
        <v>88.867879933821783</v>
      </c>
      <c r="E25" s="5">
        <f t="shared" si="0"/>
        <v>4.2049294374875776</v>
      </c>
      <c r="F25" s="4">
        <f t="shared" si="3"/>
        <v>84.098588749751556</v>
      </c>
      <c r="H25">
        <f t="shared" si="4"/>
        <v>1.1252659574468086E-2</v>
      </c>
      <c r="I25" s="1">
        <f t="shared" si="9"/>
        <v>220</v>
      </c>
      <c r="J25" s="1">
        <f t="shared" si="5"/>
        <v>320</v>
      </c>
      <c r="K25" s="1">
        <f t="shared" si="6"/>
        <v>470</v>
      </c>
      <c r="L25" s="1">
        <f t="shared" si="7"/>
        <v>1100</v>
      </c>
      <c r="M25" s="1">
        <f t="shared" si="8"/>
        <v>1833.3333333333333</v>
      </c>
    </row>
    <row r="26" spans="1:16" x14ac:dyDescent="0.25">
      <c r="A26" s="1">
        <v>6</v>
      </c>
      <c r="B26" s="1">
        <f t="shared" ref="B26:B44" si="10">F26/100*1023</f>
        <v>697.49336631612948</v>
      </c>
      <c r="C26" s="1">
        <v>471</v>
      </c>
      <c r="D26" s="5">
        <f t="shared" ref="D26:D44" si="11">1/H26</f>
        <v>219.806570024948</v>
      </c>
      <c r="E26" s="5">
        <f t="shared" ref="E26:E44" si="12">A26*C26/(C26+D26)</f>
        <v>4.0908701836723136</v>
      </c>
      <c r="F26" s="4">
        <f t="shared" ref="F26:F44" si="13">E26/A26*100</f>
        <v>68.18116972787189</v>
      </c>
      <c r="H26">
        <f t="shared" ref="H26:H44" si="14">1/I26+1/J26+1/K26+1/L26+1/M26</f>
        <v>4.549454549454551E-3</v>
      </c>
      <c r="I26" s="11">
        <f t="shared" si="9"/>
        <v>220</v>
      </c>
      <c r="J26" s="11">
        <v>999999</v>
      </c>
      <c r="K26" s="11">
        <v>999999</v>
      </c>
      <c r="L26" s="11">
        <v>999999</v>
      </c>
      <c r="M26" s="11">
        <v>999999</v>
      </c>
    </row>
    <row r="27" spans="1:16" x14ac:dyDescent="0.25">
      <c r="A27" s="1">
        <v>7</v>
      </c>
      <c r="B27" s="1">
        <f t="shared" si="10"/>
        <v>801.66104434866327</v>
      </c>
      <c r="C27" s="1">
        <v>472</v>
      </c>
      <c r="D27" s="5">
        <f t="shared" si="11"/>
        <v>130.31940095369461</v>
      </c>
      <c r="E27" s="5">
        <f t="shared" si="12"/>
        <v>5.4854616915353294</v>
      </c>
      <c r="F27" s="4">
        <f t="shared" si="13"/>
        <v>78.363738450504712</v>
      </c>
      <c r="H27">
        <f t="shared" si="14"/>
        <v>7.6734545484545497E-3</v>
      </c>
      <c r="I27" s="9">
        <f t="shared" si="9"/>
        <v>220</v>
      </c>
      <c r="J27" s="9">
        <f t="shared" si="5"/>
        <v>320</v>
      </c>
      <c r="K27" s="9">
        <v>999999</v>
      </c>
      <c r="L27" s="9">
        <v>999999</v>
      </c>
      <c r="M27" s="9">
        <v>999999</v>
      </c>
    </row>
    <row r="28" spans="1:16" x14ac:dyDescent="0.25">
      <c r="A28" s="1">
        <v>8</v>
      </c>
      <c r="B28" s="1">
        <f t="shared" si="10"/>
        <v>841.47070285897121</v>
      </c>
      <c r="C28" s="1">
        <v>473</v>
      </c>
      <c r="D28" s="5">
        <f t="shared" si="11"/>
        <v>102.03962806545513</v>
      </c>
      <c r="E28" s="5">
        <f t="shared" si="12"/>
        <v>6.5804160536380936</v>
      </c>
      <c r="F28" s="4">
        <f t="shared" si="13"/>
        <v>82.255200670476171</v>
      </c>
      <c r="H28">
        <f t="shared" si="14"/>
        <v>9.8001141219226338E-3</v>
      </c>
      <c r="I28" s="9">
        <f t="shared" si="9"/>
        <v>220</v>
      </c>
      <c r="J28" s="9">
        <f t="shared" si="5"/>
        <v>320</v>
      </c>
      <c r="K28" s="9">
        <f t="shared" si="6"/>
        <v>470</v>
      </c>
      <c r="L28" s="9">
        <v>999999</v>
      </c>
      <c r="M28" s="9">
        <v>999999</v>
      </c>
    </row>
    <row r="29" spans="1:16" x14ac:dyDescent="0.25">
      <c r="A29" s="1">
        <v>9</v>
      </c>
      <c r="B29" s="1">
        <f t="shared" si="10"/>
        <v>854.62403984458388</v>
      </c>
      <c r="C29" s="1">
        <v>474</v>
      </c>
      <c r="D29" s="5">
        <f t="shared" si="11"/>
        <v>93.386332928548285</v>
      </c>
      <c r="E29" s="5">
        <f t="shared" si="12"/>
        <v>7.5186865675476584</v>
      </c>
      <c r="F29" s="4">
        <f t="shared" si="13"/>
        <v>83.540961861640653</v>
      </c>
      <c r="H29">
        <f t="shared" si="14"/>
        <v>1.0708205030013542E-2</v>
      </c>
      <c r="I29" s="9">
        <f t="shared" si="9"/>
        <v>220</v>
      </c>
      <c r="J29" s="9">
        <f t="shared" si="5"/>
        <v>320</v>
      </c>
      <c r="K29" s="9">
        <f t="shared" si="6"/>
        <v>470</v>
      </c>
      <c r="L29" s="9">
        <f t="shared" si="7"/>
        <v>1100</v>
      </c>
      <c r="M29" s="9">
        <v>999999</v>
      </c>
      <c r="N29" s="12"/>
    </row>
    <row r="30" spans="1:16" x14ac:dyDescent="0.25">
      <c r="A30" s="1">
        <v>10</v>
      </c>
      <c r="B30" s="1">
        <f t="shared" si="10"/>
        <v>861.7710234834276</v>
      </c>
      <c r="C30" s="1">
        <v>475</v>
      </c>
      <c r="D30" s="5">
        <f t="shared" si="11"/>
        <v>88.867879933821783</v>
      </c>
      <c r="E30" s="5">
        <f t="shared" si="12"/>
        <v>8.423959173836046</v>
      </c>
      <c r="F30" s="4">
        <f t="shared" si="13"/>
        <v>84.23959173836046</v>
      </c>
      <c r="H30">
        <f t="shared" si="14"/>
        <v>1.1252659574468086E-2</v>
      </c>
      <c r="I30" s="9">
        <f t="shared" si="9"/>
        <v>220</v>
      </c>
      <c r="J30" s="9">
        <f t="shared" si="5"/>
        <v>320</v>
      </c>
      <c r="K30" s="9">
        <f t="shared" si="6"/>
        <v>470</v>
      </c>
      <c r="L30" s="9">
        <f t="shared" si="7"/>
        <v>1100</v>
      </c>
      <c r="M30" s="9">
        <f t="shared" si="8"/>
        <v>1833.3333333333333</v>
      </c>
      <c r="N30" s="12"/>
    </row>
    <row r="31" spans="1:16" x14ac:dyDescent="0.25">
      <c r="A31" s="1">
        <v>11</v>
      </c>
      <c r="B31" s="1">
        <f t="shared" si="10"/>
        <v>779.02808538999182</v>
      </c>
      <c r="C31" s="1">
        <v>476</v>
      </c>
      <c r="D31" s="5">
        <f t="shared" si="11"/>
        <v>149.07117411078616</v>
      </c>
      <c r="E31" s="5">
        <f t="shared" si="12"/>
        <v>8.3766460794622777</v>
      </c>
      <c r="F31" s="4">
        <f t="shared" si="13"/>
        <v>76.151327995111615</v>
      </c>
      <c r="H31">
        <f t="shared" si="14"/>
        <v>6.7082050300135403E-3</v>
      </c>
      <c r="I31" s="6">
        <v>999999</v>
      </c>
      <c r="J31" s="1">
        <f t="shared" si="5"/>
        <v>320</v>
      </c>
      <c r="K31" s="1">
        <f t="shared" si="6"/>
        <v>470</v>
      </c>
      <c r="L31" s="1">
        <f t="shared" si="7"/>
        <v>1100</v>
      </c>
      <c r="M31" s="1">
        <f t="shared" si="8"/>
        <v>1833.3333333333333</v>
      </c>
      <c r="N31" s="14"/>
    </row>
    <row r="32" spans="1:16" x14ac:dyDescent="0.25">
      <c r="A32" s="1">
        <v>12</v>
      </c>
      <c r="B32" s="1">
        <f t="shared" si="10"/>
        <v>763.36251160201221</v>
      </c>
      <c r="C32" s="1">
        <v>477</v>
      </c>
      <c r="D32" s="5">
        <f t="shared" si="11"/>
        <v>162.23888399488141</v>
      </c>
      <c r="E32" s="5">
        <f t="shared" si="12"/>
        <v>8.9543989630734568</v>
      </c>
      <c r="F32" s="4">
        <f t="shared" si="13"/>
        <v>74.61999135894547</v>
      </c>
      <c r="H32">
        <f t="shared" si="14"/>
        <v>6.1637504855589966E-3</v>
      </c>
      <c r="I32" s="6">
        <v>999999</v>
      </c>
      <c r="J32" s="1">
        <f t="shared" si="5"/>
        <v>320</v>
      </c>
      <c r="K32" s="1">
        <f t="shared" si="6"/>
        <v>470</v>
      </c>
      <c r="L32" s="1">
        <f t="shared" si="7"/>
        <v>1100</v>
      </c>
      <c r="M32" s="6">
        <v>999999</v>
      </c>
      <c r="N32" s="14"/>
    </row>
    <row r="33" spans="1:14" x14ac:dyDescent="0.25">
      <c r="A33" s="1">
        <v>13</v>
      </c>
      <c r="B33" s="1">
        <f t="shared" si="10"/>
        <v>731.73000892081245</v>
      </c>
      <c r="C33" s="1">
        <v>478</v>
      </c>
      <c r="D33" s="5">
        <f t="shared" si="11"/>
        <v>190.2710754492492</v>
      </c>
      <c r="E33" s="5">
        <f t="shared" si="12"/>
        <v>9.2986218142429724</v>
      </c>
      <c r="F33" s="4">
        <f t="shared" si="13"/>
        <v>71.527860109561331</v>
      </c>
      <c r="H33">
        <f t="shared" si="14"/>
        <v>5.2556595774680892E-3</v>
      </c>
      <c r="I33" s="6">
        <v>999999</v>
      </c>
      <c r="J33" s="1">
        <f t="shared" si="5"/>
        <v>320</v>
      </c>
      <c r="K33" s="1">
        <f t="shared" si="6"/>
        <v>470</v>
      </c>
      <c r="L33" s="6">
        <v>999999</v>
      </c>
      <c r="M33" s="6">
        <v>999999</v>
      </c>
    </row>
    <row r="34" spans="1:14" x14ac:dyDescent="0.25">
      <c r="A34" s="1">
        <v>14</v>
      </c>
      <c r="B34" s="1">
        <f t="shared" si="10"/>
        <v>613.60201544843392</v>
      </c>
      <c r="C34" s="1">
        <v>479</v>
      </c>
      <c r="D34" s="5">
        <f t="shared" si="11"/>
        <v>319.59092320921542</v>
      </c>
      <c r="E34" s="5">
        <f t="shared" si="12"/>
        <v>8.3972905339961628</v>
      </c>
      <c r="F34" s="4">
        <f t="shared" si="13"/>
        <v>59.980646671401161</v>
      </c>
      <c r="H34">
        <f t="shared" si="14"/>
        <v>3.1290000040000042E-3</v>
      </c>
      <c r="I34" s="6">
        <v>999999</v>
      </c>
      <c r="J34" s="1">
        <f t="shared" si="5"/>
        <v>320</v>
      </c>
      <c r="K34" s="6">
        <v>999999</v>
      </c>
      <c r="L34" s="6">
        <v>999999</v>
      </c>
      <c r="M34" s="6">
        <v>999999</v>
      </c>
    </row>
    <row r="35" spans="1:14" x14ac:dyDescent="0.25">
      <c r="A35" s="1">
        <v>15</v>
      </c>
      <c r="B35" s="1">
        <f t="shared" si="10"/>
        <v>780.57940056481209</v>
      </c>
      <c r="C35" s="1">
        <v>480</v>
      </c>
      <c r="D35" s="5">
        <f t="shared" si="11"/>
        <v>149.07117411078616</v>
      </c>
      <c r="E35" s="5">
        <f t="shared" si="12"/>
        <v>11.44544575608229</v>
      </c>
      <c r="F35" s="4">
        <f t="shared" si="13"/>
        <v>76.302971707215264</v>
      </c>
      <c r="H35">
        <f t="shared" si="14"/>
        <v>6.7082050300135403E-3</v>
      </c>
      <c r="I35" s="6">
        <v>999999</v>
      </c>
      <c r="J35" s="6">
        <f t="shared" si="5"/>
        <v>320</v>
      </c>
      <c r="K35" s="6">
        <f t="shared" si="6"/>
        <v>470</v>
      </c>
      <c r="L35" s="6">
        <f t="shared" si="7"/>
        <v>1100</v>
      </c>
      <c r="M35" s="6">
        <f t="shared" si="8"/>
        <v>1833.3333333333333</v>
      </c>
      <c r="N35" s="13"/>
    </row>
    <row r="36" spans="1:14" x14ac:dyDescent="0.25">
      <c r="A36" s="1">
        <v>16</v>
      </c>
      <c r="B36" s="1">
        <f t="shared" si="10"/>
        <v>647.44970040778526</v>
      </c>
      <c r="C36" s="1">
        <v>481</v>
      </c>
      <c r="D36" s="5">
        <f t="shared" si="11"/>
        <v>279.00189619376209</v>
      </c>
      <c r="E36" s="5">
        <f t="shared" si="12"/>
        <v>10.12629052446194</v>
      </c>
      <c r="F36" s="4">
        <f t="shared" si="13"/>
        <v>63.289315777887126</v>
      </c>
      <c r="H36">
        <f t="shared" si="14"/>
        <v>3.584205031013542E-3</v>
      </c>
      <c r="I36" s="6">
        <v>999999</v>
      </c>
      <c r="J36" s="6">
        <v>999999</v>
      </c>
      <c r="K36" s="6">
        <f t="shared" si="6"/>
        <v>470</v>
      </c>
      <c r="L36" s="6">
        <f t="shared" si="7"/>
        <v>1100</v>
      </c>
      <c r="M36" s="6">
        <f t="shared" si="8"/>
        <v>1833.3333333333333</v>
      </c>
      <c r="N36" s="13"/>
    </row>
    <row r="37" spans="1:14" x14ac:dyDescent="0.25">
      <c r="A37" s="1">
        <v>17</v>
      </c>
      <c r="B37" s="1">
        <f t="shared" si="10"/>
        <v>422.1319696690818</v>
      </c>
      <c r="C37" s="1">
        <v>482</v>
      </c>
      <c r="D37" s="5">
        <f t="shared" si="11"/>
        <v>686.08494837891692</v>
      </c>
      <c r="E37" s="5">
        <f t="shared" si="12"/>
        <v>7.0149007667393848</v>
      </c>
      <c r="F37" s="4">
        <f t="shared" si="13"/>
        <v>41.264122157290501</v>
      </c>
      <c r="H37">
        <f t="shared" si="14"/>
        <v>1.4575454575454574E-3</v>
      </c>
      <c r="I37" s="6">
        <v>999999</v>
      </c>
      <c r="J37" s="6">
        <v>999999</v>
      </c>
      <c r="K37" s="6">
        <v>999999</v>
      </c>
      <c r="L37" s="6">
        <f t="shared" si="7"/>
        <v>1100</v>
      </c>
      <c r="M37" s="6">
        <f t="shared" si="8"/>
        <v>1833.3333333333333</v>
      </c>
      <c r="N37" s="13"/>
    </row>
    <row r="38" spans="1:14" x14ac:dyDescent="0.25">
      <c r="A38" s="1">
        <v>18</v>
      </c>
      <c r="B38" s="1">
        <f t="shared" si="10"/>
        <v>214.55138632314205</v>
      </c>
      <c r="C38" s="1">
        <v>483</v>
      </c>
      <c r="D38" s="5">
        <f t="shared" si="11"/>
        <v>1819.9867504832068</v>
      </c>
      <c r="E38" s="5">
        <f t="shared" si="12"/>
        <v>3.7750977065655489</v>
      </c>
      <c r="F38" s="4">
        <f t="shared" si="13"/>
        <v>20.972765036475273</v>
      </c>
      <c r="H38">
        <f t="shared" si="14"/>
        <v>5.4945454945454946E-4</v>
      </c>
      <c r="I38" s="6">
        <v>999999</v>
      </c>
      <c r="J38" s="6">
        <v>999999</v>
      </c>
      <c r="K38" s="6">
        <v>999999</v>
      </c>
      <c r="L38" s="6">
        <v>999999</v>
      </c>
      <c r="M38" s="6">
        <f t="shared" si="8"/>
        <v>1833.3333333333333</v>
      </c>
      <c r="N38" s="13"/>
    </row>
    <row r="39" spans="1:14" x14ac:dyDescent="0.25">
      <c r="A39" s="1">
        <v>19</v>
      </c>
      <c r="B39" s="1">
        <f t="shared" si="10"/>
        <v>6.8852447293599495</v>
      </c>
      <c r="C39" s="1">
        <v>484</v>
      </c>
      <c r="D39" s="5">
        <f t="shared" si="11"/>
        <v>71428.040815145767</v>
      </c>
      <c r="E39" s="5">
        <f t="shared" si="12"/>
        <v>0.12787844560883582</v>
      </c>
      <c r="F39" s="4">
        <f t="shared" si="13"/>
        <v>0.67304445057282014</v>
      </c>
      <c r="H39">
        <f t="shared" si="14"/>
        <v>1.4000104001004009E-5</v>
      </c>
      <c r="I39" s="6">
        <v>999999</v>
      </c>
      <c r="J39" s="6">
        <v>999999</v>
      </c>
      <c r="K39" s="6">
        <v>999999</v>
      </c>
      <c r="L39" s="6">
        <v>999999</v>
      </c>
      <c r="M39" s="6">
        <v>99999</v>
      </c>
      <c r="N39" s="13"/>
    </row>
    <row r="40" spans="1:14" x14ac:dyDescent="0.25">
      <c r="A40" s="1">
        <v>20</v>
      </c>
      <c r="B40" s="1">
        <f t="shared" si="10"/>
        <v>864.58053734810255</v>
      </c>
      <c r="C40" s="1">
        <v>485</v>
      </c>
      <c r="D40" s="5">
        <f t="shared" si="11"/>
        <v>88.867879933821783</v>
      </c>
      <c r="E40" s="5">
        <f t="shared" si="12"/>
        <v>16.90284530494824</v>
      </c>
      <c r="F40" s="4">
        <f t="shared" si="13"/>
        <v>84.514226524741204</v>
      </c>
      <c r="H40">
        <f t="shared" si="14"/>
        <v>1.1252659574468086E-2</v>
      </c>
      <c r="I40" s="1">
        <f t="shared" si="9"/>
        <v>220</v>
      </c>
      <c r="J40" s="1">
        <f t="shared" si="5"/>
        <v>320</v>
      </c>
      <c r="K40" s="1">
        <f t="shared" si="6"/>
        <v>470</v>
      </c>
      <c r="L40" s="1">
        <f t="shared" si="7"/>
        <v>1100</v>
      </c>
      <c r="M40" s="1">
        <f t="shared" si="8"/>
        <v>1833.3333333333333</v>
      </c>
    </row>
    <row r="41" spans="1:14" x14ac:dyDescent="0.25">
      <c r="A41" s="1">
        <v>21</v>
      </c>
      <c r="B41" s="1">
        <f t="shared" si="10"/>
        <v>864.85611277713895</v>
      </c>
      <c r="C41" s="1">
        <v>486</v>
      </c>
      <c r="D41" s="5">
        <f t="shared" si="11"/>
        <v>88.867879933821783</v>
      </c>
      <c r="E41" s="5">
        <f t="shared" si="12"/>
        <v>17.753644543812232</v>
      </c>
      <c r="F41" s="4">
        <f t="shared" si="13"/>
        <v>84.541164494343974</v>
      </c>
      <c r="H41">
        <f t="shared" si="14"/>
        <v>1.1252659574468086E-2</v>
      </c>
      <c r="I41" s="1">
        <f t="shared" si="9"/>
        <v>220</v>
      </c>
      <c r="J41" s="1">
        <f t="shared" si="5"/>
        <v>320</v>
      </c>
      <c r="K41" s="1">
        <f t="shared" si="6"/>
        <v>470</v>
      </c>
      <c r="L41" s="1">
        <f t="shared" si="7"/>
        <v>1100</v>
      </c>
      <c r="M41" s="1">
        <f t="shared" si="8"/>
        <v>1833.3333333333333</v>
      </c>
    </row>
    <row r="42" spans="1:14" x14ac:dyDescent="0.25">
      <c r="A42" s="1">
        <v>22</v>
      </c>
      <c r="B42" s="1">
        <f t="shared" si="10"/>
        <v>865.13073112751636</v>
      </c>
      <c r="C42" s="1">
        <v>487</v>
      </c>
      <c r="D42" s="5">
        <f t="shared" si="11"/>
        <v>88.867879933821783</v>
      </c>
      <c r="E42" s="5">
        <f t="shared" si="12"/>
        <v>18.604961959731533</v>
      </c>
      <c r="F42" s="4">
        <f t="shared" si="13"/>
        <v>84.568008907870606</v>
      </c>
      <c r="H42">
        <f t="shared" si="14"/>
        <v>1.1252659574468086E-2</v>
      </c>
      <c r="I42" s="1">
        <f t="shared" si="9"/>
        <v>220</v>
      </c>
      <c r="J42" s="1">
        <f t="shared" si="5"/>
        <v>320</v>
      </c>
      <c r="K42" s="1">
        <f t="shared" si="6"/>
        <v>470</v>
      </c>
      <c r="L42" s="1">
        <f t="shared" si="7"/>
        <v>1100</v>
      </c>
      <c r="M42" s="1">
        <f t="shared" si="8"/>
        <v>1833.3333333333333</v>
      </c>
    </row>
    <row r="43" spans="1:14" x14ac:dyDescent="0.25">
      <c r="A43" s="1">
        <v>23</v>
      </c>
      <c r="B43" s="1">
        <f t="shared" si="10"/>
        <v>865.40439737652048</v>
      </c>
      <c r="C43" s="1">
        <v>488</v>
      </c>
      <c r="D43" s="5">
        <f t="shared" si="11"/>
        <v>88.867879933821783</v>
      </c>
      <c r="E43" s="5">
        <f t="shared" si="12"/>
        <v>19.456794857927637</v>
      </c>
      <c r="F43" s="4">
        <f t="shared" si="13"/>
        <v>84.594760251859284</v>
      </c>
      <c r="H43">
        <f t="shared" si="14"/>
        <v>1.1252659574468086E-2</v>
      </c>
      <c r="I43" s="1">
        <f t="shared" si="9"/>
        <v>220</v>
      </c>
      <c r="J43" s="1">
        <f t="shared" si="5"/>
        <v>320</v>
      </c>
      <c r="K43" s="1">
        <f t="shared" si="6"/>
        <v>470</v>
      </c>
      <c r="L43" s="1">
        <f t="shared" si="7"/>
        <v>1100</v>
      </c>
      <c r="M43" s="1">
        <f t="shared" si="8"/>
        <v>1833.3333333333333</v>
      </c>
    </row>
    <row r="44" spans="1:14" x14ac:dyDescent="0.25">
      <c r="A44" s="1">
        <v>24</v>
      </c>
      <c r="B44" s="1">
        <f t="shared" si="10"/>
        <v>865.67711646698376</v>
      </c>
      <c r="C44" s="1">
        <v>489</v>
      </c>
      <c r="D44" s="5">
        <f t="shared" si="11"/>
        <v>88.867879933821783</v>
      </c>
      <c r="E44" s="5">
        <f t="shared" si="12"/>
        <v>20.309140562275278</v>
      </c>
      <c r="F44" s="4">
        <f t="shared" si="13"/>
        <v>84.62141900948032</v>
      </c>
      <c r="H44">
        <f t="shared" si="14"/>
        <v>1.1252659574468086E-2</v>
      </c>
      <c r="I44" s="1">
        <f t="shared" si="9"/>
        <v>220</v>
      </c>
      <c r="J44" s="1">
        <f t="shared" si="5"/>
        <v>320</v>
      </c>
      <c r="K44" s="1">
        <f t="shared" si="6"/>
        <v>470</v>
      </c>
      <c r="L44" s="1">
        <f t="shared" si="7"/>
        <v>1100</v>
      </c>
      <c r="M44" s="1">
        <f t="shared" si="8"/>
        <v>1833.3333333333333</v>
      </c>
    </row>
    <row r="48" spans="1:14" x14ac:dyDescent="0.25">
      <c r="F48" t="s">
        <v>16</v>
      </c>
    </row>
    <row r="49" spans="6:8" x14ac:dyDescent="0.25">
      <c r="F49">
        <f>G49*H49/(G49+H49)</f>
        <v>149.85507246376812</v>
      </c>
      <c r="G49">
        <v>220</v>
      </c>
      <c r="H49">
        <v>470</v>
      </c>
    </row>
    <row r="50" spans="6:8" x14ac:dyDescent="0.25">
      <c r="F50">
        <f t="shared" ref="F50:F55" si="15">G50*H50/(G50+H50)</f>
        <v>235</v>
      </c>
      <c r="G50">
        <v>470</v>
      </c>
      <c r="H50">
        <v>470</v>
      </c>
    </row>
    <row r="51" spans="6:8" x14ac:dyDescent="0.25">
      <c r="F51">
        <f t="shared" si="15"/>
        <v>2750</v>
      </c>
      <c r="G51">
        <v>5500</v>
      </c>
      <c r="H51">
        <v>5500</v>
      </c>
    </row>
    <row r="52" spans="6:8" x14ac:dyDescent="0.25">
      <c r="F52">
        <f t="shared" si="15"/>
        <v>1100</v>
      </c>
      <c r="G52">
        <v>2200</v>
      </c>
      <c r="H52">
        <v>2200</v>
      </c>
    </row>
    <row r="53" spans="6:8" x14ac:dyDescent="0.25">
      <c r="F53">
        <f t="shared" si="15"/>
        <v>149.85507246376812</v>
      </c>
      <c r="G53">
        <v>220</v>
      </c>
      <c r="H53">
        <v>470</v>
      </c>
    </row>
    <row r="54" spans="6:8" x14ac:dyDescent="0.25">
      <c r="F54">
        <f t="shared" si="15"/>
        <v>1833.3333333333333</v>
      </c>
      <c r="G54">
        <v>2750</v>
      </c>
      <c r="H54">
        <v>5500</v>
      </c>
    </row>
    <row r="55" spans="6:8" x14ac:dyDescent="0.25">
      <c r="F55">
        <f t="shared" si="15"/>
        <v>149.85507246376812</v>
      </c>
      <c r="G55">
        <v>220</v>
      </c>
      <c r="H55">
        <v>470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0658-B532-4F6B-ADAF-D3F372DEBA24}">
  <dimension ref="A1:P69"/>
  <sheetViews>
    <sheetView tabSelected="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52"/>
    <col min="4" max="5" width="9.140625" style="1"/>
    <col min="6" max="6" width="2.42578125" customWidth="1"/>
    <col min="7" max="7" width="11" bestFit="1" customWidth="1"/>
    <col min="8" max="10" width="11" style="1" bestFit="1" customWidth="1"/>
    <col min="11" max="11" width="2.28515625" style="1" customWidth="1"/>
    <col min="13" max="15" width="9.140625" style="50"/>
    <col min="16" max="16" width="11" style="50" bestFit="1" customWidth="1"/>
  </cols>
  <sheetData>
    <row r="1" spans="1:15" ht="15.75" thickBot="1" x14ac:dyDescent="0.3">
      <c r="A1" t="s">
        <v>18</v>
      </c>
      <c r="B1" s="17"/>
      <c r="C1" s="53"/>
    </row>
    <row r="2" spans="1:15" ht="16.5" thickTop="1" thickBot="1" x14ac:dyDescent="0.3">
      <c r="A2" s="16"/>
      <c r="B2" s="18" t="s">
        <v>87</v>
      </c>
      <c r="C2" s="19" t="s">
        <v>88</v>
      </c>
      <c r="D2" s="18" t="s">
        <v>89</v>
      </c>
      <c r="E2" s="19" t="s">
        <v>90</v>
      </c>
      <c r="F2" s="1"/>
      <c r="G2" s="32">
        <f t="shared" ref="G2:G12" si="0">HEX2DEC(B2)</f>
        <v>16726725</v>
      </c>
      <c r="H2" s="33">
        <f t="shared" ref="H2:H12" si="1">HEX2DEC(C2)</f>
        <v>16759365</v>
      </c>
      <c r="I2" s="32">
        <f t="shared" ref="I2:I12" si="2">HEX2DEC(D2)</f>
        <v>16745085</v>
      </c>
      <c r="J2" s="33">
        <f t="shared" ref="J2:J12" si="3">HEX2DEC(E2)</f>
        <v>16712445</v>
      </c>
      <c r="L2" s="50">
        <v>2</v>
      </c>
      <c r="M2" s="50">
        <v>3</v>
      </c>
      <c r="N2" s="50">
        <v>1</v>
      </c>
      <c r="O2" s="50">
        <v>0</v>
      </c>
    </row>
    <row r="3" spans="1:15" ht="15.75" thickTop="1" x14ac:dyDescent="0.25">
      <c r="B3" s="20" t="s">
        <v>91</v>
      </c>
      <c r="C3" s="21" t="s">
        <v>92</v>
      </c>
      <c r="D3" s="22" t="s">
        <v>93</v>
      </c>
      <c r="E3" s="23" t="s">
        <v>94</v>
      </c>
      <c r="F3" s="1"/>
      <c r="G3" s="42">
        <f t="shared" si="0"/>
        <v>16718565</v>
      </c>
      <c r="H3" s="43">
        <f t="shared" si="1"/>
        <v>16751205</v>
      </c>
      <c r="I3" s="44">
        <f t="shared" si="2"/>
        <v>16753245</v>
      </c>
      <c r="J3" s="45">
        <f t="shared" si="3"/>
        <v>16720605</v>
      </c>
      <c r="L3" s="50">
        <v>10</v>
      </c>
      <c r="M3" s="50">
        <v>20</v>
      </c>
      <c r="N3" s="50">
        <v>30</v>
      </c>
      <c r="O3" s="50">
        <v>40</v>
      </c>
    </row>
    <row r="4" spans="1:15" x14ac:dyDescent="0.25">
      <c r="B4" s="24" t="s">
        <v>95</v>
      </c>
      <c r="C4" s="25" t="s">
        <v>96</v>
      </c>
      <c r="D4" s="25" t="s">
        <v>97</v>
      </c>
      <c r="E4" s="26" t="s">
        <v>98</v>
      </c>
      <c r="F4" s="1"/>
      <c r="G4" s="37">
        <f t="shared" si="0"/>
        <v>16722645</v>
      </c>
      <c r="H4" s="25">
        <f t="shared" si="1"/>
        <v>16755285</v>
      </c>
      <c r="I4" s="25">
        <f t="shared" si="2"/>
        <v>16749165</v>
      </c>
      <c r="J4" s="38">
        <f t="shared" si="3"/>
        <v>16716525</v>
      </c>
      <c r="L4" s="50">
        <v>11</v>
      </c>
      <c r="M4" s="50">
        <v>21</v>
      </c>
      <c r="N4" s="50">
        <v>31</v>
      </c>
      <c r="O4" s="50">
        <v>41</v>
      </c>
    </row>
    <row r="5" spans="1:15" x14ac:dyDescent="0.25">
      <c r="B5" s="24" t="s">
        <v>99</v>
      </c>
      <c r="C5" s="25" t="s">
        <v>100</v>
      </c>
      <c r="D5" s="25" t="s">
        <v>101</v>
      </c>
      <c r="E5" s="26" t="s">
        <v>102</v>
      </c>
      <c r="F5" s="1"/>
      <c r="G5" s="37">
        <f t="shared" si="0"/>
        <v>16714485</v>
      </c>
      <c r="H5" s="25">
        <f t="shared" si="1"/>
        <v>16747125</v>
      </c>
      <c r="I5" s="25">
        <f t="shared" si="2"/>
        <v>16757325</v>
      </c>
      <c r="J5" s="38">
        <f t="shared" si="3"/>
        <v>16724685</v>
      </c>
      <c r="L5" s="50">
        <v>12</v>
      </c>
      <c r="M5" s="50">
        <v>22</v>
      </c>
      <c r="N5" s="50">
        <v>32</v>
      </c>
      <c r="O5" s="50">
        <v>42</v>
      </c>
    </row>
    <row r="6" spans="1:15" x14ac:dyDescent="0.25">
      <c r="B6" s="24" t="s">
        <v>103</v>
      </c>
      <c r="C6" s="25" t="s">
        <v>104</v>
      </c>
      <c r="D6" s="25" t="s">
        <v>105</v>
      </c>
      <c r="E6" s="26" t="s">
        <v>106</v>
      </c>
      <c r="F6" s="1"/>
      <c r="G6" s="37">
        <f t="shared" si="0"/>
        <v>16726215</v>
      </c>
      <c r="H6" s="25">
        <f t="shared" si="1"/>
        <v>16758855</v>
      </c>
      <c r="I6" s="25">
        <f t="shared" si="2"/>
        <v>16742535</v>
      </c>
      <c r="J6" s="38">
        <f t="shared" si="3"/>
        <v>16775175</v>
      </c>
      <c r="L6" s="50">
        <v>13</v>
      </c>
      <c r="M6" s="50">
        <v>23</v>
      </c>
      <c r="N6" s="50">
        <v>33</v>
      </c>
      <c r="O6" s="50">
        <v>43</v>
      </c>
    </row>
    <row r="7" spans="1:15" ht="15.75" thickBot="1" x14ac:dyDescent="0.3">
      <c r="B7" s="27" t="s">
        <v>110</v>
      </c>
      <c r="C7" s="17" t="s">
        <v>109</v>
      </c>
      <c r="D7" s="17" t="s">
        <v>108</v>
      </c>
      <c r="E7" s="28" t="s">
        <v>107</v>
      </c>
      <c r="F7" s="1"/>
      <c r="G7" s="39">
        <f t="shared" si="0"/>
        <v>16718055</v>
      </c>
      <c r="H7" s="40">
        <f t="shared" si="1"/>
        <v>16750695</v>
      </c>
      <c r="I7" s="40">
        <f t="shared" si="2"/>
        <v>16734375</v>
      </c>
      <c r="J7" s="41">
        <f t="shared" si="3"/>
        <v>16767015</v>
      </c>
      <c r="L7" s="50">
        <v>14</v>
      </c>
      <c r="M7" s="50">
        <v>24</v>
      </c>
      <c r="N7" s="50">
        <v>34</v>
      </c>
      <c r="O7" s="50">
        <v>44</v>
      </c>
    </row>
    <row r="8" spans="1:15" ht="15.75" thickTop="1" x14ac:dyDescent="0.25">
      <c r="A8" s="16"/>
      <c r="B8" s="25" t="s">
        <v>114</v>
      </c>
      <c r="C8" s="25" t="s">
        <v>113</v>
      </c>
      <c r="D8" s="29" t="s">
        <v>112</v>
      </c>
      <c r="E8" s="30" t="s">
        <v>111</v>
      </c>
      <c r="F8" s="1"/>
      <c r="G8" s="34">
        <f t="shared" si="0"/>
        <v>16722135</v>
      </c>
      <c r="H8" s="35">
        <f t="shared" si="1"/>
        <v>16754775</v>
      </c>
      <c r="I8" s="36">
        <f t="shared" si="2"/>
        <v>16738455</v>
      </c>
      <c r="J8" s="46">
        <f t="shared" si="3"/>
        <v>16771095</v>
      </c>
      <c r="L8" s="50">
        <v>18</v>
      </c>
      <c r="M8" s="50">
        <v>28</v>
      </c>
      <c r="N8" s="50">
        <v>38</v>
      </c>
      <c r="O8" s="50">
        <v>4</v>
      </c>
    </row>
    <row r="9" spans="1:15" ht="15.75" thickBot="1" x14ac:dyDescent="0.3">
      <c r="A9" s="16"/>
      <c r="B9" s="25" t="s">
        <v>118</v>
      </c>
      <c r="C9" s="25" t="s">
        <v>117</v>
      </c>
      <c r="D9" s="26" t="s">
        <v>116</v>
      </c>
      <c r="E9" s="31" t="s">
        <v>115</v>
      </c>
      <c r="F9" s="1"/>
      <c r="G9" s="37">
        <f t="shared" si="0"/>
        <v>16713975</v>
      </c>
      <c r="H9" s="25">
        <f t="shared" si="1"/>
        <v>16746615</v>
      </c>
      <c r="I9" s="38">
        <f t="shared" si="2"/>
        <v>16730295</v>
      </c>
      <c r="J9" s="47">
        <f t="shared" si="3"/>
        <v>16762935</v>
      </c>
      <c r="L9" s="50">
        <v>19</v>
      </c>
      <c r="M9" s="50">
        <v>29</v>
      </c>
      <c r="N9" s="50">
        <v>39</v>
      </c>
      <c r="O9" s="50">
        <v>5</v>
      </c>
    </row>
    <row r="10" spans="1:15" ht="15.75" thickTop="1" x14ac:dyDescent="0.25">
      <c r="A10" s="16"/>
      <c r="B10" s="25" t="s">
        <v>119</v>
      </c>
      <c r="C10" s="25" t="s">
        <v>120</v>
      </c>
      <c r="D10" s="26" t="s">
        <v>121</v>
      </c>
      <c r="E10" s="29" t="s">
        <v>122</v>
      </c>
      <c r="F10" s="1"/>
      <c r="G10" s="37">
        <f t="shared" si="0"/>
        <v>16724175</v>
      </c>
      <c r="H10" s="25">
        <f t="shared" si="1"/>
        <v>16756815</v>
      </c>
      <c r="I10" s="25">
        <f t="shared" si="2"/>
        <v>16740495</v>
      </c>
      <c r="J10" s="46">
        <f t="shared" si="3"/>
        <v>16773135</v>
      </c>
      <c r="L10" s="50">
        <v>80</v>
      </c>
      <c r="M10" s="50">
        <v>81</v>
      </c>
      <c r="N10" s="50">
        <v>82</v>
      </c>
      <c r="O10" s="50">
        <v>6</v>
      </c>
    </row>
    <row r="11" spans="1:15" ht="15.75" thickBot="1" x14ac:dyDescent="0.3">
      <c r="A11" s="16"/>
      <c r="B11" s="17" t="s">
        <v>123</v>
      </c>
      <c r="C11" s="17" t="s">
        <v>124</v>
      </c>
      <c r="D11" s="28" t="s">
        <v>125</v>
      </c>
      <c r="E11" s="26" t="s">
        <v>126</v>
      </c>
      <c r="F11" s="1"/>
      <c r="G11" s="39">
        <f t="shared" si="0"/>
        <v>16716015</v>
      </c>
      <c r="H11" s="40">
        <f t="shared" si="1"/>
        <v>16748655</v>
      </c>
      <c r="I11" s="40">
        <f t="shared" si="2"/>
        <v>16732335</v>
      </c>
      <c r="J11" s="48">
        <f t="shared" si="3"/>
        <v>16764975</v>
      </c>
      <c r="L11" s="50">
        <v>83</v>
      </c>
      <c r="M11" s="50">
        <v>84</v>
      </c>
      <c r="N11" s="50">
        <v>85</v>
      </c>
      <c r="O11" s="50">
        <v>7</v>
      </c>
    </row>
    <row r="12" spans="1:15" ht="16.5" thickTop="1" thickBot="1" x14ac:dyDescent="0.3">
      <c r="A12" s="16"/>
      <c r="B12" s="17" t="s">
        <v>127</v>
      </c>
      <c r="C12" s="17" t="s">
        <v>128</v>
      </c>
      <c r="D12" s="17" t="s">
        <v>129</v>
      </c>
      <c r="E12" s="28" t="s">
        <v>130</v>
      </c>
      <c r="F12" s="1"/>
      <c r="G12" s="32">
        <f t="shared" si="0"/>
        <v>16720095</v>
      </c>
      <c r="H12" s="49">
        <f t="shared" si="1"/>
        <v>16752735</v>
      </c>
      <c r="I12" s="49">
        <f t="shared" si="2"/>
        <v>16736415</v>
      </c>
      <c r="J12" s="41">
        <f t="shared" si="3"/>
        <v>16769055</v>
      </c>
      <c r="L12" s="50">
        <v>90</v>
      </c>
      <c r="M12" s="50">
        <v>91</v>
      </c>
      <c r="N12" s="50">
        <v>92</v>
      </c>
      <c r="O12" s="50">
        <v>93</v>
      </c>
    </row>
    <row r="13" spans="1:15" ht="15.75" thickTop="1" x14ac:dyDescent="0.25">
      <c r="C13" s="1"/>
      <c r="F13" s="1"/>
      <c r="G13" s="1"/>
      <c r="L13" s="50"/>
    </row>
    <row r="14" spans="1:15" ht="15.75" thickBot="1" x14ac:dyDescent="0.3">
      <c r="A14" t="s">
        <v>19</v>
      </c>
      <c r="C14" s="1"/>
      <c r="F14" s="1"/>
      <c r="G14" s="1"/>
      <c r="L14" s="50"/>
      <c r="M14" s="50" t="s">
        <v>17</v>
      </c>
    </row>
    <row r="15" spans="1:15" ht="15.75" thickBot="1" x14ac:dyDescent="0.3">
      <c r="B15" s="51" t="s">
        <v>20</v>
      </c>
      <c r="C15" s="32">
        <v>5500055</v>
      </c>
      <c r="D15" s="49">
        <v>5506035</v>
      </c>
      <c r="E15" s="33">
        <v>5505005</v>
      </c>
      <c r="F15" s="1"/>
      <c r="G15" s="51">
        <f>HEX2DEC(B15)</f>
        <v>89161941</v>
      </c>
      <c r="H15" s="49">
        <f t="shared" ref="H15:J15" si="4">HEX2DEC(C15)</f>
        <v>89129045</v>
      </c>
      <c r="I15" s="49">
        <f t="shared" si="4"/>
        <v>89153589</v>
      </c>
      <c r="J15" s="33">
        <f t="shared" si="4"/>
        <v>89149445</v>
      </c>
    </row>
    <row r="16" spans="1:15" ht="15.75" thickBot="1" x14ac:dyDescent="0.3">
      <c r="B16" s="32">
        <v>5504015</v>
      </c>
      <c r="C16" s="49" t="s">
        <v>21</v>
      </c>
      <c r="D16" s="49" t="s">
        <v>22</v>
      </c>
      <c r="E16" s="33">
        <v>5505207</v>
      </c>
      <c r="F16" s="1"/>
      <c r="G16" s="32">
        <f t="shared" ref="G16:G23" si="5">HEX2DEC(B16)</f>
        <v>89145365</v>
      </c>
      <c r="H16" s="49">
        <f t="shared" ref="H16:H22" si="6">HEX2DEC(C16)</f>
        <v>89178261</v>
      </c>
      <c r="I16" s="49">
        <f t="shared" ref="I16:I22" si="7">HEX2DEC(D16)</f>
        <v>89166535</v>
      </c>
      <c r="J16" s="33">
        <f t="shared" ref="J16:J22" si="8">HEX2DEC(E16)</f>
        <v>89149959</v>
      </c>
    </row>
    <row r="17" spans="2:10" x14ac:dyDescent="0.25">
      <c r="B17" s="37" t="s">
        <v>23</v>
      </c>
      <c r="C17" s="25" t="s">
        <v>24</v>
      </c>
      <c r="D17" s="25" t="s">
        <v>25</v>
      </c>
      <c r="E17" s="38" t="s">
        <v>26</v>
      </c>
      <c r="F17" s="1"/>
      <c r="G17" s="37">
        <f t="shared" si="5"/>
        <v>89131101</v>
      </c>
      <c r="H17" s="25">
        <f t="shared" si="6"/>
        <v>89163997</v>
      </c>
      <c r="I17" s="25">
        <f t="shared" si="7"/>
        <v>89147421</v>
      </c>
      <c r="J17" s="38">
        <f t="shared" si="8"/>
        <v>89180317</v>
      </c>
    </row>
    <row r="18" spans="2:10" x14ac:dyDescent="0.25">
      <c r="B18" s="37" t="s">
        <v>27</v>
      </c>
      <c r="C18" s="25" t="s">
        <v>28</v>
      </c>
      <c r="D18" s="25" t="s">
        <v>29</v>
      </c>
      <c r="E18" s="38" t="s">
        <v>30</v>
      </c>
      <c r="F18" s="1"/>
      <c r="G18" s="37">
        <f t="shared" si="5"/>
        <v>89139325</v>
      </c>
      <c r="H18" s="25">
        <f>HEX2DEC(C18)</f>
        <v>89172221</v>
      </c>
      <c r="I18" s="25">
        <f t="shared" si="7"/>
        <v>89155645</v>
      </c>
      <c r="J18" s="38">
        <f t="shared" si="8"/>
        <v>89188541</v>
      </c>
    </row>
    <row r="19" spans="2:10" ht="15.75" thickBot="1" x14ac:dyDescent="0.3">
      <c r="B19" s="37" t="s">
        <v>31</v>
      </c>
      <c r="C19" s="25" t="s">
        <v>32</v>
      </c>
      <c r="D19" s="25">
        <v>5502174</v>
      </c>
      <c r="E19" s="38" t="s">
        <v>33</v>
      </c>
      <c r="F19" s="1"/>
      <c r="G19" s="37">
        <f t="shared" si="5"/>
        <v>89135181</v>
      </c>
      <c r="H19" s="25">
        <f t="shared" si="6"/>
        <v>89170420</v>
      </c>
      <c r="I19" s="25">
        <f t="shared" si="7"/>
        <v>89137524</v>
      </c>
      <c r="J19" s="38">
        <f t="shared" si="8"/>
        <v>89168077</v>
      </c>
    </row>
    <row r="20" spans="2:10" ht="15.75" thickBot="1" x14ac:dyDescent="0.3">
      <c r="B20" s="32">
        <v>5505104</v>
      </c>
      <c r="C20" s="49">
        <v>5500154</v>
      </c>
      <c r="D20" s="49" t="s">
        <v>34</v>
      </c>
      <c r="E20" s="33" t="s">
        <v>35</v>
      </c>
      <c r="F20" s="1"/>
      <c r="G20" s="32">
        <f t="shared" si="5"/>
        <v>89149700</v>
      </c>
      <c r="H20" s="49">
        <f t="shared" si="6"/>
        <v>89129300</v>
      </c>
      <c r="I20" s="49">
        <f t="shared" si="7"/>
        <v>89162196</v>
      </c>
      <c r="J20" s="33">
        <f t="shared" si="8"/>
        <v>89172735</v>
      </c>
    </row>
    <row r="21" spans="2:10" x14ac:dyDescent="0.25">
      <c r="B21" s="37">
        <v>5501247</v>
      </c>
      <c r="C21" s="25" t="s">
        <v>36</v>
      </c>
      <c r="D21" s="25" t="s">
        <v>37</v>
      </c>
      <c r="E21" s="38" t="s">
        <v>38</v>
      </c>
      <c r="F21" s="1"/>
      <c r="G21" s="37">
        <f t="shared" si="5"/>
        <v>89133639</v>
      </c>
      <c r="H21" s="25">
        <f t="shared" si="6"/>
        <v>89186999</v>
      </c>
      <c r="I21" s="25">
        <f t="shared" si="7"/>
        <v>89174759</v>
      </c>
      <c r="J21" s="38">
        <f t="shared" si="8"/>
        <v>89182596</v>
      </c>
    </row>
    <row r="22" spans="2:10" ht="15.75" thickBot="1" x14ac:dyDescent="0.3">
      <c r="B22" s="37" t="s">
        <v>39</v>
      </c>
      <c r="C22" s="25">
        <v>5500451</v>
      </c>
      <c r="D22" s="25" t="s">
        <v>40</v>
      </c>
      <c r="E22" s="38">
        <v>5503560</v>
      </c>
      <c r="F22" s="1"/>
      <c r="G22" s="37">
        <f t="shared" si="5"/>
        <v>89162961</v>
      </c>
      <c r="H22" s="25">
        <f t="shared" si="6"/>
        <v>89130065</v>
      </c>
      <c r="I22" s="25">
        <f t="shared" si="7"/>
        <v>89183616</v>
      </c>
      <c r="J22" s="38">
        <f t="shared" si="8"/>
        <v>89142624</v>
      </c>
    </row>
    <row r="23" spans="2:10" ht="15.75" thickBot="1" x14ac:dyDescent="0.3">
      <c r="B23" s="51" t="s">
        <v>41</v>
      </c>
      <c r="C23" s="40"/>
      <c r="D23" s="40"/>
      <c r="E23" s="41"/>
      <c r="F23" s="1"/>
      <c r="G23" s="51">
        <f>HEX2DEC(B23)</f>
        <v>89190820</v>
      </c>
      <c r="H23" s="40"/>
      <c r="I23" s="40"/>
      <c r="J23" s="41"/>
    </row>
    <row r="25" spans="2:10" x14ac:dyDescent="0.25">
      <c r="B25" s="1" t="s">
        <v>45</v>
      </c>
      <c r="C25" s="52" t="s">
        <v>44</v>
      </c>
      <c r="G25" t="s">
        <v>46</v>
      </c>
    </row>
    <row r="26" spans="2:10" x14ac:dyDescent="0.25">
      <c r="B26" s="1">
        <v>0</v>
      </c>
      <c r="C26" s="52" t="s">
        <v>42</v>
      </c>
      <c r="G26" s="52" t="s">
        <v>43</v>
      </c>
    </row>
    <row r="27" spans="2:10" x14ac:dyDescent="0.25">
      <c r="B27" s="1">
        <v>1</v>
      </c>
      <c r="C27" s="52" t="s">
        <v>47</v>
      </c>
      <c r="G27" t="s">
        <v>52</v>
      </c>
    </row>
    <row r="28" spans="2:10" x14ac:dyDescent="0.25">
      <c r="B28" s="1">
        <v>2</v>
      </c>
      <c r="C28" s="52" t="s">
        <v>48</v>
      </c>
    </row>
    <row r="29" spans="2:10" x14ac:dyDescent="0.25">
      <c r="B29" s="1">
        <v>3</v>
      </c>
      <c r="C29" s="52" t="s">
        <v>49</v>
      </c>
    </row>
    <row r="30" spans="2:10" x14ac:dyDescent="0.25">
      <c r="B30" s="1">
        <v>4</v>
      </c>
      <c r="C30" s="52" t="s">
        <v>50</v>
      </c>
      <c r="G30" t="s">
        <v>52</v>
      </c>
    </row>
    <row r="31" spans="2:10" x14ac:dyDescent="0.25">
      <c r="B31" s="1">
        <v>5</v>
      </c>
      <c r="C31" s="52" t="s">
        <v>51</v>
      </c>
      <c r="G31" t="s">
        <v>52</v>
      </c>
    </row>
    <row r="32" spans="2:10" x14ac:dyDescent="0.25">
      <c r="B32" s="1">
        <v>6</v>
      </c>
      <c r="C32" s="52" t="s">
        <v>78</v>
      </c>
      <c r="G32" t="s">
        <v>86</v>
      </c>
    </row>
    <row r="33" spans="2:3" x14ac:dyDescent="0.25">
      <c r="B33" s="1">
        <v>7</v>
      </c>
      <c r="C33" s="52" t="s">
        <v>53</v>
      </c>
    </row>
    <row r="34" spans="2:3" x14ac:dyDescent="0.25">
      <c r="B34" s="1">
        <v>10</v>
      </c>
      <c r="C34" s="52" t="s">
        <v>54</v>
      </c>
    </row>
    <row r="35" spans="2:3" x14ac:dyDescent="0.25">
      <c r="B35" s="1">
        <v>11</v>
      </c>
      <c r="C35" s="52" t="s">
        <v>55</v>
      </c>
    </row>
    <row r="36" spans="2:3" x14ac:dyDescent="0.25">
      <c r="B36" s="1">
        <v>12</v>
      </c>
      <c r="C36" s="52" t="s">
        <v>56</v>
      </c>
    </row>
    <row r="37" spans="2:3" x14ac:dyDescent="0.25">
      <c r="B37" s="1">
        <v>13</v>
      </c>
      <c r="C37" s="52" t="s">
        <v>57</v>
      </c>
    </row>
    <row r="38" spans="2:3" x14ac:dyDescent="0.25">
      <c r="B38" s="1">
        <v>14</v>
      </c>
      <c r="C38" s="52" t="s">
        <v>58</v>
      </c>
    </row>
    <row r="39" spans="2:3" x14ac:dyDescent="0.25">
      <c r="B39" s="1">
        <v>18</v>
      </c>
      <c r="C39" s="52" t="s">
        <v>59</v>
      </c>
    </row>
    <row r="40" spans="2:3" x14ac:dyDescent="0.25">
      <c r="B40" s="1">
        <v>19</v>
      </c>
      <c r="C40" s="52" t="s">
        <v>62</v>
      </c>
    </row>
    <row r="41" spans="2:3" x14ac:dyDescent="0.25">
      <c r="B41" s="1">
        <v>20</v>
      </c>
      <c r="C41" s="52" t="s">
        <v>65</v>
      </c>
    </row>
    <row r="42" spans="2:3" x14ac:dyDescent="0.25">
      <c r="B42" s="1">
        <v>21</v>
      </c>
      <c r="C42" s="52" t="s">
        <v>66</v>
      </c>
    </row>
    <row r="43" spans="2:3" x14ac:dyDescent="0.25">
      <c r="B43" s="1">
        <v>22</v>
      </c>
      <c r="C43" s="52" t="s">
        <v>67</v>
      </c>
    </row>
    <row r="44" spans="2:3" x14ac:dyDescent="0.25">
      <c r="B44" s="1">
        <v>23</v>
      </c>
      <c r="C44" s="52" t="s">
        <v>68</v>
      </c>
    </row>
    <row r="45" spans="2:3" x14ac:dyDescent="0.25">
      <c r="B45" s="1">
        <v>24</v>
      </c>
      <c r="C45" s="52" t="s">
        <v>69</v>
      </c>
    </row>
    <row r="46" spans="2:3" x14ac:dyDescent="0.25">
      <c r="B46" s="1">
        <v>28</v>
      </c>
      <c r="C46" s="52" t="s">
        <v>60</v>
      </c>
    </row>
    <row r="47" spans="2:3" x14ac:dyDescent="0.25">
      <c r="B47" s="1">
        <v>29</v>
      </c>
      <c r="C47" s="52" t="s">
        <v>63</v>
      </c>
    </row>
    <row r="48" spans="2:3" x14ac:dyDescent="0.25">
      <c r="B48" s="1">
        <v>30</v>
      </c>
      <c r="C48" s="52" t="s">
        <v>70</v>
      </c>
    </row>
    <row r="49" spans="2:7" x14ac:dyDescent="0.25">
      <c r="B49" s="1">
        <v>31</v>
      </c>
      <c r="C49" s="52" t="s">
        <v>71</v>
      </c>
    </row>
    <row r="50" spans="2:7" x14ac:dyDescent="0.25">
      <c r="B50" s="1">
        <v>32</v>
      </c>
      <c r="C50" s="52" t="s">
        <v>72</v>
      </c>
    </row>
    <row r="51" spans="2:7" x14ac:dyDescent="0.25">
      <c r="B51" s="1">
        <v>33</v>
      </c>
      <c r="C51" s="52" t="s">
        <v>73</v>
      </c>
    </row>
    <row r="52" spans="2:7" x14ac:dyDescent="0.25">
      <c r="B52" s="1">
        <v>34</v>
      </c>
      <c r="C52" s="52" t="s">
        <v>74</v>
      </c>
    </row>
    <row r="53" spans="2:7" x14ac:dyDescent="0.25">
      <c r="B53" s="1">
        <v>38</v>
      </c>
      <c r="C53" s="52" t="s">
        <v>61</v>
      </c>
    </row>
    <row r="54" spans="2:7" x14ac:dyDescent="0.25">
      <c r="B54" s="1">
        <v>39</v>
      </c>
      <c r="C54" s="52" t="s">
        <v>64</v>
      </c>
    </row>
    <row r="55" spans="2:7" x14ac:dyDescent="0.25">
      <c r="B55" s="1">
        <v>40</v>
      </c>
      <c r="C55" s="52" t="s">
        <v>75</v>
      </c>
    </row>
    <row r="56" spans="2:7" x14ac:dyDescent="0.25">
      <c r="B56" s="1">
        <v>41</v>
      </c>
      <c r="C56" s="52" t="s">
        <v>76</v>
      </c>
    </row>
    <row r="57" spans="2:7" x14ac:dyDescent="0.25">
      <c r="B57" s="1">
        <v>42</v>
      </c>
      <c r="C57" s="52" t="s">
        <v>56</v>
      </c>
    </row>
    <row r="58" spans="2:7" x14ac:dyDescent="0.25">
      <c r="B58" s="1">
        <v>43</v>
      </c>
      <c r="C58" s="52" t="s">
        <v>77</v>
      </c>
    </row>
    <row r="59" spans="2:7" x14ac:dyDescent="0.25">
      <c r="B59" s="1">
        <v>44</v>
      </c>
      <c r="C59" s="52" t="s">
        <v>77</v>
      </c>
    </row>
    <row r="60" spans="2:7" x14ac:dyDescent="0.25">
      <c r="B60" s="1">
        <v>80</v>
      </c>
      <c r="C60" s="52" t="s">
        <v>79</v>
      </c>
      <c r="G60" t="s">
        <v>86</v>
      </c>
    </row>
    <row r="61" spans="2:7" x14ac:dyDescent="0.25">
      <c r="B61" s="1">
        <v>81</v>
      </c>
      <c r="C61" s="52" t="s">
        <v>80</v>
      </c>
      <c r="G61" t="s">
        <v>86</v>
      </c>
    </row>
    <row r="62" spans="2:7" x14ac:dyDescent="0.25">
      <c r="B62" s="1">
        <v>82</v>
      </c>
      <c r="C62" s="52" t="s">
        <v>81</v>
      </c>
      <c r="G62" t="s">
        <v>86</v>
      </c>
    </row>
    <row r="63" spans="2:7" x14ac:dyDescent="0.25">
      <c r="B63" s="1">
        <v>83</v>
      </c>
      <c r="C63" s="52" t="s">
        <v>82</v>
      </c>
    </row>
    <row r="64" spans="2:7" x14ac:dyDescent="0.25">
      <c r="B64" s="1">
        <v>84</v>
      </c>
      <c r="C64" s="52" t="s">
        <v>83</v>
      </c>
    </row>
    <row r="65" spans="2:3" x14ac:dyDescent="0.25">
      <c r="B65" s="1">
        <v>85</v>
      </c>
      <c r="C65" s="52" t="s">
        <v>84</v>
      </c>
    </row>
    <row r="66" spans="2:3" x14ac:dyDescent="0.25">
      <c r="B66" s="1">
        <v>90</v>
      </c>
      <c r="C66" s="52" t="s">
        <v>85</v>
      </c>
    </row>
    <row r="67" spans="2:3" x14ac:dyDescent="0.25">
      <c r="B67" s="1">
        <v>91</v>
      </c>
      <c r="C67" s="52" t="s">
        <v>85</v>
      </c>
    </row>
    <row r="68" spans="2:3" x14ac:dyDescent="0.25">
      <c r="B68" s="1">
        <v>92</v>
      </c>
      <c r="C68" s="52" t="s">
        <v>85</v>
      </c>
    </row>
    <row r="69" spans="2:3" x14ac:dyDescent="0.25">
      <c r="B69" s="1">
        <v>93</v>
      </c>
      <c r="C69" s="52" t="s">
        <v>85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Analogs</vt:lpstr>
      <vt:lpstr>IRVals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Sumerov</dc:creator>
  <cp:lastModifiedBy>Sumerov</cp:lastModifiedBy>
  <dcterms:created xsi:type="dcterms:W3CDTF">2019-12-23T10:58:17Z</dcterms:created>
  <dcterms:modified xsi:type="dcterms:W3CDTF">2020-07-26T21:50:42Z</dcterms:modified>
</cp:coreProperties>
</file>