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OG\Downloads\PhD@Heidelberg\Thai collaboration\papers related to model\Spillover code\Sumet\"/>
    </mc:Choice>
  </mc:AlternateContent>
  <xr:revisionPtr revIDLastSave="0" documentId="13_ncr:1_{B026B488-A9AA-4AEB-B2A8-267658B2AAC6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ID62" sheetId="1" r:id="rId1"/>
    <sheet name="ID68" sheetId="8" r:id="rId2"/>
    <sheet name="ID5" sheetId="9" r:id="rId3"/>
    <sheet name="ID31" sheetId="10" r:id="rId4"/>
    <sheet name="ID17" sheetId="11" r:id="rId5"/>
    <sheet name="ID14" sheetId="12" r:id="rId6"/>
    <sheet name="NegLL" sheetId="13" r:id="rId7"/>
    <sheet name="M1_FT" sheetId="14" r:id="rId8"/>
    <sheet name="Sheet1" sheetId="16" r:id="rId9"/>
    <sheet name="2P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9" i="14" l="1"/>
  <c r="AC3" i="14"/>
  <c r="AC4" i="14"/>
  <c r="AC5" i="14"/>
  <c r="AC6" i="14"/>
  <c r="AC7" i="14"/>
  <c r="AC8" i="14"/>
  <c r="AC2" i="14"/>
  <c r="J12" i="17"/>
  <c r="J11" i="17"/>
  <c r="J10" i="17"/>
  <c r="J9" i="17"/>
  <c r="J8" i="17"/>
  <c r="J7" i="17"/>
  <c r="J6" i="17"/>
  <c r="J5" i="17"/>
  <c r="J4" i="17"/>
  <c r="J3" i="17"/>
  <c r="J2" i="17"/>
  <c r="P11" i="16" l="1"/>
  <c r="P10" i="16"/>
  <c r="P9" i="16"/>
  <c r="P8" i="16"/>
  <c r="P7" i="16"/>
  <c r="P6" i="16"/>
  <c r="P5" i="16"/>
  <c r="P4" i="16"/>
  <c r="P3" i="16"/>
  <c r="P2" i="16"/>
  <c r="M3" i="16" l="1"/>
  <c r="M4" i="16"/>
  <c r="M5" i="16"/>
  <c r="M6" i="16"/>
  <c r="M7" i="16"/>
  <c r="M8" i="16"/>
  <c r="M9" i="16"/>
  <c r="M10" i="16"/>
  <c r="M11" i="16"/>
  <c r="M2" i="16"/>
  <c r="P12" i="17" l="1"/>
  <c r="P11" i="17"/>
  <c r="P10" i="17"/>
  <c r="P9" i="17"/>
  <c r="P8" i="17"/>
  <c r="P7" i="17"/>
  <c r="P6" i="17"/>
  <c r="P5" i="17"/>
  <c r="P4" i="17"/>
  <c r="P3" i="17"/>
  <c r="P2" i="17"/>
  <c r="E5" i="1" l="1"/>
  <c r="L6" i="1"/>
  <c r="R5" i="1"/>
  <c r="L5" i="1"/>
  <c r="R12" i="1"/>
  <c r="R11" i="1"/>
  <c r="R10" i="1"/>
  <c r="R9" i="1"/>
  <c r="R8" i="1"/>
  <c r="R7" i="1"/>
  <c r="R6" i="1"/>
  <c r="R4" i="1"/>
  <c r="R3" i="1"/>
  <c r="R2" i="1"/>
  <c r="L12" i="1"/>
  <c r="L11" i="1"/>
  <c r="L10" i="1"/>
  <c r="L9" i="1"/>
  <c r="L8" i="1"/>
  <c r="L7" i="1"/>
  <c r="L4" i="1"/>
  <c r="L3" i="1"/>
  <c r="L2" i="1"/>
  <c r="S12" i="8" l="1"/>
  <c r="S11" i="8"/>
  <c r="S10" i="8"/>
  <c r="S9" i="8"/>
  <c r="S8" i="8"/>
  <c r="S7" i="8"/>
  <c r="S6" i="8"/>
  <c r="S5" i="8"/>
  <c r="S4" i="8"/>
  <c r="S3" i="8"/>
  <c r="S2" i="8"/>
  <c r="L12" i="8" l="1"/>
  <c r="L11" i="8"/>
  <c r="L10" i="8"/>
  <c r="L9" i="8"/>
  <c r="L8" i="8"/>
  <c r="L7" i="8"/>
  <c r="L6" i="8"/>
  <c r="L5" i="8"/>
  <c r="L4" i="8"/>
  <c r="L3" i="8"/>
  <c r="L2" i="8"/>
  <c r="E12" i="17" l="1"/>
  <c r="E11" i="17"/>
  <c r="E10" i="17"/>
  <c r="E9" i="17"/>
  <c r="E8" i="17"/>
  <c r="E7" i="17"/>
  <c r="E6" i="17"/>
  <c r="E5" i="17"/>
  <c r="E4" i="17"/>
  <c r="E3" i="17"/>
  <c r="E2" i="17"/>
  <c r="W4" i="14" l="1"/>
  <c r="X4" i="14" s="1"/>
  <c r="W5" i="14"/>
  <c r="X5" i="14" s="1"/>
  <c r="T9" i="13" l="1"/>
  <c r="W3" i="14" l="1"/>
  <c r="X3" i="14" s="1"/>
  <c r="W2" i="14"/>
  <c r="X2" i="14" s="1"/>
  <c r="T8" i="13" l="1"/>
  <c r="T7" i="13"/>
  <c r="T6" i="13"/>
  <c r="T5" i="13"/>
  <c r="T4" i="13"/>
  <c r="T3" i="13"/>
  <c r="T2" i="13"/>
  <c r="E12" i="10" l="1"/>
  <c r="E11" i="10"/>
  <c r="E10" i="10"/>
  <c r="E9" i="10"/>
  <c r="E8" i="10"/>
  <c r="E7" i="10"/>
  <c r="E6" i="10"/>
  <c r="E5" i="10"/>
  <c r="E4" i="10"/>
  <c r="E3" i="10"/>
  <c r="E2" i="10"/>
  <c r="E12" i="9"/>
  <c r="E11" i="9"/>
  <c r="E10" i="9"/>
  <c r="E9" i="9"/>
  <c r="E8" i="9"/>
  <c r="E7" i="9"/>
  <c r="E6" i="9"/>
  <c r="E5" i="9"/>
  <c r="E4" i="9"/>
  <c r="E3" i="9"/>
  <c r="E2" i="9"/>
  <c r="E12" i="8"/>
  <c r="E11" i="8"/>
  <c r="E10" i="8"/>
  <c r="E9" i="8"/>
  <c r="E8" i="8"/>
  <c r="E7" i="8"/>
  <c r="E6" i="8"/>
  <c r="E5" i="8"/>
  <c r="E4" i="8"/>
  <c r="E3" i="8"/>
  <c r="E2" i="8"/>
  <c r="E12" i="1"/>
  <c r="E11" i="1"/>
  <c r="E10" i="1"/>
  <c r="E9" i="1"/>
  <c r="E8" i="1"/>
  <c r="E7" i="1"/>
  <c r="E6" i="1"/>
  <c r="E4" i="1"/>
  <c r="E3" i="1"/>
  <c r="E2" i="1"/>
  <c r="E12" i="11"/>
  <c r="E11" i="11"/>
  <c r="E10" i="11"/>
  <c r="E9" i="11"/>
  <c r="E8" i="11"/>
  <c r="E7" i="11"/>
  <c r="E6" i="11"/>
  <c r="E5" i="11"/>
  <c r="E4" i="11"/>
  <c r="E3" i="11"/>
  <c r="E2" i="11"/>
  <c r="E3" i="12"/>
  <c r="E4" i="12"/>
  <c r="E5" i="12"/>
  <c r="E6" i="12"/>
  <c r="E7" i="12"/>
  <c r="E8" i="12"/>
  <c r="E9" i="12"/>
  <c r="E10" i="12"/>
  <c r="E11" i="12"/>
  <c r="E12" i="12"/>
  <c r="E2" i="12"/>
</calcChain>
</file>

<file path=xl/sharedStrings.xml><?xml version="1.0" encoding="utf-8"?>
<sst xmlns="http://schemas.openxmlformats.org/spreadsheetml/2006/main" count="483" uniqueCount="106">
  <si>
    <t>M0</t>
  </si>
  <si>
    <t>M1F</t>
  </si>
  <si>
    <t>M1R</t>
  </si>
  <si>
    <t>M1FT</t>
  </si>
  <si>
    <t>M1RT</t>
  </si>
  <si>
    <t>M2F</t>
  </si>
  <si>
    <t>M2R</t>
  </si>
  <si>
    <t>M3F</t>
  </si>
  <si>
    <t>M3R</t>
  </si>
  <si>
    <t>M3RT</t>
  </si>
  <si>
    <t>M3FT</t>
  </si>
  <si>
    <t>Neg-LL</t>
  </si>
  <si>
    <t>lagT</t>
  </si>
  <si>
    <t>lagR or F</t>
  </si>
  <si>
    <t>ID62</t>
  </si>
  <si>
    <t>Si Sa Ket</t>
  </si>
  <si>
    <t>Surin</t>
  </si>
  <si>
    <t>Buri Ram</t>
  </si>
  <si>
    <t>Nakhon Si Thammarat</t>
  </si>
  <si>
    <t>Khon Kaen</t>
  </si>
  <si>
    <t>Kalasin</t>
  </si>
  <si>
    <t>lag(F/R,T)</t>
  </si>
  <si>
    <t>(-,-)</t>
  </si>
  <si>
    <t>(4,-)</t>
  </si>
  <si>
    <t>(8,-)</t>
  </si>
  <si>
    <t>(1,-)</t>
  </si>
  <si>
    <t>(7,-)</t>
  </si>
  <si>
    <t>(7,6)</t>
  </si>
  <si>
    <t>(5,-)</t>
  </si>
  <si>
    <t>(3,-)</t>
  </si>
  <si>
    <t>ID68</t>
  </si>
  <si>
    <t>ID5</t>
  </si>
  <si>
    <t>ID31</t>
  </si>
  <si>
    <t>ID17</t>
  </si>
  <si>
    <t>ID14</t>
  </si>
  <si>
    <t>Nlminb</t>
  </si>
  <si>
    <t>t1</t>
  </si>
  <si>
    <t>t2</t>
  </si>
  <si>
    <t>Province</t>
  </si>
  <si>
    <t>ID</t>
  </si>
  <si>
    <t>Neg-LL.All</t>
  </si>
  <si>
    <t>Neg-LL.Fit</t>
  </si>
  <si>
    <t>Neg-LL.pred</t>
  </si>
  <si>
    <t>meanBetaHL</t>
  </si>
  <si>
    <t>BetaHA</t>
  </si>
  <si>
    <t>BetaAA</t>
  </si>
  <si>
    <t>meanBetaAL</t>
  </si>
  <si>
    <t>-</t>
  </si>
  <si>
    <t>(5,0)</t>
  </si>
  <si>
    <t>(4,3)</t>
  </si>
  <si>
    <t>(2,-)</t>
  </si>
  <si>
    <t>(2,5)</t>
  </si>
  <si>
    <t>(8,6)</t>
  </si>
  <si>
    <t>(4,5)</t>
  </si>
  <si>
    <t>omega</t>
  </si>
  <si>
    <t>m</t>
  </si>
  <si>
    <t>h1</t>
  </si>
  <si>
    <t>h2</t>
  </si>
  <si>
    <t>h3</t>
  </si>
  <si>
    <t>a1</t>
  </si>
  <si>
    <t>a2</t>
  </si>
  <si>
    <t>a3</t>
  </si>
  <si>
    <t>Lsat</t>
  </si>
  <si>
    <t>L95</t>
  </si>
  <si>
    <t>chisq</t>
  </si>
  <si>
    <t>min.62</t>
  </si>
  <si>
    <t>fit.62</t>
  </si>
  <si>
    <t>Para</t>
  </si>
  <si>
    <t>max.62</t>
  </si>
  <si>
    <t>min.31</t>
  </si>
  <si>
    <t>min.68</t>
  </si>
  <si>
    <t>fit.68</t>
  </si>
  <si>
    <t>max.68</t>
  </si>
  <si>
    <t>fit.31</t>
  </si>
  <si>
    <t>max.31</t>
  </si>
  <si>
    <t>Model</t>
  </si>
  <si>
    <t>NegLL</t>
  </si>
  <si>
    <t>lag</t>
  </si>
  <si>
    <t>M1-F</t>
  </si>
  <si>
    <t>M1-R</t>
  </si>
  <si>
    <t>M1-FT</t>
  </si>
  <si>
    <t>M1-RT</t>
  </si>
  <si>
    <t>M2-F</t>
  </si>
  <si>
    <t>M2-R</t>
  </si>
  <si>
    <t>M3-F</t>
  </si>
  <si>
    <t>M3-R</t>
  </si>
  <si>
    <t>M3-FT</t>
  </si>
  <si>
    <t>M3-RT</t>
  </si>
  <si>
    <t>a</t>
  </si>
  <si>
    <t>b</t>
  </si>
  <si>
    <t>c</t>
  </si>
  <si>
    <t>Combine</t>
  </si>
  <si>
    <t>Final</t>
  </si>
  <si>
    <t>(5,2)</t>
  </si>
  <si>
    <t>(0,2)</t>
  </si>
  <si>
    <t>(3,5)</t>
  </si>
  <si>
    <t>(8,3)</t>
  </si>
  <si>
    <t>(2,4)</t>
  </si>
  <si>
    <t>PC</t>
  </si>
  <si>
    <t>MAC</t>
  </si>
  <si>
    <t>lagV2</t>
  </si>
  <si>
    <t>x</t>
  </si>
  <si>
    <t>(12,-)</t>
  </si>
  <si>
    <t>(9,-)</t>
  </si>
  <si>
    <t>K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</si>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</sst>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8"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sz val="8"/>
      <name val="Tahoma"/>
      <family val="2"/>
      <scheme val="minor"/>
    </font>
    <font>
      <sz val="11"/>
      <color rgb="FF2F2F2F"/>
      <name val="Tahoma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11" fontId="6" fillId="0" borderId="0" xfId="0" applyNumberFormat="1" applyFont="1" applyAlignment="1">
      <alignment vertical="center"/>
    </xf>
    <xf numFmtId="49" fontId="3" fillId="0" borderId="0" xfId="0" applyNumberFormat="1" applyFont="1"/>
    <xf numFmtId="3" fontId="0" fillId="0" borderId="0" xfId="0" applyNumberFormat="1"/>
    <xf numFmtId="187" fontId="0" fillId="0" borderId="0" xfId="0" applyNumberFormat="1"/>
    <xf numFmtId="0" fontId="7" fillId="0" borderId="0" xfId="0" applyFont="1"/>
    <xf numFmtId="0" fontId="1" fillId="0" borderId="0" xfId="0" applyFont="1"/>
    <xf numFmtId="11" fontId="7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'ID5'!$B$1</c:f>
              <c:strCache>
                <c:ptCount val="1"/>
                <c:pt idx="0">
                  <c:v>Neg-LL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'ID5'!$A$2:$A$12</c:f>
              <c:strCache>
                <c:ptCount val="11"/>
                <c:pt idx="0">
                  <c:v>M0</c:v>
                </c:pt>
                <c:pt idx="1">
                  <c:v>M1F</c:v>
                </c:pt>
                <c:pt idx="2">
                  <c:v>M1R</c:v>
                </c:pt>
                <c:pt idx="3">
                  <c:v>M1FT</c:v>
                </c:pt>
                <c:pt idx="4">
                  <c:v>M1RT</c:v>
                </c:pt>
                <c:pt idx="5">
                  <c:v>M2F</c:v>
                </c:pt>
                <c:pt idx="6">
                  <c:v>M2R</c:v>
                </c:pt>
                <c:pt idx="7">
                  <c:v>M3F</c:v>
                </c:pt>
                <c:pt idx="8">
                  <c:v>M3R</c:v>
                </c:pt>
                <c:pt idx="9">
                  <c:v>M3FT</c:v>
                </c:pt>
                <c:pt idx="10">
                  <c:v>M3RT</c:v>
                </c:pt>
              </c:strCache>
            </c:strRef>
          </c:cat>
          <c:val>
            <c:numRef>
              <c:f>'ID5'!$B$2:$B$12</c:f>
              <c:numCache>
                <c:formatCode>General</c:formatCode>
                <c:ptCount val="11"/>
                <c:pt idx="0">
                  <c:v>16088.3902325659</c:v>
                </c:pt>
                <c:pt idx="1">
                  <c:v>13945.6838113021</c:v>
                </c:pt>
                <c:pt idx="2">
                  <c:v>15314.7261692716</c:v>
                </c:pt>
                <c:pt idx="3">
                  <c:v>12591.970569999999</c:v>
                </c:pt>
                <c:pt idx="4">
                  <c:v>14078.743640000001</c:v>
                </c:pt>
                <c:pt idx="5">
                  <c:v>15765.7585670017</c:v>
                </c:pt>
                <c:pt idx="6">
                  <c:v>15818.8288166907</c:v>
                </c:pt>
                <c:pt idx="7">
                  <c:v>15591.946048661999</c:v>
                </c:pt>
                <c:pt idx="8">
                  <c:v>14463.337217344801</c:v>
                </c:pt>
                <c:pt idx="9">
                  <c:v>15315.211439999999</c:v>
                </c:pt>
                <c:pt idx="10">
                  <c:v>15021.59397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2-4D42-85E9-35F80766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294888"/>
        <c:axId val="457287344"/>
      </c:barChart>
      <c:catAx>
        <c:axId val="45729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7287344"/>
        <c:crosses val="autoZero"/>
        <c:auto val="1"/>
        <c:lblAlgn val="ctr"/>
        <c:lblOffset val="100"/>
        <c:noMultiLvlLbl val="0"/>
      </c:catAx>
      <c:valAx>
        <c:axId val="4572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729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</xdr:row>
      <xdr:rowOff>68580</xdr:rowOff>
    </xdr:from>
    <xdr:to>
      <xdr:col>14</xdr:col>
      <xdr:colOff>88900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6E4A-0492-4D20-BB93-AD0F63D1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="155" zoomScaleNormal="155" workbookViewId="0">
      <selection activeCell="B5" sqref="B5"/>
    </sheetView>
  </sheetViews>
  <sheetFormatPr defaultColWidth="8.796875" defaultRowHeight="13.8"/>
  <cols>
    <col min="6" max="6" width="7.5" customWidth="1"/>
    <col min="7" max="7" width="8.796875" customWidth="1"/>
    <col min="8" max="8" width="7.5" customWidth="1"/>
  </cols>
  <sheetData>
    <row r="1" spans="1:18">
      <c r="A1" t="s">
        <v>98</v>
      </c>
      <c r="B1" t="s">
        <v>11</v>
      </c>
      <c r="C1" t="s">
        <v>13</v>
      </c>
      <c r="D1" t="s">
        <v>12</v>
      </c>
      <c r="E1" t="s">
        <v>21</v>
      </c>
      <c r="F1" t="s">
        <v>100</v>
      </c>
      <c r="H1" t="s">
        <v>99</v>
      </c>
      <c r="I1" t="s">
        <v>11</v>
      </c>
      <c r="J1" t="s">
        <v>13</v>
      </c>
      <c r="K1" t="s">
        <v>12</v>
      </c>
      <c r="L1" t="s">
        <v>21</v>
      </c>
      <c r="M1" t="s">
        <v>100</v>
      </c>
      <c r="N1" t="s">
        <v>92</v>
      </c>
      <c r="O1" t="s">
        <v>11</v>
      </c>
      <c r="P1" t="s">
        <v>13</v>
      </c>
      <c r="Q1" t="s">
        <v>12</v>
      </c>
      <c r="R1" t="s">
        <v>21</v>
      </c>
    </row>
    <row r="2" spans="1:18">
      <c r="A2" s="2" t="s">
        <v>0</v>
      </c>
      <c r="B2">
        <v>7431.9217262476996</v>
      </c>
      <c r="C2" s="2" t="s">
        <v>47</v>
      </c>
      <c r="D2" s="2" t="s">
        <v>47</v>
      </c>
      <c r="E2" s="4" t="str">
        <f>_xlfn.CONCAT("(", C2, ",",D2,")")</f>
        <v>(-,-)</v>
      </c>
      <c r="H2" s="2" t="s">
        <v>0</v>
      </c>
      <c r="I2">
        <v>7430.6429159994696</v>
      </c>
      <c r="J2" s="2" t="s">
        <v>47</v>
      </c>
      <c r="K2" s="2" t="s">
        <v>47</v>
      </c>
      <c r="L2" s="4" t="str">
        <f>_xlfn.CONCAT("(", J2, ",",K2,")")</f>
        <v>(-,-)</v>
      </c>
      <c r="N2" s="2" t="s">
        <v>0</v>
      </c>
      <c r="O2">
        <v>7430.6429159994696</v>
      </c>
      <c r="P2" s="2" t="s">
        <v>47</v>
      </c>
      <c r="Q2" s="2" t="s">
        <v>47</v>
      </c>
      <c r="R2" s="4" t="str">
        <f>_xlfn.CONCAT("(", P2, ",",Q2,")")</f>
        <v>(-,-)</v>
      </c>
    </row>
    <row r="3" spans="1:18">
      <c r="A3" s="2" t="s">
        <v>1</v>
      </c>
      <c r="B3">
        <v>4398.4991401048601</v>
      </c>
      <c r="C3" s="2">
        <v>5</v>
      </c>
      <c r="D3" s="2" t="s">
        <v>47</v>
      </c>
      <c r="E3" s="4" t="str">
        <f t="shared" ref="E3:E12" si="0">_xlfn.CONCAT("(", C3, ",",D3,")")</f>
        <v>(5,-)</v>
      </c>
      <c r="F3" t="s">
        <v>101</v>
      </c>
      <c r="H3" s="2" t="s">
        <v>1</v>
      </c>
      <c r="I3">
        <v>4617.3147365195</v>
      </c>
      <c r="J3" s="2">
        <v>5</v>
      </c>
      <c r="K3" s="2" t="s">
        <v>47</v>
      </c>
      <c r="L3" s="4" t="str">
        <f t="shared" ref="L3:L12" si="1">_xlfn.CONCAT("(", J3, ",",K3,")")</f>
        <v>(5,-)</v>
      </c>
      <c r="N3" s="2" t="s">
        <v>1</v>
      </c>
      <c r="O3">
        <v>4398.4991401048601</v>
      </c>
      <c r="P3" s="2">
        <v>5</v>
      </c>
      <c r="Q3" s="2" t="s">
        <v>47</v>
      </c>
      <c r="R3" s="4" t="str">
        <f t="shared" ref="R3:R12" si="2">_xlfn.CONCAT("(", P3, ",",Q3,")")</f>
        <v>(5,-)</v>
      </c>
    </row>
    <row r="4" spans="1:18">
      <c r="A4" s="2" t="s">
        <v>2</v>
      </c>
      <c r="B4">
        <v>6476.99999789289</v>
      </c>
      <c r="C4">
        <v>8</v>
      </c>
      <c r="D4" t="s">
        <v>47</v>
      </c>
      <c r="E4" s="4" t="str">
        <f t="shared" si="0"/>
        <v>(8,-)</v>
      </c>
      <c r="F4">
        <v>6424.9182065975501</v>
      </c>
      <c r="G4" t="s">
        <v>103</v>
      </c>
      <c r="H4" s="2" t="s">
        <v>2</v>
      </c>
      <c r="I4">
        <v>6441.5468639482997</v>
      </c>
      <c r="J4">
        <v>6</v>
      </c>
      <c r="K4" t="s">
        <v>47</v>
      </c>
      <c r="L4" s="4" t="str">
        <f t="shared" si="1"/>
        <v>(6,-)</v>
      </c>
      <c r="N4" s="2" t="s">
        <v>2</v>
      </c>
      <c r="O4">
        <v>6441.5468639482997</v>
      </c>
      <c r="P4">
        <v>6</v>
      </c>
      <c r="Q4" t="s">
        <v>47</v>
      </c>
      <c r="R4" s="4" t="str">
        <f t="shared" si="2"/>
        <v>(6,-)</v>
      </c>
    </row>
    <row r="5" spans="1:18">
      <c r="A5" s="2" t="s">
        <v>3</v>
      </c>
      <c r="B5" s="1">
        <v>4253.9577090000002</v>
      </c>
      <c r="C5" s="2">
        <v>5</v>
      </c>
      <c r="D5" s="2">
        <v>0</v>
      </c>
      <c r="E5" s="4" t="str">
        <f t="shared" si="0"/>
        <v>(5,0)</v>
      </c>
      <c r="H5" s="2" t="s">
        <v>3</v>
      </c>
      <c r="I5">
        <v>4480.0524950531399</v>
      </c>
      <c r="J5" s="2">
        <v>4</v>
      </c>
      <c r="K5">
        <v>5</v>
      </c>
      <c r="L5" s="4" t="str">
        <f t="shared" si="1"/>
        <v>(4,5)</v>
      </c>
      <c r="N5" s="2" t="s">
        <v>3</v>
      </c>
      <c r="O5">
        <v>4253.9577090000002</v>
      </c>
      <c r="P5" s="2">
        <v>5</v>
      </c>
      <c r="Q5" s="2">
        <v>0</v>
      </c>
      <c r="R5" s="4" t="str">
        <f t="shared" si="2"/>
        <v>(5,0)</v>
      </c>
    </row>
    <row r="6" spans="1:18">
      <c r="A6" s="2" t="s">
        <v>4</v>
      </c>
      <c r="B6">
        <v>4540.3330470000001</v>
      </c>
      <c r="C6" s="2">
        <v>4</v>
      </c>
      <c r="D6">
        <v>3</v>
      </c>
      <c r="E6" s="4" t="str">
        <f t="shared" si="0"/>
        <v>(4,3)</v>
      </c>
      <c r="H6" s="2" t="s">
        <v>4</v>
      </c>
      <c r="I6">
        <v>4745.3028405302102</v>
      </c>
      <c r="J6" s="2">
        <v>5</v>
      </c>
      <c r="K6">
        <v>3</v>
      </c>
      <c r="L6" s="4" t="str">
        <f t="shared" si="1"/>
        <v>(5,3)</v>
      </c>
      <c r="N6" s="2" t="s">
        <v>4</v>
      </c>
      <c r="O6">
        <v>4540.3330470000001</v>
      </c>
      <c r="P6" s="2">
        <v>4</v>
      </c>
      <c r="Q6">
        <v>3</v>
      </c>
      <c r="R6" s="4" t="str">
        <f t="shared" si="2"/>
        <v>(4,3)</v>
      </c>
    </row>
    <row r="7" spans="1:18">
      <c r="A7" s="2" t="s">
        <v>5</v>
      </c>
      <c r="B7">
        <v>7427.7510594514697</v>
      </c>
      <c r="C7">
        <v>4</v>
      </c>
      <c r="D7" s="2" t="s">
        <v>47</v>
      </c>
      <c r="E7" s="4" t="str">
        <f t="shared" si="0"/>
        <v>(4,-)</v>
      </c>
      <c r="F7">
        <v>7431.3767080769903</v>
      </c>
      <c r="H7" s="2" t="s">
        <v>5</v>
      </c>
      <c r="I7">
        <v>7428.1296917742902</v>
      </c>
      <c r="J7">
        <v>4</v>
      </c>
      <c r="K7" s="2" t="s">
        <v>47</v>
      </c>
      <c r="L7" s="4" t="str">
        <f t="shared" si="1"/>
        <v>(4,-)</v>
      </c>
      <c r="N7" s="2" t="s">
        <v>5</v>
      </c>
      <c r="O7">
        <v>7427.7510594514697</v>
      </c>
      <c r="P7">
        <v>4</v>
      </c>
      <c r="Q7" s="2" t="s">
        <v>47</v>
      </c>
      <c r="R7" s="4" t="str">
        <f t="shared" si="2"/>
        <v>(4,-)</v>
      </c>
    </row>
    <row r="8" spans="1:18">
      <c r="A8" s="2" t="s">
        <v>6</v>
      </c>
      <c r="B8">
        <v>7432.3866444285904</v>
      </c>
      <c r="C8">
        <v>8</v>
      </c>
      <c r="D8" s="2" t="s">
        <v>47</v>
      </c>
      <c r="E8" s="4" t="str">
        <f t="shared" si="0"/>
        <v>(8,-)</v>
      </c>
      <c r="F8">
        <v>7320.1049504275597</v>
      </c>
      <c r="H8" s="2" t="s">
        <v>6</v>
      </c>
      <c r="I8">
        <v>7429.1202394658103</v>
      </c>
      <c r="J8">
        <v>1</v>
      </c>
      <c r="K8" s="2" t="s">
        <v>47</v>
      </c>
      <c r="L8" s="4" t="str">
        <f t="shared" si="1"/>
        <v>(1,-)</v>
      </c>
      <c r="N8" s="2" t="s">
        <v>6</v>
      </c>
      <c r="O8">
        <v>7429.1202394658103</v>
      </c>
      <c r="P8">
        <v>1</v>
      </c>
      <c r="Q8" s="2" t="s">
        <v>47</v>
      </c>
      <c r="R8" s="4" t="str">
        <f t="shared" si="2"/>
        <v>(1,-)</v>
      </c>
    </row>
    <row r="9" spans="1:18">
      <c r="A9" s="2" t="s">
        <v>7</v>
      </c>
      <c r="B9">
        <v>7422.4866123473303</v>
      </c>
      <c r="C9">
        <v>8</v>
      </c>
      <c r="D9" s="2" t="s">
        <v>47</v>
      </c>
      <c r="E9" s="4" t="str">
        <f t="shared" si="0"/>
        <v>(8,-)</v>
      </c>
      <c r="F9">
        <v>7452.1968137982003</v>
      </c>
      <c r="H9" s="2" t="s">
        <v>7</v>
      </c>
      <c r="I9">
        <v>7447.6184016269599</v>
      </c>
      <c r="J9">
        <v>1</v>
      </c>
      <c r="K9" s="2" t="s">
        <v>47</v>
      </c>
      <c r="L9" s="4" t="str">
        <f t="shared" si="1"/>
        <v>(1,-)</v>
      </c>
      <c r="N9" s="2" t="s">
        <v>7</v>
      </c>
      <c r="O9">
        <v>7422.4866123473303</v>
      </c>
      <c r="P9">
        <v>8</v>
      </c>
      <c r="Q9" s="2" t="s">
        <v>47</v>
      </c>
      <c r="R9" s="4" t="str">
        <f t="shared" si="2"/>
        <v>(8,-)</v>
      </c>
    </row>
    <row r="10" spans="1:18">
      <c r="A10" s="2" t="s">
        <v>8</v>
      </c>
      <c r="B10">
        <v>7454.2032503488599</v>
      </c>
      <c r="C10">
        <v>2</v>
      </c>
      <c r="D10" s="2" t="s">
        <v>47</v>
      </c>
      <c r="E10" s="4" t="str">
        <f t="shared" si="0"/>
        <v>(2,-)</v>
      </c>
      <c r="F10">
        <v>7454.6970430000001</v>
      </c>
      <c r="H10" s="2" t="s">
        <v>8</v>
      </c>
      <c r="I10">
        <v>7453.48785745652</v>
      </c>
      <c r="J10">
        <v>0</v>
      </c>
      <c r="K10" s="2" t="s">
        <v>47</v>
      </c>
      <c r="L10" s="4" t="str">
        <f t="shared" si="1"/>
        <v>(0,-)</v>
      </c>
      <c r="N10" s="2" t="s">
        <v>8</v>
      </c>
      <c r="O10">
        <v>7453.48785745652</v>
      </c>
      <c r="P10">
        <v>0</v>
      </c>
      <c r="Q10" s="2" t="s">
        <v>47</v>
      </c>
      <c r="R10" s="4" t="str">
        <f t="shared" si="2"/>
        <v>(0,-)</v>
      </c>
    </row>
    <row r="11" spans="1:18">
      <c r="A11" s="2" t="s">
        <v>10</v>
      </c>
      <c r="B11">
        <v>7319.6482640000004</v>
      </c>
      <c r="C11" s="2">
        <v>2</v>
      </c>
      <c r="D11">
        <v>5</v>
      </c>
      <c r="E11" s="4" t="str">
        <f t="shared" si="0"/>
        <v>(2,5)</v>
      </c>
      <c r="H11" s="2" t="s">
        <v>10</v>
      </c>
      <c r="I11">
        <v>7332.8154495378203</v>
      </c>
      <c r="J11" s="2">
        <v>2</v>
      </c>
      <c r="K11">
        <v>5</v>
      </c>
      <c r="L11" s="4" t="str">
        <f t="shared" si="1"/>
        <v>(2,5)</v>
      </c>
      <c r="N11" s="2" t="s">
        <v>10</v>
      </c>
      <c r="O11">
        <v>7319.6482640000004</v>
      </c>
      <c r="P11" s="2">
        <v>2</v>
      </c>
      <c r="Q11">
        <v>5</v>
      </c>
      <c r="R11" s="4" t="str">
        <f t="shared" si="2"/>
        <v>(2,5)</v>
      </c>
    </row>
    <row r="12" spans="1:18" ht="15">
      <c r="A12" s="2" t="s">
        <v>9</v>
      </c>
      <c r="B12">
        <v>7291.3054460000003</v>
      </c>
      <c r="C12" s="2">
        <v>8</v>
      </c>
      <c r="D12">
        <v>6</v>
      </c>
      <c r="E12" s="4" t="str">
        <f t="shared" si="0"/>
        <v>(8,6)</v>
      </c>
      <c r="H12" s="2" t="s">
        <v>9</v>
      </c>
      <c r="I12" s="11">
        <v>7387.5136599999996</v>
      </c>
      <c r="J12" s="2">
        <v>2</v>
      </c>
      <c r="K12">
        <v>1</v>
      </c>
      <c r="L12" s="4" t="str">
        <f t="shared" si="1"/>
        <v>(2,1)</v>
      </c>
      <c r="N12" s="2" t="s">
        <v>9</v>
      </c>
      <c r="O12">
        <v>7291.3054460000003</v>
      </c>
      <c r="P12" s="2">
        <v>8</v>
      </c>
      <c r="Q12">
        <v>6</v>
      </c>
      <c r="R12" s="4" t="str">
        <f t="shared" si="2"/>
        <v>(8,6)</v>
      </c>
    </row>
    <row r="13" spans="1:18">
      <c r="A13" s="2"/>
      <c r="B13" s="2"/>
      <c r="C13" s="2"/>
      <c r="D13" s="2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0772-152A-2D4B-9292-30C9B30369FC}">
  <dimension ref="A1:P12"/>
  <sheetViews>
    <sheetView zoomScale="120" zoomScaleNormal="120" workbookViewId="0">
      <selection activeCell="A2" sqref="A2"/>
    </sheetView>
  </sheetViews>
  <sheetFormatPr defaultColWidth="11.5" defaultRowHeight="13.8"/>
  <cols>
    <col min="6" max="6" width="7.19921875" customWidth="1"/>
    <col min="11" max="11" width="3.796875" customWidth="1"/>
  </cols>
  <sheetData>
    <row r="1" spans="1:16">
      <c r="A1" t="s">
        <v>99</v>
      </c>
      <c r="B1" t="s">
        <v>11</v>
      </c>
      <c r="C1" t="s">
        <v>13</v>
      </c>
      <c r="D1" t="s">
        <v>12</v>
      </c>
      <c r="E1" t="s">
        <v>21</v>
      </c>
      <c r="F1" t="s">
        <v>98</v>
      </c>
      <c r="G1" t="s">
        <v>11</v>
      </c>
      <c r="H1" t="s">
        <v>13</v>
      </c>
      <c r="I1" t="s">
        <v>12</v>
      </c>
      <c r="J1" t="s">
        <v>21</v>
      </c>
      <c r="L1" t="s">
        <v>92</v>
      </c>
      <c r="M1" t="s">
        <v>11</v>
      </c>
      <c r="N1" t="s">
        <v>13</v>
      </c>
      <c r="O1" t="s">
        <v>12</v>
      </c>
      <c r="P1" t="s">
        <v>21</v>
      </c>
    </row>
    <row r="2" spans="1:16">
      <c r="A2" s="2" t="s">
        <v>0</v>
      </c>
      <c r="B2" s="10">
        <v>26548.61823797</v>
      </c>
      <c r="C2" s="2" t="s">
        <v>47</v>
      </c>
      <c r="D2" s="2" t="s">
        <v>47</v>
      </c>
      <c r="E2" s="4" t="str">
        <f>_xlfn.CONCAT("(", C2, ",",D2,")")</f>
        <v>(-,-)</v>
      </c>
      <c r="F2" s="2" t="s">
        <v>0</v>
      </c>
      <c r="G2">
        <v>26548.6182425593</v>
      </c>
      <c r="H2" s="2" t="s">
        <v>47</v>
      </c>
      <c r="I2" s="2" t="s">
        <v>47</v>
      </c>
      <c r="J2" s="4" t="str">
        <f>_xlfn.CONCAT("(", H2, ",",I2,")")</f>
        <v>(-,-)</v>
      </c>
      <c r="L2" s="2" t="s">
        <v>0</v>
      </c>
      <c r="M2" s="10">
        <v>26548.61823797</v>
      </c>
      <c r="N2" s="2" t="s">
        <v>47</v>
      </c>
      <c r="O2" s="2" t="s">
        <v>47</v>
      </c>
      <c r="P2" s="4" t="str">
        <f>_xlfn.CONCAT("(", N2, ",",O2,")")</f>
        <v>(-,-)</v>
      </c>
    </row>
    <row r="3" spans="1:16">
      <c r="A3" s="2" t="s">
        <v>1</v>
      </c>
      <c r="B3">
        <v>20827.541150184101</v>
      </c>
      <c r="C3">
        <v>6</v>
      </c>
      <c r="D3" s="2" t="s">
        <v>47</v>
      </c>
      <c r="E3" s="4" t="str">
        <f t="shared" ref="E3:E12" si="0">_xlfn.CONCAT("(", C3, ",",D3,")")</f>
        <v>(6,-)</v>
      </c>
      <c r="F3" s="2" t="s">
        <v>1</v>
      </c>
      <c r="G3">
        <v>17074.675490907201</v>
      </c>
      <c r="H3">
        <v>5</v>
      </c>
      <c r="I3" s="2" t="s">
        <v>47</v>
      </c>
      <c r="J3" s="4" t="str">
        <f t="shared" ref="J3:J12" si="1">_xlfn.CONCAT("(", H3, ",",I3,")")</f>
        <v>(5,-)</v>
      </c>
      <c r="L3" s="2" t="s">
        <v>1</v>
      </c>
      <c r="M3">
        <v>17074.675490907201</v>
      </c>
      <c r="N3">
        <v>5</v>
      </c>
      <c r="O3" s="2" t="s">
        <v>47</v>
      </c>
      <c r="P3" s="4" t="str">
        <f t="shared" ref="P3:P12" si="2">_xlfn.CONCAT("(", N3, ",",O3,")")</f>
        <v>(5,-)</v>
      </c>
    </row>
    <row r="4" spans="1:16">
      <c r="A4" s="2" t="s">
        <v>2</v>
      </c>
      <c r="B4">
        <v>24202.040384913998</v>
      </c>
      <c r="C4">
        <v>5</v>
      </c>
      <c r="D4" t="s">
        <v>47</v>
      </c>
      <c r="E4" s="4" t="str">
        <f t="shared" si="0"/>
        <v>(5,-)</v>
      </c>
      <c r="F4" s="2" t="s">
        <v>2</v>
      </c>
      <c r="G4">
        <v>24924.1667734603</v>
      </c>
      <c r="H4">
        <v>4</v>
      </c>
      <c r="I4" t="s">
        <v>47</v>
      </c>
      <c r="J4" s="4" t="str">
        <f t="shared" si="1"/>
        <v>(4,-)</v>
      </c>
      <c r="L4" s="2" t="s">
        <v>2</v>
      </c>
      <c r="M4">
        <v>24202.040384913998</v>
      </c>
      <c r="N4">
        <v>5</v>
      </c>
      <c r="O4" t="s">
        <v>47</v>
      </c>
      <c r="P4" s="4" t="str">
        <f t="shared" si="2"/>
        <v>(5,-)</v>
      </c>
    </row>
    <row r="5" spans="1:16">
      <c r="A5" s="2" t="s">
        <v>3</v>
      </c>
      <c r="B5">
        <v>15476.5569451018</v>
      </c>
      <c r="C5" s="2">
        <v>4</v>
      </c>
      <c r="D5" s="2">
        <v>1</v>
      </c>
      <c r="E5" s="4" t="str">
        <f t="shared" si="0"/>
        <v>(4,1)</v>
      </c>
      <c r="F5" s="2" t="s">
        <v>3</v>
      </c>
      <c r="G5" s="1">
        <v>15071.232756817801</v>
      </c>
      <c r="H5" s="2">
        <v>3</v>
      </c>
      <c r="I5" s="2">
        <v>5</v>
      </c>
      <c r="J5" s="4" t="str">
        <f t="shared" si="1"/>
        <v>(3,5)</v>
      </c>
      <c r="L5" s="2" t="s">
        <v>3</v>
      </c>
      <c r="M5">
        <v>15071.232756817801</v>
      </c>
      <c r="N5" s="2">
        <v>3</v>
      </c>
      <c r="O5" s="2">
        <v>5</v>
      </c>
      <c r="P5" s="4" t="str">
        <f t="shared" si="2"/>
        <v>(3,5)</v>
      </c>
    </row>
    <row r="6" spans="1:16">
      <c r="A6" s="2" t="s">
        <v>4</v>
      </c>
      <c r="B6">
        <v>18229.990934580099</v>
      </c>
      <c r="C6" s="2">
        <v>7</v>
      </c>
      <c r="D6">
        <v>3</v>
      </c>
      <c r="E6" s="4" t="str">
        <f t="shared" si="0"/>
        <v>(7,3)</v>
      </c>
      <c r="F6" s="2" t="s">
        <v>4</v>
      </c>
      <c r="G6" s="10">
        <v>17877.468636020501</v>
      </c>
      <c r="H6" s="2">
        <v>5</v>
      </c>
      <c r="I6">
        <v>0</v>
      </c>
      <c r="J6" s="4" t="str">
        <f t="shared" si="1"/>
        <v>(5,0)</v>
      </c>
      <c r="L6" s="2" t="s">
        <v>4</v>
      </c>
      <c r="M6" s="10">
        <v>18225.160129770698</v>
      </c>
      <c r="N6" s="2">
        <v>1</v>
      </c>
      <c r="O6">
        <v>3</v>
      </c>
      <c r="P6" s="4" t="str">
        <f t="shared" si="2"/>
        <v>(1,3)</v>
      </c>
    </row>
    <row r="7" spans="1:16">
      <c r="A7" s="2" t="s">
        <v>5</v>
      </c>
      <c r="B7">
        <v>26544.618727759698</v>
      </c>
      <c r="C7">
        <v>2</v>
      </c>
      <c r="D7" s="2" t="s">
        <v>47</v>
      </c>
      <c r="E7" s="4" t="str">
        <f t="shared" si="0"/>
        <v>(2,-)</v>
      </c>
      <c r="F7" s="2" t="s">
        <v>5</v>
      </c>
      <c r="G7">
        <v>26548.618192641701</v>
      </c>
      <c r="H7">
        <v>6</v>
      </c>
      <c r="I7" s="2" t="s">
        <v>47</v>
      </c>
      <c r="J7" s="4" t="str">
        <f t="shared" si="1"/>
        <v>(6,-)</v>
      </c>
      <c r="L7" s="2" t="s">
        <v>5</v>
      </c>
      <c r="M7">
        <v>26544.618727759698</v>
      </c>
      <c r="N7">
        <v>2</v>
      </c>
      <c r="O7" s="2" t="s">
        <v>47</v>
      </c>
      <c r="P7" s="4" t="str">
        <f t="shared" si="2"/>
        <v>(2,-)</v>
      </c>
    </row>
    <row r="8" spans="1:16">
      <c r="A8" s="2" t="s">
        <v>6</v>
      </c>
      <c r="B8">
        <v>26548.618234818001</v>
      </c>
      <c r="C8">
        <v>0</v>
      </c>
      <c r="D8" s="2" t="s">
        <v>47</v>
      </c>
      <c r="E8" s="4" t="str">
        <f t="shared" si="0"/>
        <v>(0,-)</v>
      </c>
      <c r="F8" s="2" t="s">
        <v>6</v>
      </c>
      <c r="G8">
        <v>26548.618234098099</v>
      </c>
      <c r="H8">
        <v>3</v>
      </c>
      <c r="I8" s="2" t="s">
        <v>47</v>
      </c>
      <c r="J8" s="4" t="str">
        <f t="shared" si="1"/>
        <v>(3,-)</v>
      </c>
      <c r="L8" s="2" t="s">
        <v>6</v>
      </c>
      <c r="M8">
        <v>26548.618234098099</v>
      </c>
      <c r="N8">
        <v>3</v>
      </c>
      <c r="O8" s="2" t="s">
        <v>47</v>
      </c>
      <c r="P8" s="4" t="str">
        <f t="shared" si="2"/>
        <v>(3,-)</v>
      </c>
    </row>
    <row r="9" spans="1:16">
      <c r="A9" s="2" t="s">
        <v>7</v>
      </c>
      <c r="B9">
        <v>26541.476919640601</v>
      </c>
      <c r="C9">
        <v>7</v>
      </c>
      <c r="D9" s="2" t="s">
        <v>47</v>
      </c>
      <c r="E9" s="4" t="str">
        <f t="shared" si="0"/>
        <v>(7,-)</v>
      </c>
      <c r="F9" s="2" t="s">
        <v>7</v>
      </c>
      <c r="G9">
        <v>29107.5560367588</v>
      </c>
      <c r="H9">
        <v>0</v>
      </c>
      <c r="I9" s="2" t="s">
        <v>47</v>
      </c>
      <c r="J9" s="4" t="str">
        <f t="shared" si="1"/>
        <v>(0,-)</v>
      </c>
      <c r="L9" s="2" t="s">
        <v>7</v>
      </c>
      <c r="M9">
        <v>26541.476919640601</v>
      </c>
      <c r="N9">
        <v>7</v>
      </c>
      <c r="O9" s="2" t="s">
        <v>47</v>
      </c>
      <c r="P9" s="4" t="str">
        <f t="shared" si="2"/>
        <v>(7,-)</v>
      </c>
    </row>
    <row r="10" spans="1:16">
      <c r="A10" s="2" t="s">
        <v>8</v>
      </c>
      <c r="B10">
        <v>28014.8385203537</v>
      </c>
      <c r="C10">
        <v>6</v>
      </c>
      <c r="D10" s="2" t="s">
        <v>47</v>
      </c>
      <c r="E10" s="4" t="str">
        <f t="shared" si="0"/>
        <v>(6,-)</v>
      </c>
      <c r="F10" s="2" t="s">
        <v>8</v>
      </c>
      <c r="G10" s="10">
        <v>27344.511165556101</v>
      </c>
      <c r="H10">
        <v>5</v>
      </c>
      <c r="I10" s="2" t="s">
        <v>47</v>
      </c>
      <c r="J10" s="4" t="str">
        <f t="shared" si="1"/>
        <v>(5,-)</v>
      </c>
      <c r="L10" s="2" t="s">
        <v>8</v>
      </c>
      <c r="M10" s="10">
        <v>27344.511165556101</v>
      </c>
      <c r="N10">
        <v>5</v>
      </c>
      <c r="O10" s="2" t="s">
        <v>47</v>
      </c>
      <c r="P10" s="4" t="str">
        <f t="shared" si="2"/>
        <v>(5,-)</v>
      </c>
    </row>
    <row r="11" spans="1:16">
      <c r="A11" s="2" t="s">
        <v>10</v>
      </c>
      <c r="B11">
        <v>26561.217960074398</v>
      </c>
      <c r="C11">
        <v>2</v>
      </c>
      <c r="D11">
        <v>5</v>
      </c>
      <c r="E11" s="4" t="str">
        <f t="shared" si="0"/>
        <v>(2,5)</v>
      </c>
      <c r="F11" s="2" t="s">
        <v>10</v>
      </c>
      <c r="G11" s="10">
        <v>26535.298293097901</v>
      </c>
      <c r="H11">
        <v>8</v>
      </c>
      <c r="I11">
        <v>3</v>
      </c>
      <c r="J11" s="4" t="str">
        <f t="shared" si="1"/>
        <v>(8,3)</v>
      </c>
      <c r="L11" s="2" t="s">
        <v>10</v>
      </c>
      <c r="M11">
        <v>26561.217960074398</v>
      </c>
      <c r="N11">
        <v>2</v>
      </c>
      <c r="O11">
        <v>5</v>
      </c>
      <c r="P11" s="4" t="str">
        <f t="shared" si="2"/>
        <v>(2,5)</v>
      </c>
    </row>
    <row r="12" spans="1:16">
      <c r="A12" s="2" t="s">
        <v>9</v>
      </c>
      <c r="B12">
        <v>26580.335947114501</v>
      </c>
      <c r="C12">
        <v>3</v>
      </c>
      <c r="D12">
        <v>3</v>
      </c>
      <c r="E12" s="4" t="str">
        <f t="shared" si="0"/>
        <v>(3,3)</v>
      </c>
      <c r="F12" s="2" t="s">
        <v>9</v>
      </c>
      <c r="G12" s="10">
        <v>26556.049926367199</v>
      </c>
      <c r="H12">
        <v>2</v>
      </c>
      <c r="I12">
        <v>4</v>
      </c>
      <c r="J12" s="4" t="str">
        <f t="shared" si="1"/>
        <v>(2,4)</v>
      </c>
      <c r="L12" s="2" t="s">
        <v>9</v>
      </c>
      <c r="M12">
        <v>26580.335947114501</v>
      </c>
      <c r="N12">
        <v>3</v>
      </c>
      <c r="O12">
        <v>3</v>
      </c>
      <c r="P12" s="4" t="str">
        <f t="shared" si="2"/>
        <v>(3,3)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5CB5-4E4A-401E-93C5-CB0C34C72D43}">
  <dimension ref="A1:S12"/>
  <sheetViews>
    <sheetView zoomScale="155" zoomScaleNormal="155" workbookViewId="0">
      <selection activeCell="I5" sqref="I5"/>
    </sheetView>
  </sheetViews>
  <sheetFormatPr defaultColWidth="8.796875" defaultRowHeight="13.8"/>
  <sheetData>
    <row r="1" spans="1:19">
      <c r="A1" t="s">
        <v>98</v>
      </c>
      <c r="B1" t="s">
        <v>11</v>
      </c>
      <c r="C1" t="s">
        <v>13</v>
      </c>
      <c r="D1" t="s">
        <v>12</v>
      </c>
      <c r="E1" t="s">
        <v>21</v>
      </c>
      <c r="F1" t="s">
        <v>100</v>
      </c>
      <c r="H1" t="s">
        <v>99</v>
      </c>
      <c r="I1" t="s">
        <v>11</v>
      </c>
      <c r="J1" t="s">
        <v>13</v>
      </c>
      <c r="K1" t="s">
        <v>12</v>
      </c>
      <c r="L1" t="s">
        <v>21</v>
      </c>
      <c r="M1" t="s">
        <v>100</v>
      </c>
      <c r="O1" t="s">
        <v>92</v>
      </c>
      <c r="P1" t="s">
        <v>11</v>
      </c>
      <c r="Q1" t="s">
        <v>13</v>
      </c>
      <c r="R1" t="s">
        <v>12</v>
      </c>
      <c r="S1" t="s">
        <v>21</v>
      </c>
    </row>
    <row r="2" spans="1:19">
      <c r="A2" s="2" t="s">
        <v>0</v>
      </c>
      <c r="B2">
        <v>7854.87678552326</v>
      </c>
      <c r="C2" s="2" t="s">
        <v>47</v>
      </c>
      <c r="D2" s="2" t="s">
        <v>47</v>
      </c>
      <c r="E2" s="4" t="str">
        <f>_xlfn.CONCAT("(", C2, ",",D2,")")</f>
        <v>(-,-)</v>
      </c>
      <c r="H2" s="2" t="s">
        <v>0</v>
      </c>
      <c r="I2" s="10">
        <v>7854.87678552323</v>
      </c>
      <c r="J2" s="2" t="s">
        <v>47</v>
      </c>
      <c r="K2" s="2" t="s">
        <v>47</v>
      </c>
      <c r="L2" s="4" t="str">
        <f>_xlfn.CONCAT("(", J2, ",",K2,")")</f>
        <v>(-,-)</v>
      </c>
      <c r="O2" s="2" t="s">
        <v>0</v>
      </c>
      <c r="P2" s="10">
        <v>7854.87678552323</v>
      </c>
      <c r="Q2" s="2" t="s">
        <v>47</v>
      </c>
      <c r="R2" s="2" t="s">
        <v>47</v>
      </c>
      <c r="S2" s="4" t="str">
        <f>_xlfn.CONCAT("(", Q2, ",",R2,")")</f>
        <v>(-,-)</v>
      </c>
    </row>
    <row r="3" spans="1:19">
      <c r="A3" s="2" t="s">
        <v>1</v>
      </c>
      <c r="B3">
        <v>5919.9144312096196</v>
      </c>
      <c r="C3">
        <v>5</v>
      </c>
      <c r="D3" s="2" t="s">
        <v>47</v>
      </c>
      <c r="E3" s="4" t="str">
        <f t="shared" ref="E3:E12" si="0">_xlfn.CONCAT("(", C3, ",",D3,")")</f>
        <v>(5,-)</v>
      </c>
      <c r="F3" t="s">
        <v>101</v>
      </c>
      <c r="H3" s="2" t="s">
        <v>1</v>
      </c>
      <c r="I3">
        <v>6308.8287786269102</v>
      </c>
      <c r="J3">
        <v>6</v>
      </c>
      <c r="K3" s="2" t="s">
        <v>47</v>
      </c>
      <c r="L3" s="4" t="str">
        <f t="shared" ref="L3:L12" si="1">_xlfn.CONCAT("(", J3, ",",K3,")")</f>
        <v>(6,-)</v>
      </c>
      <c r="O3" s="2" t="s">
        <v>1</v>
      </c>
      <c r="P3">
        <v>5919.9144312096196</v>
      </c>
      <c r="Q3">
        <v>5</v>
      </c>
      <c r="R3" s="2" t="s">
        <v>47</v>
      </c>
      <c r="S3" s="4" t="str">
        <f t="shared" ref="S3:S12" si="2">_xlfn.CONCAT("(", Q3, ",",R3,")")</f>
        <v>(5,-)</v>
      </c>
    </row>
    <row r="4" spans="1:19">
      <c r="A4" s="2" t="s">
        <v>2</v>
      </c>
      <c r="B4">
        <v>7576.4165445529998</v>
      </c>
      <c r="C4">
        <v>7</v>
      </c>
      <c r="D4" t="s">
        <v>47</v>
      </c>
      <c r="E4" s="4" t="str">
        <f t="shared" si="0"/>
        <v>(7,-)</v>
      </c>
      <c r="F4">
        <v>7499.8812394402703</v>
      </c>
      <c r="G4" t="s">
        <v>102</v>
      </c>
      <c r="H4" s="2" t="s">
        <v>2</v>
      </c>
      <c r="I4">
        <v>6128.1806759609799</v>
      </c>
      <c r="J4">
        <v>3</v>
      </c>
      <c r="K4" t="s">
        <v>47</v>
      </c>
      <c r="L4" s="4" t="str">
        <f t="shared" si="1"/>
        <v>(3,-)</v>
      </c>
      <c r="O4" s="2" t="s">
        <v>2</v>
      </c>
      <c r="P4">
        <v>6128.1806759609799</v>
      </c>
      <c r="Q4">
        <v>3</v>
      </c>
      <c r="R4" t="s">
        <v>47</v>
      </c>
      <c r="S4" s="4" t="str">
        <f t="shared" si="2"/>
        <v>(3,-)</v>
      </c>
    </row>
    <row r="5" spans="1:19">
      <c r="A5" s="2" t="s">
        <v>3</v>
      </c>
      <c r="B5">
        <v>5497.7807229999999</v>
      </c>
      <c r="C5" s="2">
        <v>4</v>
      </c>
      <c r="D5" s="2">
        <v>5</v>
      </c>
      <c r="E5" s="4" t="str">
        <f t="shared" si="0"/>
        <v>(4,5)</v>
      </c>
      <c r="H5" s="2" t="s">
        <v>3</v>
      </c>
      <c r="I5" s="1">
        <v>5265.3618323201399</v>
      </c>
      <c r="J5" s="2">
        <v>4</v>
      </c>
      <c r="K5" s="2">
        <v>5</v>
      </c>
      <c r="L5" s="4" t="str">
        <f t="shared" si="1"/>
        <v>(4,5)</v>
      </c>
      <c r="O5" s="2" t="s">
        <v>3</v>
      </c>
      <c r="P5">
        <v>5265.3618323201399</v>
      </c>
      <c r="Q5" s="2">
        <v>4</v>
      </c>
      <c r="R5" s="2">
        <v>5</v>
      </c>
      <c r="S5" s="4" t="str">
        <f t="shared" si="2"/>
        <v>(4,5)</v>
      </c>
    </row>
    <row r="6" spans="1:19">
      <c r="A6" s="2" t="s">
        <v>4</v>
      </c>
      <c r="B6">
        <v>7078.7197429999997</v>
      </c>
      <c r="C6" s="2">
        <v>8</v>
      </c>
      <c r="D6">
        <v>2</v>
      </c>
      <c r="E6" s="4" t="str">
        <f t="shared" si="0"/>
        <v>(8,2)</v>
      </c>
      <c r="H6" s="2" t="s">
        <v>4</v>
      </c>
      <c r="I6">
        <v>6904.9975938945299</v>
      </c>
      <c r="J6" s="2">
        <v>5</v>
      </c>
      <c r="K6">
        <v>2</v>
      </c>
      <c r="L6" s="4" t="str">
        <f t="shared" si="1"/>
        <v>(5,2)</v>
      </c>
      <c r="O6" s="2" t="s">
        <v>4</v>
      </c>
      <c r="P6">
        <v>6904.9975938945299</v>
      </c>
      <c r="Q6" s="2">
        <v>5</v>
      </c>
      <c r="R6">
        <v>2</v>
      </c>
      <c r="S6" s="4" t="str">
        <f t="shared" si="2"/>
        <v>(5,2)</v>
      </c>
    </row>
    <row r="7" spans="1:19">
      <c r="A7" s="2" t="s">
        <v>5</v>
      </c>
      <c r="B7">
        <v>7854.7697559282396</v>
      </c>
      <c r="C7">
        <v>1</v>
      </c>
      <c r="D7" s="2" t="s">
        <v>47</v>
      </c>
      <c r="E7" s="4" t="str">
        <f t="shared" si="0"/>
        <v>(1,-)</v>
      </c>
      <c r="F7">
        <v>7854.8801406175198</v>
      </c>
      <c r="H7" s="2" t="s">
        <v>5</v>
      </c>
      <c r="I7">
        <v>7854.2443732281799</v>
      </c>
      <c r="J7">
        <v>3</v>
      </c>
      <c r="K7" s="2" t="s">
        <v>47</v>
      </c>
      <c r="L7" s="4" t="str">
        <f t="shared" si="1"/>
        <v>(3,-)</v>
      </c>
      <c r="O7" s="2" t="s">
        <v>5</v>
      </c>
      <c r="P7">
        <v>7854.2443732281799</v>
      </c>
      <c r="Q7">
        <v>3</v>
      </c>
      <c r="R7" s="2" t="s">
        <v>47</v>
      </c>
      <c r="S7" s="4" t="str">
        <f t="shared" si="2"/>
        <v>(3,-)</v>
      </c>
    </row>
    <row r="8" spans="1:19">
      <c r="A8" s="2" t="s">
        <v>6</v>
      </c>
      <c r="B8">
        <v>7854.87251141866</v>
      </c>
      <c r="C8">
        <v>3</v>
      </c>
      <c r="D8" s="2" t="s">
        <v>47</v>
      </c>
      <c r="E8" s="4" t="str">
        <f t="shared" si="0"/>
        <v>(3,-)</v>
      </c>
      <c r="F8">
        <v>7854.8755243055202</v>
      </c>
      <c r="H8" s="2" t="s">
        <v>6</v>
      </c>
      <c r="I8">
        <v>7854.8532295842897</v>
      </c>
      <c r="J8">
        <v>1</v>
      </c>
      <c r="K8" s="2" t="s">
        <v>47</v>
      </c>
      <c r="L8" s="4" t="str">
        <f t="shared" si="1"/>
        <v>(1,-)</v>
      </c>
      <c r="O8" s="2" t="s">
        <v>6</v>
      </c>
      <c r="P8">
        <v>7854.8532295842897</v>
      </c>
      <c r="Q8">
        <v>1</v>
      </c>
      <c r="R8" s="2" t="s">
        <v>47</v>
      </c>
      <c r="S8" s="4" t="str">
        <f t="shared" si="2"/>
        <v>(1,-)</v>
      </c>
    </row>
    <row r="9" spans="1:19">
      <c r="A9" s="2" t="s">
        <v>7</v>
      </c>
      <c r="B9">
        <v>7843.16927220856</v>
      </c>
      <c r="C9">
        <v>7</v>
      </c>
      <c r="D9" s="2" t="s">
        <v>47</v>
      </c>
      <c r="E9" s="4" t="str">
        <f t="shared" si="0"/>
        <v>(7,-)</v>
      </c>
      <c r="F9">
        <v>7817.3314554128901</v>
      </c>
      <c r="H9" s="2" t="s">
        <v>7</v>
      </c>
      <c r="I9">
        <v>7723.8122065994803</v>
      </c>
      <c r="J9">
        <v>1</v>
      </c>
      <c r="K9" s="2" t="s">
        <v>47</v>
      </c>
      <c r="L9" s="4" t="str">
        <f t="shared" si="1"/>
        <v>(1,-)</v>
      </c>
      <c r="O9" s="2" t="s">
        <v>7</v>
      </c>
      <c r="P9">
        <v>7723.8122065994803</v>
      </c>
      <c r="Q9">
        <v>1</v>
      </c>
      <c r="R9" s="2" t="s">
        <v>47</v>
      </c>
      <c r="S9" s="4" t="str">
        <f t="shared" si="2"/>
        <v>(1,-)</v>
      </c>
    </row>
    <row r="10" spans="1:19">
      <c r="A10" s="2" t="s">
        <v>8</v>
      </c>
      <c r="B10">
        <v>7897.6287466186304</v>
      </c>
      <c r="C10">
        <v>5</v>
      </c>
      <c r="D10" s="2" t="s">
        <v>47</v>
      </c>
      <c r="E10" s="4" t="str">
        <f t="shared" si="0"/>
        <v>(5,-)</v>
      </c>
      <c r="F10">
        <v>7854.8766072114804</v>
      </c>
      <c r="H10" s="2" t="s">
        <v>8</v>
      </c>
      <c r="I10">
        <v>7831.0120495878</v>
      </c>
      <c r="J10">
        <v>2</v>
      </c>
      <c r="K10" s="2" t="s">
        <v>47</v>
      </c>
      <c r="L10" s="4" t="str">
        <f t="shared" si="1"/>
        <v>(2,-)</v>
      </c>
      <c r="O10" s="2" t="s">
        <v>8</v>
      </c>
      <c r="P10">
        <v>7831.0120495878</v>
      </c>
      <c r="Q10">
        <v>2</v>
      </c>
      <c r="R10" s="2" t="s">
        <v>47</v>
      </c>
      <c r="S10" s="4" t="str">
        <f t="shared" si="2"/>
        <v>(2,-)</v>
      </c>
    </row>
    <row r="11" spans="1:19">
      <c r="A11" s="2" t="s">
        <v>10</v>
      </c>
      <c r="B11">
        <v>7438.7946019999999</v>
      </c>
      <c r="C11">
        <v>7</v>
      </c>
      <c r="D11">
        <v>6</v>
      </c>
      <c r="E11" s="4" t="str">
        <f t="shared" si="0"/>
        <v>(7,6)</v>
      </c>
      <c r="H11" s="2" t="s">
        <v>10</v>
      </c>
      <c r="I11">
        <v>7439.0650051391704</v>
      </c>
      <c r="J11">
        <v>7</v>
      </c>
      <c r="K11">
        <v>6</v>
      </c>
      <c r="L11" s="4" t="str">
        <f t="shared" si="1"/>
        <v>(7,6)</v>
      </c>
      <c r="O11" s="2" t="s">
        <v>10</v>
      </c>
      <c r="P11">
        <v>7438.7946019999999</v>
      </c>
      <c r="Q11">
        <v>7</v>
      </c>
      <c r="R11">
        <v>6</v>
      </c>
      <c r="S11" s="4" t="str">
        <f t="shared" si="2"/>
        <v>(7,6)</v>
      </c>
    </row>
    <row r="12" spans="1:19">
      <c r="A12" s="2" t="s">
        <v>9</v>
      </c>
      <c r="B12">
        <v>7799.8595839999998</v>
      </c>
      <c r="C12">
        <v>3</v>
      </c>
      <c r="D12">
        <v>2</v>
      </c>
      <c r="E12" s="4" t="str">
        <f t="shared" si="0"/>
        <v>(3,2)</v>
      </c>
      <c r="H12" s="2" t="s">
        <v>9</v>
      </c>
      <c r="I12">
        <v>7781.6311794519097</v>
      </c>
      <c r="J12">
        <v>0</v>
      </c>
      <c r="K12">
        <v>2</v>
      </c>
      <c r="L12" s="4" t="str">
        <f t="shared" si="1"/>
        <v>(0,2)</v>
      </c>
      <c r="O12" s="2" t="s">
        <v>9</v>
      </c>
      <c r="P12">
        <v>7781.6311794519097</v>
      </c>
      <c r="Q12">
        <v>0</v>
      </c>
      <c r="R12">
        <v>2</v>
      </c>
      <c r="S12" s="4" t="str">
        <f t="shared" si="2"/>
        <v>(0,2)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48C2-C0D5-422B-A54B-3323E501D4C0}">
  <dimension ref="A1:E12"/>
  <sheetViews>
    <sheetView zoomScale="150" zoomScaleNormal="150" workbookViewId="0">
      <selection activeCell="E2" sqref="E2:E12"/>
    </sheetView>
  </sheetViews>
  <sheetFormatPr defaultColWidth="8.796875" defaultRowHeight="13.8"/>
  <sheetData>
    <row r="1" spans="1:5">
      <c r="B1" t="s">
        <v>11</v>
      </c>
      <c r="C1" t="s">
        <v>13</v>
      </c>
      <c r="D1" t="s">
        <v>12</v>
      </c>
      <c r="E1" t="s">
        <v>21</v>
      </c>
    </row>
    <row r="2" spans="1:5">
      <c r="A2" s="2" t="s">
        <v>0</v>
      </c>
      <c r="B2">
        <v>16088.3902325659</v>
      </c>
      <c r="C2" s="2" t="s">
        <v>47</v>
      </c>
      <c r="D2" s="2" t="s">
        <v>47</v>
      </c>
      <c r="E2" s="4" t="str">
        <f>_xlfn.CONCAT("(", C2, ",",D2,")")</f>
        <v>(-,-)</v>
      </c>
    </row>
    <row r="3" spans="1:5">
      <c r="A3" s="2" t="s">
        <v>1</v>
      </c>
      <c r="B3">
        <v>13945.6838113021</v>
      </c>
      <c r="C3">
        <v>6</v>
      </c>
      <c r="D3" s="2" t="s">
        <v>47</v>
      </c>
      <c r="E3" s="4" t="str">
        <f t="shared" ref="E3:E12" si="0">_xlfn.CONCAT("(", C3, ",",D3,")")</f>
        <v>(6,-)</v>
      </c>
    </row>
    <row r="4" spans="1:5">
      <c r="A4" s="2" t="s">
        <v>2</v>
      </c>
      <c r="B4">
        <v>15314.7261692716</v>
      </c>
      <c r="C4">
        <v>6</v>
      </c>
      <c r="D4" t="s">
        <v>47</v>
      </c>
      <c r="E4" s="4" t="str">
        <f t="shared" si="0"/>
        <v>(6,-)</v>
      </c>
    </row>
    <row r="5" spans="1:5">
      <c r="A5" s="2" t="s">
        <v>3</v>
      </c>
      <c r="B5">
        <v>12591.970569999999</v>
      </c>
      <c r="C5" s="2">
        <v>2</v>
      </c>
      <c r="D5" s="2">
        <v>1</v>
      </c>
      <c r="E5" s="4" t="str">
        <f t="shared" si="0"/>
        <v>(2,1)</v>
      </c>
    </row>
    <row r="6" spans="1:5">
      <c r="A6" s="2" t="s">
        <v>4</v>
      </c>
      <c r="B6">
        <v>14078.743640000001</v>
      </c>
      <c r="C6" s="2">
        <v>5</v>
      </c>
      <c r="D6">
        <v>3</v>
      </c>
      <c r="E6" s="4" t="str">
        <f t="shared" si="0"/>
        <v>(5,3)</v>
      </c>
    </row>
    <row r="7" spans="1:5">
      <c r="A7" s="2" t="s">
        <v>5</v>
      </c>
      <c r="B7">
        <v>15765.7585670017</v>
      </c>
      <c r="C7">
        <v>5</v>
      </c>
      <c r="D7" s="2" t="s">
        <v>47</v>
      </c>
      <c r="E7" s="4" t="str">
        <f t="shared" si="0"/>
        <v>(5,-)</v>
      </c>
    </row>
    <row r="8" spans="1:5">
      <c r="A8" s="2" t="s">
        <v>6</v>
      </c>
      <c r="B8">
        <v>15818.8288166907</v>
      </c>
      <c r="C8">
        <v>0</v>
      </c>
      <c r="D8" s="2" t="s">
        <v>47</v>
      </c>
      <c r="E8" s="4" t="str">
        <f t="shared" si="0"/>
        <v>(0,-)</v>
      </c>
    </row>
    <row r="9" spans="1:5">
      <c r="A9" s="2" t="s">
        <v>7</v>
      </c>
      <c r="B9">
        <v>15591.946048661999</v>
      </c>
      <c r="C9">
        <v>6</v>
      </c>
      <c r="D9" s="2" t="s">
        <v>47</v>
      </c>
      <c r="E9" s="4" t="str">
        <f t="shared" si="0"/>
        <v>(6,-)</v>
      </c>
    </row>
    <row r="10" spans="1:5">
      <c r="A10" s="2" t="s">
        <v>8</v>
      </c>
      <c r="B10">
        <v>14463.337217344801</v>
      </c>
      <c r="C10">
        <v>6</v>
      </c>
      <c r="D10" s="2" t="s">
        <v>47</v>
      </c>
      <c r="E10" s="4" t="str">
        <f t="shared" si="0"/>
        <v>(6,-)</v>
      </c>
    </row>
    <row r="11" spans="1:5">
      <c r="A11" s="2" t="s">
        <v>10</v>
      </c>
      <c r="B11">
        <v>15315.211439999999</v>
      </c>
      <c r="C11">
        <v>3</v>
      </c>
      <c r="D11">
        <v>0</v>
      </c>
      <c r="E11" s="4" t="str">
        <f t="shared" si="0"/>
        <v>(3,0)</v>
      </c>
    </row>
    <row r="12" spans="1:5">
      <c r="A12" s="2" t="s">
        <v>9</v>
      </c>
      <c r="B12">
        <v>15021.59397</v>
      </c>
      <c r="C12">
        <v>7</v>
      </c>
      <c r="D12">
        <v>3</v>
      </c>
      <c r="E12" s="4" t="str">
        <f t="shared" si="0"/>
        <v>(7,3)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7505-570A-405E-AD0F-B675D65F430B}">
  <dimension ref="A1:E12"/>
  <sheetViews>
    <sheetView zoomScale="150" zoomScaleNormal="150" workbookViewId="0">
      <selection sqref="A1:E12"/>
    </sheetView>
  </sheetViews>
  <sheetFormatPr defaultColWidth="8.796875" defaultRowHeight="13.8"/>
  <sheetData>
    <row r="1" spans="1:5">
      <c r="B1" t="s">
        <v>11</v>
      </c>
      <c r="C1" t="s">
        <v>13</v>
      </c>
      <c r="D1" t="s">
        <v>12</v>
      </c>
      <c r="E1" t="s">
        <v>21</v>
      </c>
    </row>
    <row r="2" spans="1:5">
      <c r="A2" s="2" t="s">
        <v>0</v>
      </c>
      <c r="B2">
        <v>1037.46216333999</v>
      </c>
      <c r="C2" s="2" t="s">
        <v>47</v>
      </c>
      <c r="D2" s="2" t="s">
        <v>47</v>
      </c>
      <c r="E2" s="4" t="str">
        <f>_xlfn.CONCAT("(", C2, ",",D2,")")</f>
        <v>(-,-)</v>
      </c>
    </row>
    <row r="3" spans="1:5">
      <c r="A3" s="2" t="s">
        <v>1</v>
      </c>
      <c r="B3">
        <v>987.00537133628904</v>
      </c>
      <c r="C3">
        <v>3</v>
      </c>
      <c r="D3" s="2" t="s">
        <v>47</v>
      </c>
      <c r="E3" s="4" t="str">
        <f t="shared" ref="E3:E12" si="0">_xlfn.CONCAT("(", C3, ",",D3,")")</f>
        <v>(3,-)</v>
      </c>
    </row>
    <row r="4" spans="1:5">
      <c r="A4" s="2" t="s">
        <v>2</v>
      </c>
      <c r="B4">
        <v>1050.67705984298</v>
      </c>
      <c r="C4">
        <v>2</v>
      </c>
      <c r="D4" t="s">
        <v>47</v>
      </c>
      <c r="E4" s="4" t="str">
        <f t="shared" si="0"/>
        <v>(2,-)</v>
      </c>
    </row>
    <row r="5" spans="1:5">
      <c r="A5" s="2" t="s">
        <v>3</v>
      </c>
      <c r="B5">
        <v>961.66268920000005</v>
      </c>
      <c r="C5" s="2">
        <v>2</v>
      </c>
      <c r="D5" s="2">
        <v>4</v>
      </c>
      <c r="E5" s="4" t="str">
        <f t="shared" si="0"/>
        <v>(2,4)</v>
      </c>
    </row>
    <row r="6" spans="1:5">
      <c r="A6" s="2" t="s">
        <v>4</v>
      </c>
      <c r="B6">
        <v>960.28792495073503</v>
      </c>
      <c r="C6" s="2">
        <v>5</v>
      </c>
      <c r="D6">
        <v>0</v>
      </c>
      <c r="E6" s="4" t="str">
        <f t="shared" si="0"/>
        <v>(5,0)</v>
      </c>
    </row>
    <row r="7" spans="1:5">
      <c r="A7" s="2" t="s">
        <v>5</v>
      </c>
      <c r="B7">
        <v>1037.4472766634101</v>
      </c>
      <c r="C7">
        <v>0</v>
      </c>
      <c r="D7" s="2" t="s">
        <v>47</v>
      </c>
      <c r="E7" s="4" t="str">
        <f t="shared" si="0"/>
        <v>(0,-)</v>
      </c>
    </row>
    <row r="8" spans="1:5">
      <c r="A8" s="2" t="s">
        <v>6</v>
      </c>
      <c r="B8">
        <v>1037.44712698128</v>
      </c>
      <c r="C8">
        <v>7</v>
      </c>
      <c r="D8" s="2" t="s">
        <v>47</v>
      </c>
      <c r="E8" s="4" t="str">
        <f t="shared" si="0"/>
        <v>(7,-)</v>
      </c>
    </row>
    <row r="9" spans="1:5">
      <c r="A9" s="2" t="s">
        <v>7</v>
      </c>
      <c r="B9">
        <v>1047.6935469417599</v>
      </c>
      <c r="C9">
        <v>4</v>
      </c>
      <c r="D9" s="2" t="s">
        <v>47</v>
      </c>
      <c r="E9" s="4" t="str">
        <f t="shared" si="0"/>
        <v>(4,-)</v>
      </c>
    </row>
    <row r="10" spans="1:5">
      <c r="A10" s="2" t="s">
        <v>8</v>
      </c>
      <c r="B10">
        <v>1062.2812095689801</v>
      </c>
      <c r="C10">
        <v>5</v>
      </c>
      <c r="D10" s="2" t="s">
        <v>47</v>
      </c>
      <c r="E10" s="4" t="str">
        <f t="shared" si="0"/>
        <v>(5,-)</v>
      </c>
    </row>
    <row r="11" spans="1:5">
      <c r="A11" s="2" t="s">
        <v>10</v>
      </c>
      <c r="B11">
        <v>1033.400067</v>
      </c>
      <c r="C11">
        <v>5</v>
      </c>
      <c r="D11">
        <v>3</v>
      </c>
      <c r="E11" s="4" t="str">
        <f t="shared" si="0"/>
        <v>(5,3)</v>
      </c>
    </row>
    <row r="12" spans="1:5">
      <c r="A12" s="2" t="s">
        <v>9</v>
      </c>
      <c r="B12">
        <v>1017.448445</v>
      </c>
      <c r="C12">
        <v>8</v>
      </c>
      <c r="D12">
        <v>1</v>
      </c>
      <c r="E12" s="4" t="str">
        <f t="shared" si="0"/>
        <v>(8,1)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1970-F5B0-4B64-B8BF-2B4FF3FFD494}">
  <dimension ref="A1:F12"/>
  <sheetViews>
    <sheetView zoomScale="160" zoomScaleNormal="160" workbookViewId="0">
      <selection activeCell="E2" sqref="E2:E12"/>
    </sheetView>
  </sheetViews>
  <sheetFormatPr defaultColWidth="8.796875" defaultRowHeight="13.8"/>
  <sheetData>
    <row r="1" spans="1:6">
      <c r="B1" t="s">
        <v>11</v>
      </c>
      <c r="C1" t="s">
        <v>13</v>
      </c>
      <c r="D1" t="s">
        <v>12</v>
      </c>
      <c r="E1" t="s">
        <v>21</v>
      </c>
    </row>
    <row r="2" spans="1:6">
      <c r="A2" s="2" t="s">
        <v>0</v>
      </c>
      <c r="B2">
        <v>5018.0974304022702</v>
      </c>
      <c r="C2" s="2" t="s">
        <v>47</v>
      </c>
      <c r="D2" s="2" t="s">
        <v>47</v>
      </c>
      <c r="E2" s="4" t="str">
        <f>_xlfn.CONCAT("(", C2, ",",D2,")")</f>
        <v>(-,-)</v>
      </c>
    </row>
    <row r="3" spans="1:6">
      <c r="A3" s="2" t="s">
        <v>1</v>
      </c>
      <c r="B3">
        <v>3885.5066303045101</v>
      </c>
      <c r="C3">
        <v>0</v>
      </c>
      <c r="D3" s="2" t="s">
        <v>47</v>
      </c>
      <c r="E3" s="4" t="str">
        <f t="shared" ref="E3:E12" si="0">_xlfn.CONCAT("(", C3, ",",D3,")")</f>
        <v>(0,-)</v>
      </c>
    </row>
    <row r="4" spans="1:6">
      <c r="A4" s="2" t="s">
        <v>2</v>
      </c>
      <c r="B4">
        <v>4921.1268029652101</v>
      </c>
      <c r="C4">
        <v>2</v>
      </c>
      <c r="D4" t="s">
        <v>47</v>
      </c>
      <c r="E4" s="4" t="str">
        <f t="shared" si="0"/>
        <v>(2,-)</v>
      </c>
    </row>
    <row r="5" spans="1:6">
      <c r="A5" s="2" t="s">
        <v>3</v>
      </c>
      <c r="B5">
        <v>3959.41952904037</v>
      </c>
      <c r="C5" s="2">
        <v>0</v>
      </c>
      <c r="D5" s="2">
        <v>7</v>
      </c>
      <c r="E5" s="4" t="str">
        <f t="shared" si="0"/>
        <v>(0,7)</v>
      </c>
    </row>
    <row r="6" spans="1:6">
      <c r="A6" s="2" t="s">
        <v>4</v>
      </c>
      <c r="B6">
        <v>4874.0524740000001</v>
      </c>
      <c r="C6" s="2">
        <v>0</v>
      </c>
      <c r="D6">
        <v>7</v>
      </c>
      <c r="E6" s="4" t="str">
        <f t="shared" si="0"/>
        <v>(0,7)</v>
      </c>
    </row>
    <row r="7" spans="1:6">
      <c r="A7" s="2" t="s">
        <v>5</v>
      </c>
      <c r="B7">
        <v>5018.0974304019701</v>
      </c>
      <c r="C7">
        <v>6</v>
      </c>
      <c r="D7" s="2" t="s">
        <v>47</v>
      </c>
      <c r="E7" s="4" t="str">
        <f t="shared" si="0"/>
        <v>(6,-)</v>
      </c>
      <c r="F7" s="2"/>
    </row>
    <row r="8" spans="1:6">
      <c r="A8" s="2" t="s">
        <v>6</v>
      </c>
      <c r="B8">
        <v>5018.0974304021502</v>
      </c>
      <c r="C8">
        <v>8</v>
      </c>
      <c r="D8" s="2" t="s">
        <v>47</v>
      </c>
      <c r="E8" s="4" t="str">
        <f t="shared" si="0"/>
        <v>(8,-)</v>
      </c>
    </row>
    <row r="9" spans="1:6">
      <c r="A9" s="2" t="s">
        <v>7</v>
      </c>
      <c r="B9">
        <v>4707.5945275745798</v>
      </c>
      <c r="C9">
        <v>6</v>
      </c>
      <c r="D9" s="2" t="s">
        <v>47</v>
      </c>
      <c r="E9" s="4" t="str">
        <f t="shared" si="0"/>
        <v>(6,-)</v>
      </c>
    </row>
    <row r="10" spans="1:6">
      <c r="A10" s="2" t="s">
        <v>8</v>
      </c>
      <c r="B10">
        <v>5048.31499785697</v>
      </c>
      <c r="C10">
        <v>5</v>
      </c>
      <c r="D10" s="2" t="s">
        <v>47</v>
      </c>
      <c r="E10" s="4" t="str">
        <f t="shared" si="0"/>
        <v>(5,-)</v>
      </c>
    </row>
    <row r="11" spans="1:6">
      <c r="A11" s="2" t="s">
        <v>10</v>
      </c>
      <c r="B11">
        <v>5019.245938</v>
      </c>
      <c r="C11">
        <v>1</v>
      </c>
      <c r="D11">
        <v>7</v>
      </c>
      <c r="E11" s="4" t="str">
        <f t="shared" si="0"/>
        <v>(1,7)</v>
      </c>
    </row>
    <row r="12" spans="1:6">
      <c r="A12" s="2" t="s">
        <v>9</v>
      </c>
      <c r="B12">
        <v>5022.8508066758704</v>
      </c>
      <c r="C12">
        <v>0</v>
      </c>
      <c r="D12">
        <v>0</v>
      </c>
      <c r="E12" s="4" t="str">
        <f t="shared" si="0"/>
        <v>(0,0)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B111-0053-4F77-BAD1-52CC80530A3B}">
  <dimension ref="A1:E12"/>
  <sheetViews>
    <sheetView zoomScale="160" zoomScaleNormal="160" workbookViewId="0">
      <selection activeCell="D18" sqref="D18"/>
    </sheetView>
  </sheetViews>
  <sheetFormatPr defaultColWidth="8.796875" defaultRowHeight="13.8"/>
  <sheetData>
    <row r="1" spans="1:5">
      <c r="B1" t="s">
        <v>11</v>
      </c>
      <c r="C1" t="s">
        <v>13</v>
      </c>
      <c r="D1" t="s">
        <v>12</v>
      </c>
      <c r="E1" t="s">
        <v>21</v>
      </c>
    </row>
    <row r="2" spans="1:5">
      <c r="A2" s="2" t="s">
        <v>0</v>
      </c>
      <c r="B2">
        <v>2272.1996977607</v>
      </c>
      <c r="C2" s="2" t="s">
        <v>47</v>
      </c>
      <c r="D2" s="2" t="s">
        <v>47</v>
      </c>
      <c r="E2" s="4" t="str">
        <f>_xlfn.CONCAT("(", C2, ",",D2,")")</f>
        <v>(-,-)</v>
      </c>
    </row>
    <row r="3" spans="1:5">
      <c r="A3" s="2" t="s">
        <v>1</v>
      </c>
      <c r="B3">
        <v>1895.9149652963899</v>
      </c>
      <c r="C3">
        <v>2</v>
      </c>
      <c r="D3" s="2" t="s">
        <v>47</v>
      </c>
      <c r="E3" s="4" t="str">
        <f t="shared" ref="E3:E12" si="0">_xlfn.CONCAT("(", C3, ",",D3,")")</f>
        <v>(2,-)</v>
      </c>
    </row>
    <row r="4" spans="1:5">
      <c r="A4" s="2" t="s">
        <v>2</v>
      </c>
      <c r="B4">
        <v>2245.40908153079</v>
      </c>
      <c r="C4">
        <v>4</v>
      </c>
      <c r="D4" t="s">
        <v>47</v>
      </c>
      <c r="E4" s="4" t="str">
        <f t="shared" si="0"/>
        <v>(4,-)</v>
      </c>
    </row>
    <row r="5" spans="1:5">
      <c r="A5" s="2" t="s">
        <v>3</v>
      </c>
      <c r="B5">
        <v>1655.6134830758499</v>
      </c>
      <c r="C5" s="2">
        <v>2</v>
      </c>
      <c r="D5" s="2">
        <v>1</v>
      </c>
      <c r="E5" s="4" t="str">
        <f t="shared" si="0"/>
        <v>(2,1)</v>
      </c>
    </row>
    <row r="6" spans="1:5">
      <c r="A6" s="2" t="s">
        <v>4</v>
      </c>
      <c r="B6">
        <v>2129.98693</v>
      </c>
      <c r="C6" s="2">
        <v>2</v>
      </c>
      <c r="D6">
        <v>0</v>
      </c>
      <c r="E6" s="4" t="str">
        <f t="shared" si="0"/>
        <v>(2,0)</v>
      </c>
    </row>
    <row r="7" spans="1:5">
      <c r="A7" s="2" t="s">
        <v>5</v>
      </c>
      <c r="B7">
        <v>2266.9655865136501</v>
      </c>
      <c r="C7">
        <v>2</v>
      </c>
      <c r="D7" s="2" t="s">
        <v>47</v>
      </c>
      <c r="E7" s="4" t="str">
        <f t="shared" si="0"/>
        <v>(2,-)</v>
      </c>
    </row>
    <row r="8" spans="1:5">
      <c r="A8" s="2" t="s">
        <v>6</v>
      </c>
      <c r="B8">
        <v>2272.1995766865698</v>
      </c>
      <c r="C8">
        <v>7</v>
      </c>
      <c r="D8" s="2" t="s">
        <v>47</v>
      </c>
      <c r="E8" s="4" t="str">
        <f t="shared" si="0"/>
        <v>(7,-)</v>
      </c>
    </row>
    <row r="9" spans="1:5">
      <c r="A9" s="2" t="s">
        <v>7</v>
      </c>
      <c r="B9">
        <v>2238.3501458078599</v>
      </c>
      <c r="C9">
        <v>0</v>
      </c>
      <c r="D9" s="2" t="s">
        <v>47</v>
      </c>
      <c r="E9" s="4" t="str">
        <f t="shared" si="0"/>
        <v>(0,-)</v>
      </c>
    </row>
    <row r="10" spans="1:5">
      <c r="A10" s="2" t="s">
        <v>8</v>
      </c>
      <c r="B10">
        <v>2197.8207212296102</v>
      </c>
      <c r="C10">
        <v>1</v>
      </c>
      <c r="D10" s="2" t="s">
        <v>47</v>
      </c>
      <c r="E10" s="4" t="str">
        <f t="shared" si="0"/>
        <v>(1,-)</v>
      </c>
    </row>
    <row r="11" spans="1:5">
      <c r="A11" s="2" t="s">
        <v>10</v>
      </c>
      <c r="B11">
        <v>2181.64135039549</v>
      </c>
      <c r="C11">
        <v>8</v>
      </c>
      <c r="D11">
        <v>4</v>
      </c>
      <c r="E11" s="4" t="str">
        <f t="shared" si="0"/>
        <v>(8,4)</v>
      </c>
    </row>
    <row r="12" spans="1:5">
      <c r="A12" s="2" t="s">
        <v>9</v>
      </c>
      <c r="B12">
        <v>2188.3739650880002</v>
      </c>
      <c r="C12">
        <v>3</v>
      </c>
      <c r="D12">
        <v>2</v>
      </c>
      <c r="E12" s="4" t="str">
        <f t="shared" si="0"/>
        <v>(3,2)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D582-1FBE-49D7-B3C0-34F058C14559}">
  <dimension ref="A1:U45"/>
  <sheetViews>
    <sheetView topLeftCell="A16" workbookViewId="0">
      <selection activeCell="D16" sqref="D16"/>
    </sheetView>
  </sheetViews>
  <sheetFormatPr defaultColWidth="8.796875" defaultRowHeight="13.8"/>
  <cols>
    <col min="3" max="3" width="12.69921875" customWidth="1"/>
    <col min="6" max="6" width="10" customWidth="1"/>
    <col min="7" max="7" width="12" customWidth="1"/>
    <col min="8" max="8" width="11.5" customWidth="1"/>
  </cols>
  <sheetData>
    <row r="1" spans="1:21">
      <c r="A1" t="s">
        <v>75</v>
      </c>
      <c r="B1" t="s">
        <v>76</v>
      </c>
      <c r="C1" t="s">
        <v>38</v>
      </c>
      <c r="D1" t="s">
        <v>77</v>
      </c>
    </row>
    <row r="2" spans="1:21">
      <c r="A2" s="2" t="s">
        <v>0</v>
      </c>
      <c r="B2" s="2">
        <v>7431.9217262476996</v>
      </c>
      <c r="C2" t="s">
        <v>88</v>
      </c>
      <c r="D2" s="7" t="s">
        <v>22</v>
      </c>
      <c r="E2" s="2"/>
      <c r="F2" s="2"/>
      <c r="G2" s="2"/>
      <c r="H2" s="2"/>
      <c r="I2" s="2"/>
      <c r="J2" s="7"/>
      <c r="K2" s="7"/>
      <c r="L2" s="7"/>
      <c r="M2" s="7"/>
      <c r="N2" s="7"/>
      <c r="O2" s="7"/>
      <c r="R2">
        <v>2010</v>
      </c>
      <c r="S2" s="8">
        <v>1</v>
      </c>
      <c r="T2" s="8">
        <f t="shared" ref="T2:T8" si="0">S2+365</f>
        <v>366</v>
      </c>
      <c r="U2" s="8">
        <v>364</v>
      </c>
    </row>
    <row r="3" spans="1:21">
      <c r="A3" s="2" t="s">
        <v>78</v>
      </c>
      <c r="B3" s="2">
        <v>4398.4991401048601</v>
      </c>
      <c r="C3" t="s">
        <v>88</v>
      </c>
      <c r="D3" s="7" t="s">
        <v>28</v>
      </c>
      <c r="E3" s="2"/>
      <c r="F3" s="2"/>
      <c r="G3" s="2"/>
      <c r="H3" s="2"/>
      <c r="I3" s="2"/>
      <c r="J3" s="7"/>
      <c r="K3" s="7"/>
      <c r="L3" s="7"/>
      <c r="M3" s="7"/>
      <c r="N3" s="7"/>
      <c r="O3" s="7"/>
      <c r="R3">
        <v>2011</v>
      </c>
      <c r="S3">
        <v>366</v>
      </c>
      <c r="T3" s="8">
        <f t="shared" si="0"/>
        <v>731</v>
      </c>
      <c r="U3" s="8">
        <v>728</v>
      </c>
    </row>
    <row r="4" spans="1:21">
      <c r="A4" s="2" t="s">
        <v>79</v>
      </c>
      <c r="B4" s="2">
        <v>6476.99999789289</v>
      </c>
      <c r="C4" t="s">
        <v>88</v>
      </c>
      <c r="D4" s="7" t="s">
        <v>24</v>
      </c>
      <c r="E4" s="2"/>
      <c r="F4" s="2"/>
      <c r="G4" s="2"/>
      <c r="H4" s="2"/>
      <c r="I4" s="2"/>
      <c r="J4" s="7"/>
      <c r="K4" s="7"/>
      <c r="L4" s="7"/>
      <c r="M4" s="7"/>
      <c r="N4" s="7"/>
      <c r="O4" s="7"/>
      <c r="R4">
        <v>2012</v>
      </c>
      <c r="S4">
        <v>731</v>
      </c>
      <c r="T4" s="8">
        <f t="shared" si="0"/>
        <v>1096</v>
      </c>
      <c r="U4" s="8">
        <v>1092</v>
      </c>
    </row>
    <row r="5" spans="1:21">
      <c r="A5" s="2" t="s">
        <v>80</v>
      </c>
      <c r="B5" s="1">
        <v>4253.9577090000002</v>
      </c>
      <c r="C5" t="s">
        <v>88</v>
      </c>
      <c r="D5" s="7" t="s">
        <v>48</v>
      </c>
      <c r="E5" s="1"/>
      <c r="F5" s="1"/>
      <c r="G5" s="1"/>
      <c r="H5" s="1"/>
      <c r="I5" s="1"/>
      <c r="J5" s="7"/>
      <c r="K5" s="7"/>
      <c r="L5" s="7"/>
      <c r="M5" s="7"/>
      <c r="N5" s="7"/>
      <c r="O5" s="7"/>
      <c r="R5">
        <v>2013</v>
      </c>
      <c r="S5">
        <v>1096</v>
      </c>
      <c r="T5" s="8">
        <f t="shared" si="0"/>
        <v>1461</v>
      </c>
      <c r="U5" s="8">
        <v>1457</v>
      </c>
    </row>
    <row r="6" spans="1:21">
      <c r="A6" s="2" t="s">
        <v>81</v>
      </c>
      <c r="B6" s="2">
        <v>4540.3330470000001</v>
      </c>
      <c r="C6" t="s">
        <v>88</v>
      </c>
      <c r="D6" s="7" t="s">
        <v>49</v>
      </c>
      <c r="E6" s="2"/>
      <c r="F6" s="2"/>
      <c r="G6" s="1"/>
      <c r="H6" s="2"/>
      <c r="I6" s="2"/>
      <c r="J6" s="7"/>
      <c r="K6" s="7"/>
      <c r="L6" s="7"/>
      <c r="M6" s="7"/>
      <c r="N6" s="7"/>
      <c r="O6" s="7"/>
      <c r="R6">
        <v>2014</v>
      </c>
      <c r="S6">
        <v>1462</v>
      </c>
      <c r="T6" s="8">
        <f t="shared" si="0"/>
        <v>1827</v>
      </c>
      <c r="U6" s="8">
        <v>1823</v>
      </c>
    </row>
    <row r="7" spans="1:21">
      <c r="A7" s="2" t="s">
        <v>82</v>
      </c>
      <c r="B7" s="2">
        <v>7427.7510594514697</v>
      </c>
      <c r="C7" t="s">
        <v>88</v>
      </c>
      <c r="D7" s="7" t="s">
        <v>23</v>
      </c>
      <c r="E7" s="2"/>
      <c r="F7" s="2"/>
      <c r="G7" s="2"/>
      <c r="H7" s="2"/>
      <c r="I7" s="2"/>
      <c r="J7" s="7"/>
      <c r="K7" s="7"/>
      <c r="L7" s="7"/>
      <c r="M7" s="7"/>
      <c r="N7" s="7"/>
      <c r="O7" s="7"/>
      <c r="R7">
        <v>2015</v>
      </c>
      <c r="S7">
        <v>1827</v>
      </c>
      <c r="T7" s="8">
        <f t="shared" si="0"/>
        <v>2192</v>
      </c>
      <c r="U7" s="8">
        <v>2187</v>
      </c>
    </row>
    <row r="8" spans="1:21">
      <c r="A8" s="2" t="s">
        <v>83</v>
      </c>
      <c r="B8" s="2">
        <v>7432.3866444285904</v>
      </c>
      <c r="C8" t="s">
        <v>88</v>
      </c>
      <c r="D8" s="7" t="s">
        <v>24</v>
      </c>
      <c r="E8" s="2"/>
      <c r="F8" s="2"/>
      <c r="G8" s="2"/>
      <c r="H8" s="2"/>
      <c r="I8" s="2"/>
      <c r="J8" s="7"/>
      <c r="K8" s="7"/>
      <c r="L8" s="7"/>
      <c r="M8" s="7"/>
      <c r="N8" s="7"/>
      <c r="O8" s="7"/>
      <c r="R8">
        <v>2016</v>
      </c>
      <c r="S8">
        <v>2192</v>
      </c>
      <c r="T8" s="8">
        <f t="shared" si="0"/>
        <v>2557</v>
      </c>
      <c r="U8" s="8">
        <v>2552</v>
      </c>
    </row>
    <row r="9" spans="1:21">
      <c r="A9" s="2" t="s">
        <v>84</v>
      </c>
      <c r="B9" s="2">
        <v>7422.4866123473303</v>
      </c>
      <c r="C9" t="s">
        <v>88</v>
      </c>
      <c r="D9" s="7" t="s">
        <v>24</v>
      </c>
      <c r="E9" s="2"/>
      <c r="F9" s="2"/>
      <c r="G9" s="2"/>
      <c r="H9" s="2"/>
      <c r="I9" s="2"/>
      <c r="J9" s="7"/>
      <c r="K9" s="7"/>
      <c r="L9" s="7"/>
      <c r="M9" s="7"/>
      <c r="N9" s="7"/>
      <c r="O9" s="7"/>
      <c r="R9">
        <v>2017</v>
      </c>
      <c r="S9">
        <v>2558</v>
      </c>
      <c r="T9" s="8">
        <f>S9+365</f>
        <v>2923</v>
      </c>
      <c r="U9" s="8">
        <v>2918</v>
      </c>
    </row>
    <row r="10" spans="1:21">
      <c r="A10" s="2" t="s">
        <v>85</v>
      </c>
      <c r="B10" s="2">
        <v>7454.2032503488599</v>
      </c>
      <c r="C10" t="s">
        <v>88</v>
      </c>
      <c r="D10" s="7" t="s">
        <v>50</v>
      </c>
      <c r="E10" s="2"/>
      <c r="F10" s="2"/>
      <c r="G10" s="2"/>
      <c r="H10" s="2"/>
      <c r="I10" s="2"/>
      <c r="J10" s="7"/>
      <c r="K10" s="7"/>
      <c r="L10" s="7"/>
      <c r="M10" s="7"/>
      <c r="N10" s="7"/>
      <c r="O10" s="7"/>
    </row>
    <row r="11" spans="1:21">
      <c r="A11" s="2" t="s">
        <v>86</v>
      </c>
      <c r="B11" s="2">
        <v>7319.6482640000004</v>
      </c>
      <c r="C11" t="s">
        <v>88</v>
      </c>
      <c r="D11" s="7" t="s">
        <v>51</v>
      </c>
      <c r="E11" s="2"/>
      <c r="F11" s="2"/>
      <c r="G11" s="2"/>
      <c r="H11" s="2"/>
      <c r="I11" s="2"/>
      <c r="J11" s="7"/>
      <c r="K11" s="7"/>
      <c r="L11" s="7"/>
      <c r="M11" s="7"/>
      <c r="N11" s="7"/>
      <c r="O11" s="7"/>
    </row>
    <row r="12" spans="1:21">
      <c r="A12" s="2" t="s">
        <v>87</v>
      </c>
      <c r="B12" s="2">
        <v>7291.3054460000003</v>
      </c>
      <c r="C12" t="s">
        <v>88</v>
      </c>
      <c r="D12" s="7" t="s">
        <v>52</v>
      </c>
      <c r="E12" s="2"/>
      <c r="F12" s="2"/>
      <c r="G12" s="2"/>
      <c r="H12" s="2"/>
      <c r="I12" s="2"/>
      <c r="J12" s="7"/>
      <c r="K12" s="7"/>
      <c r="L12" s="7"/>
      <c r="M12" s="7"/>
      <c r="N12" s="7"/>
      <c r="O12" s="7"/>
    </row>
    <row r="13" spans="1:21">
      <c r="A13" s="2" t="s">
        <v>0</v>
      </c>
      <c r="B13" s="10">
        <v>7854.87678552323</v>
      </c>
      <c r="C13" t="s">
        <v>89</v>
      </c>
      <c r="D13" s="7" t="s">
        <v>22</v>
      </c>
    </row>
    <row r="14" spans="1:21">
      <c r="A14" s="2" t="s">
        <v>78</v>
      </c>
      <c r="B14">
        <v>5919.9144312096196</v>
      </c>
      <c r="C14" t="s">
        <v>89</v>
      </c>
      <c r="D14" s="7" t="s">
        <v>28</v>
      </c>
    </row>
    <row r="15" spans="1:21">
      <c r="A15" s="2" t="s">
        <v>79</v>
      </c>
      <c r="B15">
        <v>6128.1806759609799</v>
      </c>
      <c r="C15" t="s">
        <v>89</v>
      </c>
      <c r="D15" s="7" t="s">
        <v>29</v>
      </c>
      <c r="E15" s="2"/>
      <c r="H15" s="1"/>
    </row>
    <row r="16" spans="1:21">
      <c r="A16" s="2" t="s">
        <v>80</v>
      </c>
      <c r="B16">
        <v>5265.3618323201399</v>
      </c>
      <c r="C16" t="s">
        <v>89</v>
      </c>
      <c r="D16" s="7" t="s">
        <v>53</v>
      </c>
      <c r="E16" s="1"/>
      <c r="F16" s="1"/>
      <c r="G16" s="1"/>
      <c r="I16" s="1"/>
    </row>
    <row r="17" spans="1:4">
      <c r="A17" s="2" t="s">
        <v>81</v>
      </c>
      <c r="B17">
        <v>6904.9975938945299</v>
      </c>
      <c r="C17" t="s">
        <v>89</v>
      </c>
      <c r="D17" s="7" t="s">
        <v>93</v>
      </c>
    </row>
    <row r="18" spans="1:4">
      <c r="A18" s="2" t="s">
        <v>82</v>
      </c>
      <c r="B18">
        <v>7854.2443732281799</v>
      </c>
      <c r="C18" t="s">
        <v>89</v>
      </c>
      <c r="D18" s="7" t="s">
        <v>29</v>
      </c>
    </row>
    <row r="19" spans="1:4">
      <c r="A19" s="2" t="s">
        <v>83</v>
      </c>
      <c r="B19">
        <v>7854.8532295842897</v>
      </c>
      <c r="C19" t="s">
        <v>89</v>
      </c>
      <c r="D19" s="7" t="s">
        <v>25</v>
      </c>
    </row>
    <row r="20" spans="1:4">
      <c r="A20" s="2" t="s">
        <v>84</v>
      </c>
      <c r="B20">
        <v>7723.8122065994803</v>
      </c>
      <c r="C20" t="s">
        <v>89</v>
      </c>
      <c r="D20" s="7" t="s">
        <v>25</v>
      </c>
    </row>
    <row r="21" spans="1:4">
      <c r="A21" s="2" t="s">
        <v>85</v>
      </c>
      <c r="B21">
        <v>7831.0120495878</v>
      </c>
      <c r="C21" t="s">
        <v>89</v>
      </c>
      <c r="D21" s="7" t="s">
        <v>50</v>
      </c>
    </row>
    <row r="22" spans="1:4">
      <c r="A22" s="2" t="s">
        <v>86</v>
      </c>
      <c r="B22">
        <v>7438.7946019999999</v>
      </c>
      <c r="C22" t="s">
        <v>89</v>
      </c>
      <c r="D22" s="7" t="s">
        <v>27</v>
      </c>
    </row>
    <row r="23" spans="1:4">
      <c r="A23" s="2" t="s">
        <v>87</v>
      </c>
      <c r="B23">
        <v>7781.6311794519097</v>
      </c>
      <c r="C23" t="s">
        <v>89</v>
      </c>
      <c r="D23" s="7" t="s">
        <v>94</v>
      </c>
    </row>
    <row r="24" spans="1:4">
      <c r="A24" s="2" t="s">
        <v>0</v>
      </c>
      <c r="B24" s="10">
        <v>26548.61823797</v>
      </c>
      <c r="C24" t="s">
        <v>90</v>
      </c>
      <c r="D24" s="7" t="s">
        <v>22</v>
      </c>
    </row>
    <row r="25" spans="1:4">
      <c r="A25" s="2" t="s">
        <v>78</v>
      </c>
      <c r="B25">
        <v>17074.675490907201</v>
      </c>
      <c r="C25" t="s">
        <v>90</v>
      </c>
      <c r="D25" s="7" t="s">
        <v>28</v>
      </c>
    </row>
    <row r="26" spans="1:4">
      <c r="A26" s="2" t="s">
        <v>79</v>
      </c>
      <c r="B26">
        <v>24202.040384913998</v>
      </c>
      <c r="C26" t="s">
        <v>90</v>
      </c>
      <c r="D26" s="7" t="s">
        <v>28</v>
      </c>
    </row>
    <row r="27" spans="1:4">
      <c r="A27" s="2" t="s">
        <v>80</v>
      </c>
      <c r="B27">
        <v>15071.232756817801</v>
      </c>
      <c r="C27" t="s">
        <v>90</v>
      </c>
      <c r="D27" s="7" t="s">
        <v>95</v>
      </c>
    </row>
    <row r="28" spans="1:4">
      <c r="A28" s="2" t="s">
        <v>81</v>
      </c>
      <c r="B28" s="10">
        <v>17877.468636020501</v>
      </c>
      <c r="C28" t="s">
        <v>90</v>
      </c>
      <c r="D28" s="7" t="s">
        <v>48</v>
      </c>
    </row>
    <row r="29" spans="1:4">
      <c r="A29" s="2" t="s">
        <v>82</v>
      </c>
      <c r="B29">
        <v>26544.618727759698</v>
      </c>
      <c r="C29" t="s">
        <v>90</v>
      </c>
      <c r="D29" s="7" t="s">
        <v>50</v>
      </c>
    </row>
    <row r="30" spans="1:4">
      <c r="A30" s="2" t="s">
        <v>83</v>
      </c>
      <c r="B30">
        <v>26548.618234098099</v>
      </c>
      <c r="C30" t="s">
        <v>90</v>
      </c>
      <c r="D30" s="7" t="s">
        <v>29</v>
      </c>
    </row>
    <row r="31" spans="1:4">
      <c r="A31" s="2" t="s">
        <v>84</v>
      </c>
      <c r="B31">
        <v>26541.476919640601</v>
      </c>
      <c r="C31" t="s">
        <v>90</v>
      </c>
      <c r="D31" s="7" t="s">
        <v>26</v>
      </c>
    </row>
    <row r="32" spans="1:4">
      <c r="A32" s="2" t="s">
        <v>85</v>
      </c>
      <c r="B32" s="10">
        <v>27344.511165556101</v>
      </c>
      <c r="C32" t="s">
        <v>90</v>
      </c>
      <c r="D32" s="7" t="s">
        <v>28</v>
      </c>
    </row>
    <row r="33" spans="1:4">
      <c r="A33" s="2" t="s">
        <v>86</v>
      </c>
      <c r="B33" s="10">
        <v>26535.298293097901</v>
      </c>
      <c r="C33" t="s">
        <v>90</v>
      </c>
      <c r="D33" s="7" t="s">
        <v>96</v>
      </c>
    </row>
    <row r="34" spans="1:4">
      <c r="A34" s="2" t="s">
        <v>87</v>
      </c>
      <c r="B34" s="10">
        <v>26556.049926367199</v>
      </c>
      <c r="C34" t="s">
        <v>90</v>
      </c>
      <c r="D34" s="7" t="s">
        <v>97</v>
      </c>
    </row>
    <row r="35" spans="1:4">
      <c r="A35" s="2"/>
      <c r="B35" s="10"/>
    </row>
    <row r="36" spans="1:4">
      <c r="A36" s="2"/>
    </row>
    <row r="37" spans="1:4">
      <c r="A37" s="2"/>
    </row>
    <row r="38" spans="1:4">
      <c r="A38" s="2"/>
    </row>
    <row r="39" spans="1:4">
      <c r="A39" s="2"/>
    </row>
    <row r="40" spans="1:4">
      <c r="A40" s="2"/>
    </row>
    <row r="41" spans="1:4">
      <c r="A41" s="2"/>
    </row>
    <row r="42" spans="1:4">
      <c r="A42" s="2"/>
    </row>
    <row r="43" spans="1:4">
      <c r="A43" s="2"/>
    </row>
    <row r="44" spans="1:4">
      <c r="A44" s="2"/>
    </row>
    <row r="45" spans="1:4">
      <c r="A45" s="2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50D4-3C3A-4D8E-A148-BBB5AD8FC247}">
  <dimension ref="A1:AC18"/>
  <sheetViews>
    <sheetView tabSelected="1" topLeftCell="K1" workbookViewId="0">
      <selection activeCell="Z9" sqref="Z9:AC9"/>
    </sheetView>
  </sheetViews>
  <sheetFormatPr defaultColWidth="8.796875" defaultRowHeight="13.8"/>
  <cols>
    <col min="2" max="2" width="20.796875" customWidth="1"/>
    <col min="4" max="4" width="9.796875" bestFit="1" customWidth="1"/>
    <col min="5" max="5" width="9.69921875" customWidth="1"/>
    <col min="6" max="13" width="8.796875" customWidth="1"/>
    <col min="26" max="26" width="11.19921875" customWidth="1"/>
    <col min="27" max="27" width="12.19921875" customWidth="1"/>
  </cols>
  <sheetData>
    <row r="1" spans="1:29">
      <c r="A1" t="s">
        <v>39</v>
      </c>
      <c r="B1" t="s">
        <v>38</v>
      </c>
      <c r="C1" t="s">
        <v>11</v>
      </c>
      <c r="D1" t="s">
        <v>44</v>
      </c>
      <c r="E1" t="s">
        <v>45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54</v>
      </c>
      <c r="M1" t="s">
        <v>55</v>
      </c>
      <c r="N1" t="s">
        <v>36</v>
      </c>
      <c r="O1" t="s">
        <v>37</v>
      </c>
      <c r="S1" t="s">
        <v>40</v>
      </c>
      <c r="T1" t="s">
        <v>41</v>
      </c>
      <c r="U1" t="s">
        <v>42</v>
      </c>
      <c r="V1" t="s">
        <v>64</v>
      </c>
      <c r="W1" t="s">
        <v>62</v>
      </c>
      <c r="X1" t="s">
        <v>63</v>
      </c>
      <c r="Z1" t="s">
        <v>43</v>
      </c>
      <c r="AA1" t="s">
        <v>46</v>
      </c>
      <c r="AB1" t="s">
        <v>105</v>
      </c>
      <c r="AC1" t="s">
        <v>104</v>
      </c>
    </row>
    <row r="2" spans="1:29">
      <c r="A2" t="s">
        <v>14</v>
      </c>
      <c r="B2" t="s">
        <v>15</v>
      </c>
      <c r="C2">
        <v>4253.9577090000002</v>
      </c>
      <c r="D2" s="3">
        <v>1.4699999999999999E-6</v>
      </c>
      <c r="E2">
        <v>3.0354990000000001E-3</v>
      </c>
      <c r="F2">
        <v>7.5086147920000004</v>
      </c>
      <c r="G2">
        <v>2.2664994570000001</v>
      </c>
      <c r="H2">
        <v>-0.46697701600000002</v>
      </c>
      <c r="I2">
        <v>5.4126466999999998E-2</v>
      </c>
      <c r="J2">
        <v>0.73075397799999997</v>
      </c>
      <c r="K2">
        <v>-0.95936253699999996</v>
      </c>
      <c r="L2">
        <v>0.31844055799999998</v>
      </c>
      <c r="M2">
        <v>3.452829661</v>
      </c>
      <c r="N2">
        <v>5</v>
      </c>
      <c r="O2">
        <v>0</v>
      </c>
      <c r="P2">
        <v>62</v>
      </c>
      <c r="Q2" t="s">
        <v>35</v>
      </c>
      <c r="R2" s="3">
        <v>1.0000000000000001E-5</v>
      </c>
      <c r="S2">
        <v>4789.07935918371</v>
      </c>
      <c r="T2">
        <v>4253.9577090000002</v>
      </c>
      <c r="U2">
        <v>535.12009487743705</v>
      </c>
      <c r="V2">
        <v>18.3070380532751</v>
      </c>
      <c r="W2">
        <f>2*T2</f>
        <v>8507.9154180000005</v>
      </c>
      <c r="X2" s="5">
        <f>V2+W2</f>
        <v>8526.2224560532759</v>
      </c>
      <c r="Z2" s="5">
        <v>9.8864710000000002</v>
      </c>
      <c r="AA2" s="5">
        <v>4.3085730000000003E-2</v>
      </c>
      <c r="AB2">
        <v>8840</v>
      </c>
      <c r="AC2">
        <f>100*AB2</f>
        <v>884000</v>
      </c>
    </row>
    <row r="3" spans="1:29">
      <c r="A3" t="s">
        <v>30</v>
      </c>
      <c r="B3" t="s">
        <v>16</v>
      </c>
      <c r="C3" s="10">
        <v>5265.3618319999996</v>
      </c>
      <c r="D3" s="12">
        <v>9.9999999999999995E-7</v>
      </c>
      <c r="E3" s="12">
        <v>9.9999999999999995E-7</v>
      </c>
      <c r="F3" s="10">
        <v>4.7460224459999996</v>
      </c>
      <c r="G3" s="10">
        <v>3.2615406739999999</v>
      </c>
      <c r="H3" s="10">
        <v>0.12675594200000001</v>
      </c>
      <c r="I3" s="10">
        <v>0.47800842399999999</v>
      </c>
      <c r="J3" s="12">
        <v>9.9999999999999995E-7</v>
      </c>
      <c r="K3" s="10">
        <v>-0.85149451799999998</v>
      </c>
      <c r="L3" s="12">
        <v>9.9999999999999995E-7</v>
      </c>
      <c r="M3" s="10">
        <v>1.6131976729999999</v>
      </c>
      <c r="N3" s="12">
        <v>4</v>
      </c>
      <c r="O3" s="10">
        <v>5</v>
      </c>
      <c r="P3">
        <v>68</v>
      </c>
      <c r="Q3" t="s">
        <v>35</v>
      </c>
      <c r="R3" s="3">
        <v>1E-4</v>
      </c>
      <c r="T3">
        <v>5497.7807229999999</v>
      </c>
      <c r="U3">
        <v>1032.62163069756</v>
      </c>
      <c r="V3">
        <v>18.3070380532751</v>
      </c>
      <c r="W3">
        <f>2*T3</f>
        <v>10995.561446</v>
      </c>
      <c r="X3">
        <f>W3+V3</f>
        <v>11013.868484053275</v>
      </c>
      <c r="Z3" s="5">
        <v>8.7371250000000007</v>
      </c>
      <c r="AA3" s="6">
        <v>7.9937770000000002E-7</v>
      </c>
      <c r="AB3">
        <v>8124</v>
      </c>
      <c r="AC3">
        <f t="shared" ref="AC3:AC9" si="0">100*AB3</f>
        <v>812400</v>
      </c>
    </row>
    <row r="4" spans="1:29">
      <c r="A4" t="s">
        <v>31</v>
      </c>
      <c r="B4" t="s">
        <v>17</v>
      </c>
      <c r="C4">
        <v>12591.970569999999</v>
      </c>
      <c r="D4" s="3">
        <v>1.64E-6</v>
      </c>
      <c r="E4" s="3">
        <v>9.9999999999999995E-7</v>
      </c>
      <c r="F4">
        <v>6.0567728260000004</v>
      </c>
      <c r="G4">
        <v>3.9116718499999998</v>
      </c>
      <c r="H4">
        <v>-0.41644265899999999</v>
      </c>
      <c r="I4">
        <v>0.225000636</v>
      </c>
      <c r="J4" s="3">
        <v>1.06E-6</v>
      </c>
      <c r="K4">
        <v>7.0478833000000005E-2</v>
      </c>
      <c r="L4">
        <v>0.29646412799999999</v>
      </c>
      <c r="M4">
        <v>14.641919740000001</v>
      </c>
      <c r="N4">
        <v>2</v>
      </c>
      <c r="O4">
        <v>1</v>
      </c>
      <c r="P4">
        <v>5</v>
      </c>
      <c r="Q4" t="s">
        <v>35</v>
      </c>
      <c r="R4" s="3">
        <v>1E-4</v>
      </c>
      <c r="T4">
        <v>12591.970569999999</v>
      </c>
      <c r="V4">
        <v>18.3070380532751</v>
      </c>
      <c r="W4">
        <f t="shared" ref="W4:W5" si="1">2*T4</f>
        <v>25183.941139999999</v>
      </c>
      <c r="X4">
        <f t="shared" ref="X4:X5" si="2">W4+V4</f>
        <v>25202.248178053273</v>
      </c>
      <c r="AB4">
        <v>10323</v>
      </c>
      <c r="AC4">
        <f t="shared" si="0"/>
        <v>1032300</v>
      </c>
    </row>
    <row r="5" spans="1:29">
      <c r="A5" t="s">
        <v>32</v>
      </c>
      <c r="B5" t="s">
        <v>18</v>
      </c>
      <c r="C5">
        <v>961.66268920000005</v>
      </c>
      <c r="D5">
        <v>1.24E-5</v>
      </c>
      <c r="E5">
        <v>9.3128389999999998E-3</v>
      </c>
      <c r="F5">
        <v>3.736433833</v>
      </c>
      <c r="G5">
        <v>0.66959993399999995</v>
      </c>
      <c r="H5">
        <v>-0.42970184700000003</v>
      </c>
      <c r="I5">
        <v>1.163117E-3</v>
      </c>
      <c r="J5">
        <v>0.50288401800000004</v>
      </c>
      <c r="K5">
        <v>1.7268984000000001E-2</v>
      </c>
      <c r="L5">
        <v>2.6392799999999999E-3</v>
      </c>
      <c r="M5">
        <v>1.1693904820000001</v>
      </c>
      <c r="N5">
        <v>2</v>
      </c>
      <c r="O5">
        <v>4</v>
      </c>
      <c r="P5">
        <v>31</v>
      </c>
      <c r="Q5" t="s">
        <v>35</v>
      </c>
      <c r="R5" s="3"/>
      <c r="T5">
        <v>961.66268920000005</v>
      </c>
      <c r="V5">
        <v>18.3070380532751</v>
      </c>
      <c r="W5">
        <f t="shared" si="1"/>
        <v>1923.3253784000001</v>
      </c>
      <c r="X5">
        <f t="shared" si="2"/>
        <v>1941.6324164532753</v>
      </c>
      <c r="AB5">
        <v>9943</v>
      </c>
      <c r="AC5">
        <f t="shared" si="0"/>
        <v>994300</v>
      </c>
    </row>
    <row r="6" spans="1:29">
      <c r="A6" t="s">
        <v>33</v>
      </c>
      <c r="B6" t="s">
        <v>19</v>
      </c>
      <c r="D6" s="3"/>
      <c r="I6" s="3"/>
      <c r="L6" s="3"/>
      <c r="P6">
        <v>17</v>
      </c>
      <c r="Q6" t="s">
        <v>35</v>
      </c>
      <c r="R6" s="3"/>
      <c r="AB6">
        <v>10886</v>
      </c>
      <c r="AC6">
        <f t="shared" si="0"/>
        <v>1088600</v>
      </c>
    </row>
    <row r="7" spans="1:29">
      <c r="A7" t="s">
        <v>34</v>
      </c>
      <c r="B7" t="s">
        <v>20</v>
      </c>
      <c r="C7" s="1"/>
      <c r="E7" s="3"/>
      <c r="P7">
        <v>14</v>
      </c>
      <c r="Q7" t="s">
        <v>35</v>
      </c>
      <c r="R7" s="3"/>
      <c r="AB7">
        <v>6947</v>
      </c>
      <c r="AC7">
        <f t="shared" si="0"/>
        <v>694700</v>
      </c>
    </row>
    <row r="8" spans="1:29">
      <c r="B8" t="s">
        <v>91</v>
      </c>
      <c r="C8">
        <v>15071.232756817801</v>
      </c>
      <c r="D8" s="12">
        <v>1.0021653248150499E-6</v>
      </c>
      <c r="E8" s="10">
        <v>0.25843442663316901</v>
      </c>
      <c r="F8" s="10">
        <v>31.3388377199682</v>
      </c>
      <c r="G8" s="10">
        <v>1.5469728211476299</v>
      </c>
      <c r="H8" s="10">
        <v>-0.80235913144682502</v>
      </c>
      <c r="I8" s="10">
        <v>4.3216487744262002</v>
      </c>
      <c r="J8" s="10">
        <v>0.11029173590831801</v>
      </c>
      <c r="K8" s="10">
        <v>-0.99</v>
      </c>
      <c r="L8" s="12">
        <v>9.9999999999999995E-7</v>
      </c>
      <c r="M8" s="10">
        <v>6.4780868838936199</v>
      </c>
      <c r="N8" s="10">
        <v>3</v>
      </c>
      <c r="O8" s="10">
        <v>5</v>
      </c>
      <c r="Z8" s="5">
        <v>9.8864710000000002</v>
      </c>
      <c r="AA8" s="5">
        <v>4.3085730000000003E-2</v>
      </c>
      <c r="AB8">
        <v>16964</v>
      </c>
      <c r="AC8">
        <f t="shared" si="0"/>
        <v>1696400</v>
      </c>
    </row>
    <row r="9" spans="1:29">
      <c r="C9">
        <v>14004.126850000001</v>
      </c>
      <c r="D9" s="3">
        <v>2.1399999999999998E-6</v>
      </c>
      <c r="E9">
        <v>8.0948317210000003</v>
      </c>
      <c r="F9">
        <v>1.503251007</v>
      </c>
      <c r="G9">
        <v>10.87707487</v>
      </c>
      <c r="H9">
        <v>-9.4485304000000006E-2</v>
      </c>
      <c r="I9">
        <v>0.90890580300000001</v>
      </c>
      <c r="J9">
        <v>0.46795439599999999</v>
      </c>
      <c r="K9">
        <v>-0.195424336</v>
      </c>
      <c r="L9">
        <v>1.3769064769999999</v>
      </c>
      <c r="M9">
        <v>0.1644052</v>
      </c>
      <c r="N9">
        <v>3</v>
      </c>
      <c r="O9">
        <v>11</v>
      </c>
      <c r="Z9" s="5">
        <v>9.8864710000000002</v>
      </c>
      <c r="AA9" s="5">
        <v>4.3085730000000003E-2</v>
      </c>
      <c r="AB9">
        <v>16964</v>
      </c>
      <c r="AC9">
        <f t="shared" si="0"/>
        <v>1696400</v>
      </c>
    </row>
    <row r="10" spans="1:29">
      <c r="D10" s="3"/>
      <c r="E10" s="3"/>
      <c r="I10" s="3"/>
      <c r="J10" s="3"/>
    </row>
    <row r="11" spans="1:29">
      <c r="G11" s="9"/>
      <c r="H11" s="9"/>
      <c r="I11" s="9"/>
    </row>
    <row r="12" spans="1:29">
      <c r="G12" s="9"/>
      <c r="H12" s="9"/>
      <c r="I12" s="9"/>
    </row>
    <row r="13" spans="1:29">
      <c r="G13" s="9"/>
      <c r="H13" s="9"/>
      <c r="I13" s="9"/>
    </row>
    <row r="14" spans="1:29">
      <c r="G14" s="9"/>
      <c r="H14" s="9"/>
      <c r="I14" s="9"/>
    </row>
    <row r="15" spans="1:29">
      <c r="G15" s="9"/>
      <c r="H15" s="9"/>
      <c r="I15" s="9"/>
    </row>
    <row r="16" spans="1:29">
      <c r="G16" s="9"/>
      <c r="H16" s="9"/>
      <c r="I16" s="9"/>
    </row>
    <row r="17" spans="7:9">
      <c r="G17" s="9"/>
      <c r="H17" s="9"/>
      <c r="I17" s="9"/>
    </row>
    <row r="18" spans="7:9">
      <c r="G18" s="9"/>
      <c r="H18" s="9"/>
      <c r="I18" s="9"/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F3F6-13B8-4502-9C9A-4E5927E69779}">
  <dimension ref="A1:P11"/>
  <sheetViews>
    <sheetView workbookViewId="0">
      <selection activeCell="P2" sqref="P2:P11"/>
    </sheetView>
  </sheetViews>
  <sheetFormatPr defaultColWidth="8.796875" defaultRowHeight="13.8"/>
  <cols>
    <col min="16" max="16" width="10.19921875" bestFit="1" customWidth="1"/>
  </cols>
  <sheetData>
    <row r="1" spans="1:16">
      <c r="A1" t="s">
        <v>67</v>
      </c>
      <c r="B1" t="s">
        <v>65</v>
      </c>
      <c r="C1" t="s">
        <v>66</v>
      </c>
      <c r="D1" t="s">
        <v>68</v>
      </c>
      <c r="E1" t="s">
        <v>70</v>
      </c>
      <c r="F1" t="s">
        <v>71</v>
      </c>
      <c r="G1" t="s">
        <v>72</v>
      </c>
      <c r="H1" t="s">
        <v>69</v>
      </c>
      <c r="I1" t="s">
        <v>73</v>
      </c>
      <c r="J1" t="s">
        <v>74</v>
      </c>
    </row>
    <row r="2" spans="1:16">
      <c r="A2" t="s">
        <v>44</v>
      </c>
      <c r="B2" s="3">
        <v>1.4699999999999999E-6</v>
      </c>
      <c r="C2" s="3">
        <v>1.4699999999999999E-6</v>
      </c>
      <c r="D2" s="3">
        <v>1.4699999999999999E-6</v>
      </c>
      <c r="E2" s="3">
        <v>9.9999999999999995E-7</v>
      </c>
      <c r="F2" s="3">
        <v>9.9999999999999995E-7</v>
      </c>
      <c r="G2" s="3">
        <v>9.9999999999999995E-7</v>
      </c>
      <c r="H2">
        <v>1.24E-5</v>
      </c>
      <c r="I2">
        <v>1.24E-5</v>
      </c>
      <c r="J2">
        <v>1.24E-5</v>
      </c>
      <c r="L2" s="12">
        <v>1.0021653248150499E-6</v>
      </c>
      <c r="M2">
        <f>LOG(L2)</f>
        <v>-5.9990606280373724</v>
      </c>
      <c r="O2" s="12">
        <v>9.9999999999999995E-7</v>
      </c>
      <c r="P2" s="9">
        <f>LOG(O2)</f>
        <v>-6</v>
      </c>
    </row>
    <row r="3" spans="1:16">
      <c r="A3" t="s">
        <v>45</v>
      </c>
      <c r="B3">
        <v>3.0354990000000001E-3</v>
      </c>
      <c r="C3">
        <v>3.0354990000000001E-3</v>
      </c>
      <c r="D3">
        <v>3.0354990000000001E-3</v>
      </c>
      <c r="E3" s="3">
        <v>9.9999999999999995E-7</v>
      </c>
      <c r="F3" s="3">
        <v>9.9999999999999995E-7</v>
      </c>
      <c r="G3" s="3">
        <v>9.9999999999999995E-7</v>
      </c>
      <c r="H3">
        <v>9.3128389999999998E-3</v>
      </c>
      <c r="I3">
        <v>9.3128389999999998E-3</v>
      </c>
      <c r="J3">
        <v>9.3128389999999998E-3</v>
      </c>
      <c r="L3" s="10">
        <v>0.25843442663316901</v>
      </c>
      <c r="M3" s="9">
        <f t="shared" ref="M3:M11" si="0">LOG(L3)</f>
        <v>-0.5876496334752368</v>
      </c>
      <c r="O3" s="12">
        <v>9.9999999999999995E-7</v>
      </c>
      <c r="P3" s="9">
        <f t="shared" ref="P3:P11" si="1">LOG(O3)</f>
        <v>-6</v>
      </c>
    </row>
    <row r="4" spans="1:16">
      <c r="A4" t="s">
        <v>56</v>
      </c>
      <c r="B4">
        <v>7.0516777192841902</v>
      </c>
      <c r="C4">
        <v>7.5086147920000004</v>
      </c>
      <c r="D4">
        <v>7.5664831271633499</v>
      </c>
      <c r="E4">
        <v>4.3412592951325797</v>
      </c>
      <c r="F4">
        <v>4.9223399429999999</v>
      </c>
      <c r="G4">
        <v>4.9469999090452896</v>
      </c>
      <c r="H4">
        <v>3.6755192880571999</v>
      </c>
      <c r="I4">
        <v>3.736433833</v>
      </c>
      <c r="J4">
        <v>4.7901900423640997</v>
      </c>
      <c r="L4" s="10">
        <v>31.3388377199682</v>
      </c>
      <c r="M4" s="9">
        <f t="shared" si="0"/>
        <v>1.4960828855223451</v>
      </c>
      <c r="O4" s="10">
        <v>4.7460224459999996</v>
      </c>
      <c r="P4" s="9">
        <f t="shared" si="1"/>
        <v>0.67632978785327313</v>
      </c>
    </row>
    <row r="5" spans="1:16">
      <c r="A5" t="s">
        <v>57</v>
      </c>
      <c r="B5">
        <v>1.886959919545</v>
      </c>
      <c r="C5">
        <v>2.2664994570000001</v>
      </c>
      <c r="D5">
        <v>2.2897970186715901</v>
      </c>
      <c r="E5">
        <v>2.5434389219633702</v>
      </c>
      <c r="F5">
        <v>2.6178300779999999</v>
      </c>
      <c r="G5">
        <v>2.8739285402254602</v>
      </c>
      <c r="H5">
        <v>0.63240995277719103</v>
      </c>
      <c r="I5">
        <v>0.66959993399999995</v>
      </c>
      <c r="J5">
        <v>1.3903658957431499</v>
      </c>
      <c r="L5" s="10">
        <v>1.5469728211476299</v>
      </c>
      <c r="M5" s="9">
        <f t="shared" si="0"/>
        <v>0.18948268362225215</v>
      </c>
      <c r="O5" s="10">
        <v>3.2615406739999999</v>
      </c>
      <c r="P5" s="9">
        <f t="shared" si="1"/>
        <v>0.51342279888904807</v>
      </c>
    </row>
    <row r="6" spans="1:16">
      <c r="A6" t="s">
        <v>58</v>
      </c>
      <c r="B6">
        <v>-0.52545682520840598</v>
      </c>
      <c r="C6">
        <v>-0.46697701600000002</v>
      </c>
      <c r="D6">
        <v>-0.37829113772026901</v>
      </c>
      <c r="E6">
        <v>-0.30790148736285</v>
      </c>
      <c r="F6">
        <v>0.59200796899999997</v>
      </c>
      <c r="G6">
        <v>0.60025127040598103</v>
      </c>
      <c r="H6">
        <v>-0.48543361313396699</v>
      </c>
      <c r="I6">
        <v>-0.42970184700000003</v>
      </c>
      <c r="J6">
        <v>-0.120209026486666</v>
      </c>
      <c r="L6" s="10">
        <v>-0.80235913144682502</v>
      </c>
      <c r="M6" s="9" t="e">
        <f t="shared" si="0"/>
        <v>#NUM!</v>
      </c>
      <c r="O6" s="10">
        <v>0.12675594200000001</v>
      </c>
      <c r="P6" s="9">
        <f t="shared" si="1"/>
        <v>-0.89703167288358088</v>
      </c>
    </row>
    <row r="7" spans="1:16">
      <c r="A7" t="s">
        <v>59</v>
      </c>
      <c r="B7">
        <v>5.4126466999999998E-2</v>
      </c>
      <c r="C7">
        <v>5.4126466999999998E-2</v>
      </c>
      <c r="D7">
        <v>5.4126466999999998E-2</v>
      </c>
      <c r="E7" s="3">
        <v>9.9999999999999995E-7</v>
      </c>
      <c r="F7" s="3">
        <v>9.9999999999999995E-7</v>
      </c>
      <c r="G7" s="3">
        <v>9.9999999999999995E-7</v>
      </c>
      <c r="H7">
        <v>1.163117E-3</v>
      </c>
      <c r="I7">
        <v>1.163117E-3</v>
      </c>
      <c r="J7">
        <v>1.163117E-3</v>
      </c>
      <c r="L7" s="10">
        <v>4.3216487744262002</v>
      </c>
      <c r="M7" s="9">
        <f t="shared" si="0"/>
        <v>0.63564946834851799</v>
      </c>
      <c r="O7" s="10">
        <v>0.47800842399999999</v>
      </c>
      <c r="P7" s="9">
        <f t="shared" si="1"/>
        <v>-0.32056444969650394</v>
      </c>
    </row>
    <row r="8" spans="1:16">
      <c r="A8" t="s">
        <v>60</v>
      </c>
      <c r="B8">
        <v>0.73075397799999997</v>
      </c>
      <c r="C8">
        <v>0.73075397799999997</v>
      </c>
      <c r="D8">
        <v>0.73075397799999997</v>
      </c>
      <c r="E8">
        <v>3.0926287E-2</v>
      </c>
      <c r="F8">
        <v>3.0926287E-2</v>
      </c>
      <c r="G8">
        <v>3.0926287E-2</v>
      </c>
      <c r="H8">
        <v>0.50288401800000004</v>
      </c>
      <c r="I8">
        <v>0.50288401800000004</v>
      </c>
      <c r="J8">
        <v>0.50288401800000004</v>
      </c>
      <c r="L8" s="10">
        <v>0.11029173590831801</v>
      </c>
      <c r="M8" s="9">
        <f t="shared" si="0"/>
        <v>-0.95745702775812946</v>
      </c>
      <c r="O8" s="12">
        <v>9.9999999999999995E-7</v>
      </c>
      <c r="P8" s="9">
        <f t="shared" si="1"/>
        <v>-6</v>
      </c>
    </row>
    <row r="9" spans="1:16">
      <c r="A9" t="s">
        <v>61</v>
      </c>
      <c r="B9">
        <v>-0.95936253699999996</v>
      </c>
      <c r="C9">
        <v>-0.95936253699999996</v>
      </c>
      <c r="D9">
        <v>-0.95936253699999996</v>
      </c>
      <c r="E9">
        <v>-0.50711203000000005</v>
      </c>
      <c r="F9">
        <v>-0.50711203000000005</v>
      </c>
      <c r="G9">
        <v>-0.50711203000000005</v>
      </c>
      <c r="H9">
        <v>1.7268984000000001E-2</v>
      </c>
      <c r="I9">
        <v>1.7268984000000001E-2</v>
      </c>
      <c r="J9">
        <v>1.7268984000000001E-2</v>
      </c>
      <c r="L9" s="10">
        <v>-0.99</v>
      </c>
      <c r="M9" s="9" t="e">
        <f t="shared" si="0"/>
        <v>#NUM!</v>
      </c>
      <c r="O9" s="10">
        <v>-0.85149451799999998</v>
      </c>
      <c r="P9" s="9" t="e">
        <f t="shared" si="1"/>
        <v>#NUM!</v>
      </c>
    </row>
    <row r="10" spans="1:16">
      <c r="A10" t="s">
        <v>54</v>
      </c>
      <c r="B10">
        <v>0.31844055799999998</v>
      </c>
      <c r="C10">
        <v>0.31844055799999998</v>
      </c>
      <c r="D10">
        <v>0.31844055799999998</v>
      </c>
      <c r="E10" s="3">
        <v>9.9999999999999995E-7</v>
      </c>
      <c r="F10" s="3">
        <v>9.9999999999999995E-7</v>
      </c>
      <c r="G10" s="3">
        <v>9.9999999999999995E-7</v>
      </c>
      <c r="H10">
        <v>2.6392799999999999E-3</v>
      </c>
      <c r="I10">
        <v>2.6392799999999999E-3</v>
      </c>
      <c r="J10">
        <v>2.6392799999999999E-3</v>
      </c>
      <c r="L10" s="12">
        <v>9.9999999999999995E-7</v>
      </c>
      <c r="M10" s="9">
        <f t="shared" si="0"/>
        <v>-6</v>
      </c>
      <c r="O10" s="12">
        <v>9.9999999999999995E-7</v>
      </c>
      <c r="P10" s="9">
        <f t="shared" si="1"/>
        <v>-6</v>
      </c>
    </row>
    <row r="11" spans="1:16">
      <c r="A11" t="s">
        <v>55</v>
      </c>
      <c r="B11">
        <v>3.452829661</v>
      </c>
      <c r="C11">
        <v>3.452829661</v>
      </c>
      <c r="D11">
        <v>3.452829661</v>
      </c>
      <c r="E11">
        <v>3.8583868539999999</v>
      </c>
      <c r="F11">
        <v>3.8583868539999999</v>
      </c>
      <c r="G11">
        <v>3.8583868539999999</v>
      </c>
      <c r="H11">
        <v>1.1693904820000001</v>
      </c>
      <c r="I11">
        <v>1.1693904820000001</v>
      </c>
      <c r="J11">
        <v>1.1693904820000001</v>
      </c>
      <c r="L11" s="10">
        <v>6.4780868838936199</v>
      </c>
      <c r="M11" s="9">
        <f t="shared" si="0"/>
        <v>0.81144676845688823</v>
      </c>
      <c r="O11" s="10">
        <v>1.6131976729999999</v>
      </c>
      <c r="P11" s="9">
        <f t="shared" si="1"/>
        <v>0.20768758687637678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10</vt:i4>
      </vt:variant>
    </vt:vector>
  </HeadingPairs>
  <TitlesOfParts>
    <vt:vector size="10" baseType="lpstr">
      <vt:lpstr>ID62</vt:lpstr>
      <vt:lpstr>ID68</vt:lpstr>
      <vt:lpstr>ID5</vt:lpstr>
      <vt:lpstr>ID31</vt:lpstr>
      <vt:lpstr>ID17</vt:lpstr>
      <vt:lpstr>ID14</vt:lpstr>
      <vt:lpstr>NegLL</vt:lpstr>
      <vt:lpstr>M1_FT</vt:lpstr>
      <vt:lpstr>Sheet1</vt:lpstr>
      <vt:lpstr>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sudaratc</dc:creator>
  <cp:lastModifiedBy>Sumet Khumphairan</cp:lastModifiedBy>
  <dcterms:created xsi:type="dcterms:W3CDTF">2019-11-11T06:36:11Z</dcterms:created>
  <dcterms:modified xsi:type="dcterms:W3CDTF">2023-11-06T16:07:43Z</dcterms:modified>
</cp:coreProperties>
</file>