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5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tworking-Lab\Documents\Sumaiya batch 61\"/>
    </mc:Choice>
  </mc:AlternateContent>
  <xr:revisionPtr revIDLastSave="0" documentId="8_{CD4B305D-A62F-8149-B2B1-57D6503C50C0}" xr6:coauthVersionLast="47" xr6:coauthVersionMax="47" xr10:uidLastSave="{00000000-0000-0000-0000-000000000000}"/>
  <bookViews>
    <workbookView xWindow="0" yWindow="0" windowWidth="20490" windowHeight="7545" firstSheet="3" activeTab="12" xr2:uid="{74039B8D-6383-4381-A044-D879C08A0EEE}"/>
  </bookViews>
  <sheets>
    <sheet name="Project 1.(a)" sheetId="1" r:id="rId1"/>
    <sheet name="Project 1(b)" sheetId="2" r:id="rId2"/>
    <sheet name="Project 1(c)" sheetId="3" r:id="rId3"/>
    <sheet name="Project 1(d)" sheetId="4" r:id="rId4"/>
    <sheet name="Project 1(e)" sheetId="5" r:id="rId5"/>
    <sheet name="Project 2(a)" sheetId="6" r:id="rId6"/>
    <sheet name="Project 2(b)" sheetId="7" r:id="rId7"/>
    <sheet name="Project 2 (c)" sheetId="8" r:id="rId8"/>
    <sheet name="Project 2(d)" sheetId="9" r:id="rId9"/>
    <sheet name="Project 3 (a)" sheetId="10" r:id="rId10"/>
    <sheet name="Project 3(b)" sheetId="11" r:id="rId11"/>
    <sheet name="Project 3(c)" sheetId="12" r:id="rId12"/>
    <sheet name="Project 4" sheetId="13" r:id="rId13"/>
  </sheets>
  <externalReferences>
    <externalReference r:id="rId14"/>
    <externalReference r:id="rId15"/>
  </externalReferences>
  <calcPr calcId="191028"/>
  <pivotCaches>
    <pivotCache cacheId="0" r:id="rId16"/>
    <pivotCache cacheId="1" r:id="rId17"/>
    <pivotCache cacheId="2" r:id="rId18"/>
    <pivotCache cacheId="3" r:id="rId1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9" i="13" l="1"/>
  <c r="F18" i="13"/>
  <c r="F17" i="13"/>
  <c r="F16" i="13"/>
  <c r="F15" i="13"/>
  <c r="F14" i="13"/>
  <c r="F13" i="13"/>
  <c r="F12" i="13"/>
  <c r="F11" i="13"/>
  <c r="F10" i="13"/>
  <c r="F9" i="13"/>
  <c r="F8" i="13"/>
  <c r="B22" i="12"/>
  <c r="B23" i="12"/>
  <c r="B24" i="12"/>
  <c r="B25" i="12"/>
  <c r="B26" i="12"/>
  <c r="M20" i="12"/>
  <c r="H20" i="12"/>
  <c r="C20" i="12"/>
  <c r="O14" i="12"/>
  <c r="J14" i="12"/>
  <c r="E14" i="12"/>
  <c r="O9" i="12"/>
  <c r="J9" i="12"/>
  <c r="E9" i="12"/>
  <c r="O8" i="12"/>
  <c r="J8" i="12"/>
  <c r="E8" i="12"/>
  <c r="O7" i="12"/>
  <c r="J7" i="12"/>
  <c r="E7" i="12"/>
  <c r="O6" i="12"/>
  <c r="O20" i="12"/>
  <c r="J6" i="12"/>
  <c r="J20" i="12"/>
  <c r="E6" i="12"/>
  <c r="E20" i="12"/>
  <c r="F29" i="11"/>
  <c r="F30" i="11"/>
  <c r="F31" i="11"/>
  <c r="F32" i="11"/>
  <c r="F37" i="11"/>
  <c r="F43" i="11"/>
  <c r="H43" i="11"/>
  <c r="N19" i="11"/>
  <c r="F16" i="11"/>
  <c r="N14" i="11"/>
  <c r="N13" i="11"/>
  <c r="N12" i="11"/>
  <c r="N11" i="11"/>
  <c r="N25" i="11"/>
  <c r="P25" i="11"/>
  <c r="F11" i="11"/>
  <c r="F10" i="11"/>
  <c r="F9" i="11"/>
  <c r="F8" i="11"/>
  <c r="F22" i="11"/>
  <c r="H22" i="11"/>
  <c r="G8" i="10"/>
  <c r="H8" i="10"/>
  <c r="G7" i="10"/>
  <c r="H7" i="10"/>
  <c r="G6" i="10"/>
  <c r="H6" i="10"/>
  <c r="K18" i="9"/>
  <c r="L18" i="9"/>
  <c r="M18" i="9"/>
  <c r="N18" i="9"/>
  <c r="K17" i="9"/>
  <c r="L17" i="9"/>
  <c r="M17" i="9"/>
  <c r="N17" i="9"/>
  <c r="K16" i="9"/>
  <c r="L16" i="9"/>
  <c r="M16" i="9"/>
  <c r="N16" i="9"/>
  <c r="K15" i="9"/>
  <c r="L15" i="9"/>
  <c r="M15" i="9"/>
  <c r="N15" i="9"/>
  <c r="K14" i="9"/>
  <c r="L14" i="9"/>
  <c r="M14" i="9"/>
  <c r="N14" i="9"/>
  <c r="K13" i="9"/>
  <c r="L13" i="9"/>
  <c r="M13" i="9"/>
  <c r="N13" i="9"/>
  <c r="I19" i="8"/>
  <c r="J19" i="8"/>
  <c r="I18" i="8"/>
  <c r="J18" i="8"/>
  <c r="I17" i="8"/>
  <c r="J17" i="8"/>
  <c r="I16" i="8"/>
  <c r="J16" i="8"/>
  <c r="I14" i="8"/>
  <c r="J14" i="8"/>
  <c r="I15" i="8"/>
  <c r="J15" i="8"/>
  <c r="J20" i="8"/>
  <c r="K13" i="7"/>
  <c r="L13" i="7"/>
  <c r="K14" i="7"/>
  <c r="L14" i="7"/>
  <c r="K15" i="7"/>
  <c r="L15" i="7"/>
  <c r="K16" i="7"/>
  <c r="L16" i="7"/>
  <c r="K17" i="7"/>
  <c r="L17" i="7"/>
  <c r="K12" i="7"/>
  <c r="L12" i="7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</calcChain>
</file>

<file path=xl/sharedStrings.xml><?xml version="1.0" encoding="utf-8"?>
<sst xmlns="http://schemas.openxmlformats.org/spreadsheetml/2006/main" count="913" uniqueCount="109">
  <si>
    <t>Sales report of XYZ company</t>
  </si>
  <si>
    <t>Date</t>
  </si>
  <si>
    <t>Region</t>
  </si>
  <si>
    <t>Sales Rep</t>
  </si>
  <si>
    <t>Product</t>
  </si>
  <si>
    <t>Quantity</t>
  </si>
  <si>
    <t>Unit Price (BDT)</t>
  </si>
  <si>
    <t>Total Sales (BDT)</t>
  </si>
  <si>
    <t>Barishal</t>
  </si>
  <si>
    <t>Arif Hossain</t>
  </si>
  <si>
    <t>Laptop</t>
  </si>
  <si>
    <t>Chittagong</t>
  </si>
  <si>
    <t>Oishi Das</t>
  </si>
  <si>
    <t>Desktop</t>
  </si>
  <si>
    <t>Khulna</t>
  </si>
  <si>
    <t>Parvez Hasan</t>
  </si>
  <si>
    <t>Tablet</t>
  </si>
  <si>
    <t>Rajshahi</t>
  </si>
  <si>
    <t>Nabila Sultana</t>
  </si>
  <si>
    <t>Smartphone</t>
  </si>
  <si>
    <t>Sylhet</t>
  </si>
  <si>
    <t>Eva Karim</t>
  </si>
  <si>
    <t>Dhaka</t>
  </si>
  <si>
    <t>Farhan Islam</t>
  </si>
  <si>
    <t>1.(a)</t>
  </si>
  <si>
    <t>Total Sales of three month</t>
  </si>
  <si>
    <t>1.(b)</t>
  </si>
  <si>
    <t>Row Labels</t>
  </si>
  <si>
    <t>Sum of Total Sales (BDT)</t>
  </si>
  <si>
    <t>Grand Total</t>
  </si>
  <si>
    <t>1.(c)</t>
  </si>
  <si>
    <t>(blank)</t>
  </si>
  <si>
    <t>1.(d)</t>
  </si>
  <si>
    <t>Total number of Smartphone</t>
  </si>
  <si>
    <r>
      <rPr>
        <b/>
        <sz val="11"/>
        <color theme="1"/>
        <rFont val="Calibri"/>
        <family val="2"/>
        <scheme val="minor"/>
      </rPr>
      <t xml:space="preserve">Project </t>
    </r>
    <r>
      <rPr>
        <sz val="11"/>
        <color theme="1"/>
        <rFont val="Calibri"/>
        <family val="2"/>
        <scheme val="minor"/>
      </rPr>
      <t>2</t>
    </r>
  </si>
  <si>
    <t>a)</t>
  </si>
  <si>
    <t>Statistics of sales representation</t>
  </si>
  <si>
    <t>january</t>
  </si>
  <si>
    <t>ID</t>
  </si>
  <si>
    <t>Name</t>
  </si>
  <si>
    <t>Salary</t>
  </si>
  <si>
    <t>sales</t>
  </si>
  <si>
    <t>Bonus</t>
  </si>
  <si>
    <t>Total</t>
  </si>
  <si>
    <t>Arif hossain</t>
  </si>
  <si>
    <t>Parvez Hosan</t>
  </si>
  <si>
    <t>Eva karim</t>
  </si>
  <si>
    <t>Jan</t>
  </si>
  <si>
    <t>B)</t>
  </si>
  <si>
    <t>Sales(in january)</t>
  </si>
  <si>
    <t>2.b)</t>
  </si>
  <si>
    <t>Feb</t>
  </si>
  <si>
    <t>Mar</t>
  </si>
  <si>
    <t>C)</t>
  </si>
  <si>
    <t>jan-march</t>
  </si>
  <si>
    <t>Sales(in jan-march)</t>
  </si>
  <si>
    <t>Maximum</t>
  </si>
  <si>
    <t>d)</t>
  </si>
  <si>
    <t>Average salary</t>
  </si>
  <si>
    <t>Round</t>
  </si>
  <si>
    <t>Project 3</t>
  </si>
  <si>
    <t>A)</t>
  </si>
  <si>
    <t>Month</t>
  </si>
  <si>
    <t>Expenses</t>
  </si>
  <si>
    <t>Sales</t>
  </si>
  <si>
    <t>Retail Profit</t>
  </si>
  <si>
    <t>Profit/loss</t>
  </si>
  <si>
    <t>January</t>
  </si>
  <si>
    <t>February</t>
  </si>
  <si>
    <t>March</t>
  </si>
  <si>
    <t>Expense report of XYZ Company</t>
  </si>
  <si>
    <t>Item</t>
  </si>
  <si>
    <t>Category</t>
  </si>
  <si>
    <t xml:space="preserve">Quantity </t>
  </si>
  <si>
    <t>Unit Price</t>
  </si>
  <si>
    <t xml:space="preserve"> </t>
  </si>
  <si>
    <t>Samrtphone</t>
  </si>
  <si>
    <t>Office Rent</t>
  </si>
  <si>
    <t>Rent Expenses</t>
  </si>
  <si>
    <t>Advertisement</t>
  </si>
  <si>
    <t>Marketing Expense</t>
  </si>
  <si>
    <t>Warehose rent</t>
  </si>
  <si>
    <t>Internet</t>
  </si>
  <si>
    <t>Office Expenses</t>
  </si>
  <si>
    <t>Staff salary</t>
  </si>
  <si>
    <t>Operation Expenses</t>
  </si>
  <si>
    <t>Administration</t>
  </si>
  <si>
    <t>Computer Skill</t>
  </si>
  <si>
    <t>Office  Expenses</t>
  </si>
  <si>
    <t>Voucher</t>
  </si>
  <si>
    <t>Marketing Expenses</t>
  </si>
  <si>
    <t>Printing materials</t>
  </si>
  <si>
    <t>Additional cost</t>
  </si>
  <si>
    <t>profit/loss</t>
  </si>
  <si>
    <t>Product Quantity</t>
  </si>
  <si>
    <t>Total Quantity</t>
  </si>
  <si>
    <t>Lowest Quantity</t>
  </si>
  <si>
    <t>4)</t>
  </si>
  <si>
    <t>Yearly report</t>
  </si>
  <si>
    <t>Profit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</si>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</sst>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2" borderId="1" xfId="0" applyFont="1" applyFill="1" applyBorder="1" applyAlignment="1">
      <alignment wrapText="1"/>
    </xf>
    <xf numFmtId="0" fontId="0" fillId="0" borderId="1" xfId="0" applyBorder="1"/>
    <xf numFmtId="0" fontId="1" fillId="2" borderId="1" xfId="0" applyFont="1" applyFill="1" applyBorder="1" applyAlignment="1">
      <alignment horizontal="center" vertical="center" wrapText="1"/>
    </xf>
    <xf numFmtId="0" fontId="0" fillId="0" borderId="1" xfId="0" pivotButton="1" applyBorder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0" fillId="3" borderId="0" xfId="0" applyFill="1"/>
    <xf numFmtId="0" fontId="1" fillId="3" borderId="0" xfId="0" applyFont="1" applyFill="1" applyAlignment="1"/>
    <xf numFmtId="0" fontId="0" fillId="0" borderId="0" xfId="0"/>
    <xf numFmtId="0" fontId="0" fillId="0" borderId="1" xfId="0" applyBorder="1"/>
    <xf numFmtId="0" fontId="0" fillId="0" borderId="0" xfId="0" pivotButton="1"/>
    <xf numFmtId="0" fontId="0" fillId="0" borderId="2" xfId="0" applyBorder="1"/>
    <xf numFmtId="0" fontId="0" fillId="0" borderId="1" xfId="0" applyFill="1" applyBorder="1"/>
    <xf numFmtId="0" fontId="0" fillId="0" borderId="1" xfId="0" applyBorder="1" applyAlignment="1">
      <alignment horizontal="left" indent="1"/>
    </xf>
    <xf numFmtId="0" fontId="1" fillId="0" borderId="1" xfId="0" applyFont="1" applyBorder="1"/>
    <xf numFmtId="0" fontId="1" fillId="0" borderId="1" xfId="0" applyFont="1" applyFill="1" applyBorder="1"/>
    <xf numFmtId="0" fontId="1" fillId="0" borderId="3" xfId="0" applyFont="1" applyFill="1" applyBorder="1"/>
    <xf numFmtId="0" fontId="0" fillId="2" borderId="1" xfId="0" applyFill="1" applyBorder="1"/>
    <xf numFmtId="0" fontId="0" fillId="2" borderId="4" xfId="0" applyFill="1" applyBorder="1" applyAlignment="1"/>
    <xf numFmtId="0" fontId="0" fillId="2" borderId="5" xfId="0" applyFill="1" applyBorder="1" applyAlignment="1"/>
    <xf numFmtId="0" fontId="0" fillId="2" borderId="6" xfId="0" applyFill="1" applyBorder="1" applyAlignment="1"/>
    <xf numFmtId="0" fontId="1" fillId="0" borderId="1" xfId="0" applyFont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</cellXfs>
  <cellStyles count="1">
    <cellStyle name="Normal" xfId="0" builtinId="0"/>
  </cellStyles>
  <dxfs count="5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24994659260841701"/>
      </font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 /><Relationship Id="rId13" Type="http://schemas.openxmlformats.org/officeDocument/2006/relationships/worksheet" Target="worksheets/sheet13.xml" /><Relationship Id="rId18" Type="http://schemas.openxmlformats.org/officeDocument/2006/relationships/pivotCacheDefinition" Target="pivotCache/pivotCacheDefinition3.xml" /><Relationship Id="rId3" Type="http://schemas.openxmlformats.org/officeDocument/2006/relationships/worksheet" Target="worksheets/sheet3.xml" /><Relationship Id="rId21" Type="http://schemas.openxmlformats.org/officeDocument/2006/relationships/styles" Target="styles.xml" /><Relationship Id="rId7" Type="http://schemas.openxmlformats.org/officeDocument/2006/relationships/worksheet" Target="worksheets/sheet7.xml" /><Relationship Id="rId12" Type="http://schemas.openxmlformats.org/officeDocument/2006/relationships/worksheet" Target="worksheets/sheet12.xml" /><Relationship Id="rId17" Type="http://schemas.openxmlformats.org/officeDocument/2006/relationships/pivotCacheDefinition" Target="pivotCache/pivotCacheDefinition2.xml" /><Relationship Id="rId2" Type="http://schemas.openxmlformats.org/officeDocument/2006/relationships/worksheet" Target="worksheets/sheet2.xml" /><Relationship Id="rId16" Type="http://schemas.openxmlformats.org/officeDocument/2006/relationships/pivotCacheDefinition" Target="pivotCache/pivotCacheDefinition1.xml" /><Relationship Id="rId20" Type="http://schemas.openxmlformats.org/officeDocument/2006/relationships/theme" Target="theme/theme1.xml" /><Relationship Id="rId1" Type="http://schemas.openxmlformats.org/officeDocument/2006/relationships/worksheet" Target="worksheets/sheet1.xml" /><Relationship Id="rId6" Type="http://schemas.openxmlformats.org/officeDocument/2006/relationships/worksheet" Target="worksheets/sheet6.xml" /><Relationship Id="rId11" Type="http://schemas.openxmlformats.org/officeDocument/2006/relationships/worksheet" Target="worksheets/sheet11.xml" /><Relationship Id="rId5" Type="http://schemas.openxmlformats.org/officeDocument/2006/relationships/worksheet" Target="worksheets/sheet5.xml" /><Relationship Id="rId15" Type="http://schemas.openxmlformats.org/officeDocument/2006/relationships/externalLink" Target="externalLinks/externalLink2.xml" /><Relationship Id="rId23" Type="http://schemas.openxmlformats.org/officeDocument/2006/relationships/calcChain" Target="calcChain.xml" /><Relationship Id="rId10" Type="http://schemas.openxmlformats.org/officeDocument/2006/relationships/worksheet" Target="worksheets/sheet10.xml" /><Relationship Id="rId19" Type="http://schemas.openxmlformats.org/officeDocument/2006/relationships/pivotCacheDefinition" Target="pivotCache/pivotCacheDefinition4.xml" /><Relationship Id="rId4" Type="http://schemas.openxmlformats.org/officeDocument/2006/relationships/worksheet" Target="worksheets/sheet4.xml" /><Relationship Id="rId9" Type="http://schemas.openxmlformats.org/officeDocument/2006/relationships/worksheet" Target="worksheets/sheet9.xml" /><Relationship Id="rId14" Type="http://schemas.openxmlformats.org/officeDocument/2006/relationships/externalLink" Target="externalLinks/externalLink1.xml" /><Relationship Id="rId22" Type="http://schemas.openxmlformats.org/officeDocument/2006/relationships/sharedStrings" Target="sharedStrings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 /><Relationship Id="rId1" Type="http://schemas.microsoft.com/office/2011/relationships/chartStyle" Target="style2.xml" 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 /><Relationship Id="rId1" Type="http://schemas.microsoft.com/office/2011/relationships/chartStyle" Target="style3.xml" 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 /><Relationship Id="rId1" Type="http://schemas.microsoft.com/office/2011/relationships/chartStyle" Target="style4.xml" 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 /><Relationship Id="rId1" Type="http://schemas.microsoft.com/office/2011/relationships/chartStyle" Target="style5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[Sumia Akter(Roll 01-061-07) Final Assignment.xlsx]Project 1(c)!PivotTable1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'Project 1(c)'!$D$3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'Project 1(c)'!$C$4:$C$10</c:f>
              <c:strCache>
                <c:ptCount val="6"/>
                <c:pt idx="0">
                  <c:v>Barishal</c:v>
                </c:pt>
                <c:pt idx="1">
                  <c:v>Chittagong</c:v>
                </c:pt>
                <c:pt idx="2">
                  <c:v>Dhaka</c:v>
                </c:pt>
                <c:pt idx="3">
                  <c:v>Khulna</c:v>
                </c:pt>
                <c:pt idx="4">
                  <c:v>Rajshahi</c:v>
                </c:pt>
                <c:pt idx="5">
                  <c:v>Sylhet</c:v>
                </c:pt>
              </c:strCache>
            </c:strRef>
          </c:cat>
          <c:val>
            <c:numRef>
              <c:f>'Project 1(c)'!$D$4:$D$10</c:f>
              <c:numCache>
                <c:formatCode>General</c:formatCode>
                <c:ptCount val="6"/>
                <c:pt idx="0">
                  <c:v>5010000</c:v>
                </c:pt>
                <c:pt idx="1">
                  <c:v>4340000</c:v>
                </c:pt>
                <c:pt idx="2">
                  <c:v>5850000</c:v>
                </c:pt>
                <c:pt idx="3">
                  <c:v>4110000</c:v>
                </c:pt>
                <c:pt idx="4">
                  <c:v>4760000</c:v>
                </c:pt>
                <c:pt idx="5">
                  <c:v>4600000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4B27-BAA1-8424E849BB9C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[Sumia Akter(Roll 01-061-07) Final Assignment.xlsx]Project 1(d)!PivotTable2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'Project 1(d)'!$C$4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'Project 1(d)'!$B$5:$B$10</c:f>
              <c:strCache>
                <c:ptCount val="5"/>
                <c:pt idx="0">
                  <c:v>Desktop</c:v>
                </c:pt>
                <c:pt idx="1">
                  <c:v>Laptop</c:v>
                </c:pt>
                <c:pt idx="2">
                  <c:v>Smartphone</c:v>
                </c:pt>
                <c:pt idx="3">
                  <c:v>Tablet</c:v>
                </c:pt>
                <c:pt idx="4">
                  <c:v>(blank)</c:v>
                </c:pt>
              </c:strCache>
            </c:strRef>
          </c:cat>
          <c:val>
            <c:numRef>
              <c:f>'Project 1(d)'!$C$5:$C$10</c:f>
              <c:numCache>
                <c:formatCode>General</c:formatCode>
                <c:ptCount val="5"/>
                <c:pt idx="0">
                  <c:v>6950000</c:v>
                </c:pt>
                <c:pt idx="1">
                  <c:v>12250000</c:v>
                </c:pt>
                <c:pt idx="2">
                  <c:v>6150000</c:v>
                </c:pt>
                <c:pt idx="3">
                  <c:v>3320000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81-4229-98AC-EB0CFFAD25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52647008"/>
        <c:axId val="1056507712"/>
      </c:barChart>
      <c:catAx>
        <c:axId val="952647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6507712"/>
        <c:crosses val="autoZero"/>
        <c:auto val="1"/>
        <c:lblAlgn val="ctr"/>
        <c:lblOffset val="100"/>
        <c:noMultiLvlLbl val="0"/>
      </c:catAx>
      <c:valAx>
        <c:axId val="105650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2647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13038057742782"/>
          <c:y val="0.29671296296296296"/>
          <c:w val="0.73769619422572175"/>
          <c:h val="0.6149843248760571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[1]Sheet2!$H$16</c:f>
              <c:strCache>
                <c:ptCount val="1"/>
                <c:pt idx="0">
                  <c:v>Sales(in jan-march)</c:v>
                </c:pt>
              </c:strCache>
            </c:strRef>
          </c:tx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strRef>
              <c:f>[1]Sheet2!$F$17:$F$22</c:f>
              <c:strCache>
                <c:ptCount val="6"/>
                <c:pt idx="0">
                  <c:v>Parvez Hosan</c:v>
                </c:pt>
                <c:pt idx="1">
                  <c:v>Arif hossain</c:v>
                </c:pt>
                <c:pt idx="2">
                  <c:v>Nabila Sultana</c:v>
                </c:pt>
                <c:pt idx="3">
                  <c:v>Eva karim</c:v>
                </c:pt>
                <c:pt idx="4">
                  <c:v>Oishi Das</c:v>
                </c:pt>
                <c:pt idx="5">
                  <c:v>Farhan Islam</c:v>
                </c:pt>
              </c:strCache>
            </c:strRef>
          </c:cat>
          <c:val>
            <c:numRef>
              <c:f>[1]Sheet2!$H$17:$H$22</c:f>
              <c:numCache>
                <c:formatCode>General</c:formatCode>
                <c:ptCount val="6"/>
                <c:pt idx="0">
                  <c:v>4710000</c:v>
                </c:pt>
                <c:pt idx="1">
                  <c:v>5130000</c:v>
                </c:pt>
                <c:pt idx="2">
                  <c:v>6930000</c:v>
                </c:pt>
                <c:pt idx="3">
                  <c:v>4190000</c:v>
                </c:pt>
                <c:pt idx="4">
                  <c:v>2390000</c:v>
                </c:pt>
                <c:pt idx="5">
                  <c:v>5320000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6A-4E4F-81B1-12BEE1027F89}"/>
            </c:ext>
          </c:extLst>
        </c:ser>
        <c:ser>
          <c:idx val="1"/>
          <c:order val="1"/>
          <c:tx>
            <c:strRef>
              <c:f>[1]Sheet2!$I$16</c:f>
              <c:strCache>
                <c:ptCount val="1"/>
                <c:pt idx="0">
                  <c:v>Bonus</c:v>
                </c:pt>
              </c:strCache>
            </c:strRef>
          </c:tx>
          <c:spPr>
            <a:pattFill prst="narVert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cat>
            <c:strRef>
              <c:f>[1]Sheet2!$F$17:$F$22</c:f>
              <c:strCache>
                <c:ptCount val="6"/>
                <c:pt idx="0">
                  <c:v>Parvez Hosan</c:v>
                </c:pt>
                <c:pt idx="1">
                  <c:v>Arif hossain</c:v>
                </c:pt>
                <c:pt idx="2">
                  <c:v>Nabila Sultana</c:v>
                </c:pt>
                <c:pt idx="3">
                  <c:v>Eva karim</c:v>
                </c:pt>
                <c:pt idx="4">
                  <c:v>Oishi Das</c:v>
                </c:pt>
                <c:pt idx="5">
                  <c:v>Farhan Islam</c:v>
                </c:pt>
              </c:strCache>
            </c:strRef>
          </c:cat>
          <c:val>
            <c:numRef>
              <c:f>[1]Sheet2!$I$17:$I$22</c:f>
              <c:numCache>
                <c:formatCode>General</c:formatCode>
                <c:ptCount val="6"/>
                <c:pt idx="0">
                  <c:v>471000</c:v>
                </c:pt>
                <c:pt idx="1">
                  <c:v>513000</c:v>
                </c:pt>
                <c:pt idx="2">
                  <c:v>693000</c:v>
                </c:pt>
                <c:pt idx="3">
                  <c:v>419000</c:v>
                </c:pt>
                <c:pt idx="4">
                  <c:v>239000</c:v>
                </c:pt>
                <c:pt idx="5">
                  <c:v>532000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6A-4E4F-81B1-12BEE1027F89}"/>
            </c:ext>
          </c:extLst>
        </c:ser>
        <c:ser>
          <c:idx val="2"/>
          <c:order val="2"/>
          <c:tx>
            <c:strRef>
              <c:f>[1]Sheet2!$J$16</c:f>
              <c:strCache>
                <c:ptCount val="1"/>
                <c:pt idx="0">
                  <c:v>Total</c:v>
                </c:pt>
              </c:strCache>
            </c:strRef>
          </c:tx>
          <c:spPr>
            <a:pattFill prst="narVert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3"/>
              </a:innerShdw>
            </a:effectLst>
          </c:spPr>
          <c:invertIfNegative val="0"/>
          <c:cat>
            <c:strRef>
              <c:f>[1]Sheet2!$F$17:$F$22</c:f>
              <c:strCache>
                <c:ptCount val="6"/>
                <c:pt idx="0">
                  <c:v>Parvez Hosan</c:v>
                </c:pt>
                <c:pt idx="1">
                  <c:v>Arif hossain</c:v>
                </c:pt>
                <c:pt idx="2">
                  <c:v>Nabila Sultana</c:v>
                </c:pt>
                <c:pt idx="3">
                  <c:v>Eva karim</c:v>
                </c:pt>
                <c:pt idx="4">
                  <c:v>Oishi Das</c:v>
                </c:pt>
                <c:pt idx="5">
                  <c:v>Farhan Islam</c:v>
                </c:pt>
              </c:strCache>
            </c:strRef>
          </c:cat>
          <c:val>
            <c:numRef>
              <c:f>[1]Sheet2!$J$17:$J$22</c:f>
              <c:numCache>
                <c:formatCode>General</c:formatCode>
                <c:ptCount val="6"/>
                <c:pt idx="0">
                  <c:v>501000</c:v>
                </c:pt>
                <c:pt idx="1">
                  <c:v>543000</c:v>
                </c:pt>
                <c:pt idx="2">
                  <c:v>723000</c:v>
                </c:pt>
                <c:pt idx="3">
                  <c:v>449000</c:v>
                </c:pt>
                <c:pt idx="4">
                  <c:v>269000</c:v>
                </c:pt>
                <c:pt idx="5">
                  <c:v>562000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6A-4E4F-81B1-12BEE1027F89}"/>
            </c:ext>
          </c:extLst>
        </c:ser>
        <c:ser>
          <c:idx val="3"/>
          <c:order val="3"/>
          <c:tx>
            <c:strRef>
              <c:f>[1]Sheet2!$K$16</c:f>
              <c:strCache>
                <c:ptCount val="1"/>
              </c:strCache>
            </c:strRef>
          </c:tx>
          <c:spPr>
            <a:pattFill prst="narVert">
              <a:fgClr>
                <a:schemeClr val="accent4"/>
              </a:fgClr>
              <a:bgClr>
                <a:schemeClr val="accent4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4"/>
              </a:innerShdw>
            </a:effectLst>
          </c:spPr>
          <c:invertIfNegative val="0"/>
          <c:cat>
            <c:strRef>
              <c:f>[1]Sheet2!$F$17:$F$22</c:f>
              <c:strCache>
                <c:ptCount val="6"/>
                <c:pt idx="0">
                  <c:v>Parvez Hosan</c:v>
                </c:pt>
                <c:pt idx="1">
                  <c:v>Arif hossain</c:v>
                </c:pt>
                <c:pt idx="2">
                  <c:v>Nabila Sultana</c:v>
                </c:pt>
                <c:pt idx="3">
                  <c:v>Eva karim</c:v>
                </c:pt>
                <c:pt idx="4">
                  <c:v>Oishi Das</c:v>
                </c:pt>
                <c:pt idx="5">
                  <c:v>Farhan Islam</c:v>
                </c:pt>
              </c:strCache>
            </c:strRef>
          </c:cat>
          <c:val>
            <c:numRef>
              <c:f>[1]Sheet2!$K$17:$K$22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3-AE6A-4E4F-81B1-12BEE1027F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7"/>
        <c:overlap val="-48"/>
        <c:axId val="746615103"/>
        <c:axId val="746625663"/>
      </c:barChart>
      <c:catAx>
        <c:axId val="7466151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625663"/>
        <c:crosses val="autoZero"/>
        <c:auto val="1"/>
        <c:lblAlgn val="ctr"/>
        <c:lblOffset val="100"/>
        <c:noMultiLvlLbl val="0"/>
      </c:catAx>
      <c:valAx>
        <c:axId val="746625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615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[2]Sheet1!$D$5:$D$6</c:f>
              <c:strCache>
                <c:ptCount val="2"/>
                <c:pt idx="1">
                  <c:v>Expenses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[2]Sheet1!$C$7:$C$18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[2]Sheet1!$D$7:$D$18</c:f>
              <c:numCache>
                <c:formatCode>General</c:formatCode>
                <c:ptCount val="12"/>
                <c:pt idx="0">
                  <c:v>9288500</c:v>
                </c:pt>
                <c:pt idx="1">
                  <c:v>9744300</c:v>
                </c:pt>
                <c:pt idx="2">
                  <c:v>8904700</c:v>
                </c:pt>
                <c:pt idx="3">
                  <c:v>7345200</c:v>
                </c:pt>
                <c:pt idx="4">
                  <c:v>8987000</c:v>
                </c:pt>
                <c:pt idx="5">
                  <c:v>5215400</c:v>
                </c:pt>
                <c:pt idx="6">
                  <c:v>9976500</c:v>
                </c:pt>
                <c:pt idx="7">
                  <c:v>7976700</c:v>
                </c:pt>
                <c:pt idx="8">
                  <c:v>9879000</c:v>
                </c:pt>
                <c:pt idx="9">
                  <c:v>6234800</c:v>
                </c:pt>
                <c:pt idx="10">
                  <c:v>4534800</c:v>
                </c:pt>
                <c:pt idx="11">
                  <c:v>8348700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95-42DA-BEF8-1F95157A0FC9}"/>
            </c:ext>
          </c:extLst>
        </c:ser>
        <c:ser>
          <c:idx val="1"/>
          <c:order val="1"/>
          <c:tx>
            <c:strRef>
              <c:f>[2]Sheet1!$E$5:$E$6</c:f>
              <c:strCache>
                <c:ptCount val="2"/>
                <c:pt idx="1">
                  <c:v>Sales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[2]Sheet1!$C$7:$C$18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[2]Sheet1!$E$7:$E$18</c:f>
              <c:numCache>
                <c:formatCode>General</c:formatCode>
                <c:ptCount val="12"/>
                <c:pt idx="0">
                  <c:v>8750000</c:v>
                </c:pt>
                <c:pt idx="1">
                  <c:v>9920000</c:v>
                </c:pt>
                <c:pt idx="2">
                  <c:v>10000000</c:v>
                </c:pt>
                <c:pt idx="3">
                  <c:v>7957400</c:v>
                </c:pt>
                <c:pt idx="4">
                  <c:v>9876500</c:v>
                </c:pt>
                <c:pt idx="5">
                  <c:v>5164500</c:v>
                </c:pt>
                <c:pt idx="6">
                  <c:v>11543600</c:v>
                </c:pt>
                <c:pt idx="7">
                  <c:v>8087900</c:v>
                </c:pt>
                <c:pt idx="8">
                  <c:v>9969800</c:v>
                </c:pt>
                <c:pt idx="9">
                  <c:v>7024000</c:v>
                </c:pt>
                <c:pt idx="10">
                  <c:v>4809300</c:v>
                </c:pt>
                <c:pt idx="11">
                  <c:v>8834800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95-42DA-BEF8-1F95157A0FC9}"/>
            </c:ext>
          </c:extLst>
        </c:ser>
        <c:ser>
          <c:idx val="2"/>
          <c:order val="2"/>
          <c:tx>
            <c:strRef>
              <c:f>[2]Sheet1!$F$5:$F$6</c:f>
              <c:strCache>
                <c:ptCount val="2"/>
                <c:pt idx="1">
                  <c:v>Profit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[2]Sheet1!$C$7:$C$18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[2]Sheet1!$F$7:$F$18</c:f>
              <c:numCache>
                <c:formatCode>General</c:formatCode>
                <c:ptCount val="12"/>
                <c:pt idx="0">
                  <c:v>-538500</c:v>
                </c:pt>
                <c:pt idx="1">
                  <c:v>175700</c:v>
                </c:pt>
                <c:pt idx="2">
                  <c:v>1095300</c:v>
                </c:pt>
                <c:pt idx="3">
                  <c:v>612200</c:v>
                </c:pt>
                <c:pt idx="4">
                  <c:v>889500</c:v>
                </c:pt>
                <c:pt idx="5">
                  <c:v>-50900</c:v>
                </c:pt>
                <c:pt idx="6">
                  <c:v>1567100</c:v>
                </c:pt>
                <c:pt idx="7">
                  <c:v>111200</c:v>
                </c:pt>
                <c:pt idx="8">
                  <c:v>90800</c:v>
                </c:pt>
                <c:pt idx="9">
                  <c:v>789200</c:v>
                </c:pt>
                <c:pt idx="10">
                  <c:v>274500</c:v>
                </c:pt>
                <c:pt idx="11">
                  <c:v>486100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995-42DA-BEF8-1F95157A0F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0148512"/>
        <c:axId val="1580159072"/>
      </c:barChart>
      <c:catAx>
        <c:axId val="1580148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0159072"/>
        <c:crosses val="autoZero"/>
        <c:auto val="1"/>
        <c:lblAlgn val="ctr"/>
        <c:lblOffset val="100"/>
        <c:noMultiLvlLbl val="0"/>
      </c:catAx>
      <c:valAx>
        <c:axId val="158015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0148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[2]Sheet1!$D$5:$D$6</c:f>
              <c:strCache>
                <c:ptCount val="2"/>
                <c:pt idx="1">
                  <c:v>Expenses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[2]Sheet1!$C$7:$C$18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[2]Sheet1!$D$7:$D$18</c:f>
              <c:numCache>
                <c:formatCode>General</c:formatCode>
                <c:ptCount val="12"/>
                <c:pt idx="0">
                  <c:v>9288500</c:v>
                </c:pt>
                <c:pt idx="1">
                  <c:v>9744300</c:v>
                </c:pt>
                <c:pt idx="2">
                  <c:v>8904700</c:v>
                </c:pt>
                <c:pt idx="3">
                  <c:v>7345200</c:v>
                </c:pt>
                <c:pt idx="4">
                  <c:v>8987000</c:v>
                </c:pt>
                <c:pt idx="5">
                  <c:v>5215400</c:v>
                </c:pt>
                <c:pt idx="6">
                  <c:v>9976500</c:v>
                </c:pt>
                <c:pt idx="7">
                  <c:v>7976700</c:v>
                </c:pt>
                <c:pt idx="8">
                  <c:v>9879000</c:v>
                </c:pt>
                <c:pt idx="9">
                  <c:v>6234800</c:v>
                </c:pt>
                <c:pt idx="10">
                  <c:v>4534800</c:v>
                </c:pt>
                <c:pt idx="11">
                  <c:v>8348700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44-4DD6-A7E1-0444AB6BA6BD}"/>
            </c:ext>
          </c:extLst>
        </c:ser>
        <c:ser>
          <c:idx val="1"/>
          <c:order val="1"/>
          <c:tx>
            <c:strRef>
              <c:f>[2]Sheet1!$E$5:$E$6</c:f>
              <c:strCache>
                <c:ptCount val="2"/>
                <c:pt idx="1">
                  <c:v>Sales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[2]Sheet1!$C$7:$C$18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[2]Sheet1!$E$7:$E$18</c:f>
              <c:numCache>
                <c:formatCode>General</c:formatCode>
                <c:ptCount val="12"/>
                <c:pt idx="0">
                  <c:v>8750000</c:v>
                </c:pt>
                <c:pt idx="1">
                  <c:v>9920000</c:v>
                </c:pt>
                <c:pt idx="2">
                  <c:v>10000000</c:v>
                </c:pt>
                <c:pt idx="3">
                  <c:v>7957400</c:v>
                </c:pt>
                <c:pt idx="4">
                  <c:v>9876500</c:v>
                </c:pt>
                <c:pt idx="5">
                  <c:v>5164500</c:v>
                </c:pt>
                <c:pt idx="6">
                  <c:v>11543600</c:v>
                </c:pt>
                <c:pt idx="7">
                  <c:v>8087900</c:v>
                </c:pt>
                <c:pt idx="8">
                  <c:v>9969800</c:v>
                </c:pt>
                <c:pt idx="9">
                  <c:v>7024000</c:v>
                </c:pt>
                <c:pt idx="10">
                  <c:v>4809300</c:v>
                </c:pt>
                <c:pt idx="11">
                  <c:v>8834800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44-4DD6-A7E1-0444AB6BA6BD}"/>
            </c:ext>
          </c:extLst>
        </c:ser>
        <c:ser>
          <c:idx val="2"/>
          <c:order val="2"/>
          <c:tx>
            <c:strRef>
              <c:f>[2]Sheet1!$F$5:$F$6</c:f>
              <c:strCache>
                <c:ptCount val="2"/>
                <c:pt idx="1">
                  <c:v>Profit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[2]Sheet1!$C$7:$C$18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[2]Sheet1!$F$7:$F$18</c:f>
              <c:numCache>
                <c:formatCode>General</c:formatCode>
                <c:ptCount val="12"/>
                <c:pt idx="0">
                  <c:v>-538500</c:v>
                </c:pt>
                <c:pt idx="1">
                  <c:v>175700</c:v>
                </c:pt>
                <c:pt idx="2">
                  <c:v>1095300</c:v>
                </c:pt>
                <c:pt idx="3">
                  <c:v>612200</c:v>
                </c:pt>
                <c:pt idx="4">
                  <c:v>889500</c:v>
                </c:pt>
                <c:pt idx="5">
                  <c:v>-50900</c:v>
                </c:pt>
                <c:pt idx="6">
                  <c:v>1567100</c:v>
                </c:pt>
                <c:pt idx="7">
                  <c:v>111200</c:v>
                </c:pt>
                <c:pt idx="8">
                  <c:v>90800</c:v>
                </c:pt>
                <c:pt idx="9">
                  <c:v>789200</c:v>
                </c:pt>
                <c:pt idx="10">
                  <c:v>274500</c:v>
                </c:pt>
                <c:pt idx="11">
                  <c:v>486100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44-4DD6-A7E1-0444AB6BA6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0145632"/>
        <c:axId val="1580152352"/>
      </c:lineChart>
      <c:catAx>
        <c:axId val="1580145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0152352"/>
        <c:crosses val="autoZero"/>
        <c:auto val="1"/>
        <c:lblAlgn val="ctr"/>
        <c:lblOffset val="100"/>
        <c:noMultiLvlLbl val="0"/>
      </c:catAx>
      <c:valAx>
        <c:axId val="158015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0145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 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 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 /><Relationship Id="rId1" Type="http://schemas.openxmlformats.org/officeDocument/2006/relationships/chart" Target="../charts/chart4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471487</xdr:colOff>
      <xdr:row>2</xdr:row>
      <xdr:rowOff>33337</xdr:rowOff>
    </xdr:from>
    <xdr:to>
      <xdr:col>12</xdr:col>
      <xdr:colOff>166687</xdr:colOff>
      <xdr:row>16</xdr:row>
      <xdr:rowOff>109537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45BA2A4-F7AE-44F5-B532-3095072DBB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</xdr:colOff>
      <xdr:row>3</xdr:row>
      <xdr:rowOff>14287</xdr:rowOff>
    </xdr:from>
    <xdr:to>
      <xdr:col>11</xdr:col>
      <xdr:colOff>361950</xdr:colOff>
      <xdr:row>17</xdr:row>
      <xdr:rowOff>90487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E7AA9FE-FC94-473D-8730-3601938066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533400</xdr:colOff>
      <xdr:row>21</xdr:row>
      <xdr:rowOff>142875</xdr:rowOff>
    </xdr:from>
    <xdr:to>
      <xdr:col>10</xdr:col>
      <xdr:colOff>476250</xdr:colOff>
      <xdr:row>36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CF2DC5-0F42-410E-8C96-A15BA00A9A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533400</xdr:colOff>
      <xdr:row>20</xdr:row>
      <xdr:rowOff>156210</xdr:rowOff>
    </xdr:from>
    <xdr:to>
      <xdr:col>9</xdr:col>
      <xdr:colOff>228600</xdr:colOff>
      <xdr:row>35</xdr:row>
      <xdr:rowOff>156210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4AFB8B-272B-4A73-8C26-BD2EE14A07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358140</xdr:colOff>
      <xdr:row>6</xdr:row>
      <xdr:rowOff>118110</xdr:rowOff>
    </xdr:from>
    <xdr:to>
      <xdr:col>15</xdr:col>
      <xdr:colOff>53340</xdr:colOff>
      <xdr:row>21</xdr:row>
      <xdr:rowOff>118110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AC03C14-8873-4688-9ACE-5D9FBB9E3C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etworking-Lab/Downloads/Sumia%20Akter(01-061-07)project%202.xlsx" TargetMode="External" 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etworking-Lab/Downloads/Sumia%20Akter(Roll%2001-061-07)project%204.xlsx" TargetMode="External" 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6"/>
      <sheetName val="Sheet2"/>
      <sheetName val="Sheet10"/>
    </sheetNames>
    <sheetDataSet>
      <sheetData sheetId="0" refreshError="1"/>
      <sheetData sheetId="1" refreshError="1"/>
      <sheetData sheetId="2">
        <row r="16">
          <cell r="H16" t="str">
            <v>Sales(in jan-march)</v>
          </cell>
          <cell r="I16" t="str">
            <v>Bonus</v>
          </cell>
          <cell r="J16" t="str">
            <v>Total</v>
          </cell>
        </row>
        <row r="17">
          <cell r="F17" t="str">
            <v>Parvez Hosan</v>
          </cell>
          <cell r="H17">
            <v>4710000</v>
          </cell>
          <cell r="I17">
            <v>471000</v>
          </cell>
          <cell r="J17">
            <v>501000</v>
          </cell>
        </row>
        <row r="18">
          <cell r="F18" t="str">
            <v>Arif hossain</v>
          </cell>
          <cell r="H18">
            <v>5130000</v>
          </cell>
          <cell r="I18">
            <v>513000</v>
          </cell>
          <cell r="J18">
            <v>543000</v>
          </cell>
        </row>
        <row r="19">
          <cell r="F19" t="str">
            <v>Nabila Sultana</v>
          </cell>
          <cell r="H19">
            <v>6930000</v>
          </cell>
          <cell r="I19">
            <v>693000</v>
          </cell>
          <cell r="J19">
            <v>723000</v>
          </cell>
        </row>
        <row r="20">
          <cell r="F20" t="str">
            <v>Eva karim</v>
          </cell>
          <cell r="H20">
            <v>4190000</v>
          </cell>
          <cell r="I20">
            <v>419000</v>
          </cell>
          <cell r="J20">
            <v>449000</v>
          </cell>
        </row>
        <row r="21">
          <cell r="F21" t="str">
            <v>Oishi Das</v>
          </cell>
          <cell r="H21">
            <v>2390000</v>
          </cell>
          <cell r="I21">
            <v>239000</v>
          </cell>
          <cell r="J21">
            <v>269000</v>
          </cell>
        </row>
        <row r="22">
          <cell r="F22" t="str">
            <v>Farhan Islam</v>
          </cell>
          <cell r="H22">
            <v>5320000</v>
          </cell>
          <cell r="I22">
            <v>532000</v>
          </cell>
          <cell r="J22">
            <v>562000</v>
          </cell>
        </row>
      </sheetData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6">
          <cell r="D6" t="str">
            <v>Expenses</v>
          </cell>
          <cell r="E6" t="str">
            <v>Sales</v>
          </cell>
          <cell r="F6" t="str">
            <v>Profit</v>
          </cell>
        </row>
        <row r="7">
          <cell r="C7" t="str">
            <v>January</v>
          </cell>
          <cell r="D7">
            <v>9288500</v>
          </cell>
          <cell r="E7">
            <v>8750000</v>
          </cell>
          <cell r="F7">
            <v>-538500</v>
          </cell>
        </row>
        <row r="8">
          <cell r="C8" t="str">
            <v>February</v>
          </cell>
          <cell r="D8">
            <v>9744300</v>
          </cell>
          <cell r="E8">
            <v>9920000</v>
          </cell>
          <cell r="F8">
            <v>175700</v>
          </cell>
        </row>
        <row r="9">
          <cell r="C9" t="str">
            <v>March</v>
          </cell>
          <cell r="D9">
            <v>8904700</v>
          </cell>
          <cell r="E9">
            <v>10000000</v>
          </cell>
          <cell r="F9">
            <v>1095300</v>
          </cell>
        </row>
        <row r="10">
          <cell r="C10" t="str">
            <v>April</v>
          </cell>
          <cell r="D10">
            <v>7345200</v>
          </cell>
          <cell r="E10">
            <v>7957400</v>
          </cell>
          <cell r="F10">
            <v>612200</v>
          </cell>
        </row>
        <row r="11">
          <cell r="C11" t="str">
            <v>May</v>
          </cell>
          <cell r="D11">
            <v>8987000</v>
          </cell>
          <cell r="E11">
            <v>9876500</v>
          </cell>
          <cell r="F11">
            <v>889500</v>
          </cell>
        </row>
        <row r="12">
          <cell r="C12" t="str">
            <v>June</v>
          </cell>
          <cell r="D12">
            <v>5215400</v>
          </cell>
          <cell r="E12">
            <v>5164500</v>
          </cell>
          <cell r="F12">
            <v>-50900</v>
          </cell>
        </row>
        <row r="13">
          <cell r="C13" t="str">
            <v>July</v>
          </cell>
          <cell r="D13">
            <v>9976500</v>
          </cell>
          <cell r="E13">
            <v>11543600</v>
          </cell>
          <cell r="F13">
            <v>1567100</v>
          </cell>
        </row>
        <row r="14">
          <cell r="C14" t="str">
            <v>August</v>
          </cell>
          <cell r="D14">
            <v>7976700</v>
          </cell>
          <cell r="E14">
            <v>8087900</v>
          </cell>
          <cell r="F14">
            <v>111200</v>
          </cell>
        </row>
        <row r="15">
          <cell r="C15" t="str">
            <v>September</v>
          </cell>
          <cell r="D15">
            <v>9879000</v>
          </cell>
          <cell r="E15">
            <v>9969800</v>
          </cell>
          <cell r="F15">
            <v>90800</v>
          </cell>
        </row>
        <row r="16">
          <cell r="C16" t="str">
            <v>October</v>
          </cell>
          <cell r="D16">
            <v>6234800</v>
          </cell>
          <cell r="E16">
            <v>7024000</v>
          </cell>
          <cell r="F16">
            <v>789200</v>
          </cell>
        </row>
        <row r="17">
          <cell r="C17" t="str">
            <v>November</v>
          </cell>
          <cell r="D17">
            <v>4534800</v>
          </cell>
          <cell r="E17">
            <v>4809300</v>
          </cell>
          <cell r="F17">
            <v>274500</v>
          </cell>
        </row>
        <row r="18">
          <cell r="C18" t="str">
            <v>December</v>
          </cell>
          <cell r="D18">
            <v>8348700</v>
          </cell>
          <cell r="E18">
            <v>8834800</v>
          </cell>
          <cell r="F18">
            <v>486100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xlFile://Root/Users/Networking-Lab/Downloads/Sumia%20Akter(01-061-07)%20(1).xlsx" TargetMode="External" /><Relationship Id="rId1" Type="http://schemas.openxmlformats.org/officeDocument/2006/relationships/pivotCacheRecords" Target="pivotCacheRecords1.xml" 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xlFile://Root/Users/Networking-Lab/Downloads/Sumia%20Akter(01-061-07)%20(1).xlsx" TargetMode="External" /><Relationship Id="rId1" Type="http://schemas.openxmlformats.org/officeDocument/2006/relationships/pivotCacheRecords" Target="pivotCacheRecords2.xml" /></Relationships>
</file>

<file path=xl/pivotCache/_rels/pivotCacheDefinition3.xml.rels><?xml version="1.0" encoding="UTF-8" standalone="yes"?>
<Relationships xmlns="http://schemas.openxmlformats.org/package/2006/relationships"><Relationship Id="rId2" Type="http://schemas.openxmlformats.org/officeDocument/2006/relationships/externalLinkPath" Target="xlFile://Root/Users/Networking-Lab/Downloads/Sumia%20Akter(01-061-07)project%202.xlsx" TargetMode="External" /><Relationship Id="rId1" Type="http://schemas.openxmlformats.org/officeDocument/2006/relationships/pivotCacheRecords" Target="pivotCacheRecords3.xml" /></Relationships>
</file>

<file path=xl/pivotCache/_rels/pivotCacheDefinition4.xml.rels><?xml version="1.0" encoding="UTF-8" standalone="yes"?>
<Relationships xmlns="http://schemas.openxmlformats.org/package/2006/relationships"><Relationship Id="rId2" Type="http://schemas.openxmlformats.org/officeDocument/2006/relationships/externalLinkPath" Target="xlFile://Root/Users/Networking-Lab/Downloads/Sumia%20Akter(01-061-07)project%202.xlsx" TargetMode="External" /><Relationship Id="rId1" Type="http://schemas.openxmlformats.org/officeDocument/2006/relationships/pivotCacheRecords" Target="pivotCacheRecords4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hek" refreshedDate="45673.740431944447" createdVersion="8" refreshedVersion="8" minRefreshableVersion="3" recordCount="76" xr:uid="{75463903-28D8-41CC-A5B2-69CBB7D26E4D}">
  <cacheSource type="worksheet">
    <worksheetSource ref="A3:G79" sheet="Sheet4" r:id="rId2"/>
  </cacheSource>
  <cacheFields count="7">
    <cacheField name="Date" numFmtId="14">
      <sharedItems containsSemiMixedTypes="0" containsNonDate="0" containsDate="1" containsString="0" minDate="2024-01-05T00:00:00" maxDate="2024-03-31T00:00:00"/>
    </cacheField>
    <cacheField name="Region" numFmtId="0">
      <sharedItems count="6">
        <s v="Barishal"/>
        <s v="Chittagong"/>
        <s v="Khulna"/>
        <s v="Rajshahi"/>
        <s v="Sylhet"/>
        <s v="Dhaka"/>
      </sharedItems>
    </cacheField>
    <cacheField name="Sales Rep" numFmtId="0">
      <sharedItems/>
    </cacheField>
    <cacheField name="Product" numFmtId="0">
      <sharedItems/>
    </cacheField>
    <cacheField name="Quantity" numFmtId="0">
      <sharedItems containsSemiMixedTypes="0" containsString="0" containsNumber="1" containsInteger="1" minValue="3" maxValue="20"/>
    </cacheField>
    <cacheField name="Unit Price (BDT)" numFmtId="0">
      <sharedItems containsSemiMixedTypes="0" containsString="0" containsNumber="1" containsInteger="1" minValue="20000" maxValue="70000"/>
    </cacheField>
    <cacheField name="Total Sales (BDT)" numFmtId="0">
      <sharedItems containsSemiMixedTypes="0" containsString="0" containsNumber="1" containsInteger="1" minValue="80000" maxValue="84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hek" refreshedDate="45673.737876157407" createdVersion="8" refreshedVersion="8" minRefreshableVersion="3" recordCount="77" xr:uid="{AF6044D3-5498-4726-A351-ACFCC20BEDB8}">
  <cacheSource type="worksheet">
    <worksheetSource ref="A3:G80" sheet="Sheet1" r:id="rId2"/>
  </cacheSource>
  <cacheFields count="7">
    <cacheField name="Date" numFmtId="0">
      <sharedItems containsNonDate="0" containsDate="1" containsString="0" containsBlank="1" minDate="2024-01-05T00:00:00" maxDate="2024-03-31T00:00:00"/>
    </cacheField>
    <cacheField name="Region" numFmtId="0">
      <sharedItems containsBlank="1"/>
    </cacheField>
    <cacheField name="Sales Rep" numFmtId="0">
      <sharedItems containsBlank="1"/>
    </cacheField>
    <cacheField name="Product" numFmtId="0">
      <sharedItems containsBlank="1" count="5">
        <s v="Laptop"/>
        <s v="Desktop"/>
        <s v="Tablet"/>
        <s v="Smartphone"/>
        <m/>
      </sharedItems>
    </cacheField>
    <cacheField name="Quantity" numFmtId="0">
      <sharedItems containsString="0" containsBlank="1" containsNumber="1" containsInteger="1" minValue="3" maxValue="20"/>
    </cacheField>
    <cacheField name="Unit Price (BDT)" numFmtId="0">
      <sharedItems containsString="0" containsBlank="1" containsNumber="1" containsInteger="1" minValue="20000" maxValue="70000"/>
    </cacheField>
    <cacheField name="Total Sales (BDT)" numFmtId="0">
      <sharedItems containsString="0" containsBlank="1" containsNumber="1" containsInteger="1" minValue="80000" maxValue="84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2" refreshedDate="45675.658458217593" createdVersion="8" refreshedVersion="8" minRefreshableVersion="3" recordCount="76" xr:uid="{0E62783B-5B0E-49F9-BC38-57BED70128FC}">
  <cacheSource type="worksheet">
    <worksheetSource ref="B5:H81" sheet="Sheet2" r:id="rId2"/>
  </cacheSource>
  <cacheFields count="9">
    <cacheField name="Date" numFmtId="14">
      <sharedItems containsSemiMixedTypes="0" containsNonDate="0" containsDate="1" containsString="0" minDate="2024-01-05T00:00:00" maxDate="2024-03-31T00:00:00" count="76">
        <d v="2024-01-05T00:00:00"/>
        <d v="2024-01-06T00:00:00"/>
        <d v="2024-01-07T00:00:00"/>
        <d v="2024-01-08T00:00:00"/>
        <d v="2024-01-09T00:00:00"/>
        <d v="2024-01-10T00:00:00"/>
        <d v="2024-01-11T00:00:00"/>
        <d v="2024-01-12T00:00:00"/>
        <d v="2024-01-13T00:00:00"/>
        <d v="2024-01-14T00:00:00"/>
        <d v="2024-01-15T00:00:00"/>
        <d v="2024-01-16T00:00:00"/>
        <d v="2024-01-17T00:00:00"/>
        <d v="2024-01-18T00:00:00"/>
        <d v="2024-01-19T00:00:00"/>
        <d v="2024-01-20T00:00:00"/>
        <d v="2024-01-21T00:00:00"/>
        <d v="2024-01-22T00:00:00"/>
        <d v="2024-01-23T00:00:00"/>
        <d v="2024-01-24T00:00:00"/>
        <d v="2024-01-25T00:00:00"/>
        <d v="2024-01-26T00:00:00"/>
        <d v="2024-01-27T00:00:00"/>
        <d v="2024-01-28T00:00:00"/>
        <d v="2024-01-29T00:00:00"/>
        <d v="2024-02-01T00:00:00"/>
        <d v="2024-02-02T00:00:00"/>
        <d v="2024-02-03T00:00:00"/>
        <d v="2024-02-04T00:00:00"/>
        <d v="2024-02-05T00:00:00"/>
        <d v="2024-02-06T00:00:00"/>
        <d v="2024-02-07T00:00:00"/>
        <d v="2024-02-08T00:00:00"/>
        <d v="2024-02-09T00:00:00"/>
        <d v="2024-02-10T00:00:00"/>
        <d v="2024-02-11T00:00:00"/>
        <d v="2024-02-12T00:00:00"/>
        <d v="2024-02-13T00:00:00"/>
        <d v="2024-02-14T00:00:00"/>
        <d v="2024-02-15T00:00:00"/>
        <d v="2024-02-16T00:00:00"/>
        <d v="2024-02-17T00:00:00"/>
        <d v="2024-02-18T00:00:00"/>
        <d v="2024-02-19T00:00:00"/>
        <d v="2024-02-20T00:00:00"/>
        <d v="2024-02-21T00:00:00"/>
        <d v="2024-02-22T00:00:00"/>
        <d v="2024-02-23T00:00:00"/>
        <d v="2024-02-24T00:00:00"/>
        <d v="2024-02-25T00:00:00"/>
        <d v="2024-03-01T00:00:00"/>
        <d v="2024-03-02T00:00:00"/>
        <d v="2024-03-03T00:00:00"/>
        <d v="2024-03-04T00:00:00"/>
        <d v="2024-03-05T00:00:00"/>
        <d v="2024-03-06T00:00:00"/>
        <d v="2024-03-07T00:00:00"/>
        <d v="2024-03-08T00:00:00"/>
        <d v="2024-03-09T00:00:00"/>
        <d v="2024-03-10T00:00:00"/>
        <d v="2024-03-11T00:00:00"/>
        <d v="2024-03-12T00:00:00"/>
        <d v="2024-03-13T00:00:00"/>
        <d v="2024-03-14T00:00:00"/>
        <d v="2024-03-15T00:00:00"/>
        <d v="2024-03-16T00:00:00"/>
        <d v="2024-03-17T00:00:00"/>
        <d v="2024-03-18T00:00:00"/>
        <d v="2024-03-19T00:00:00"/>
        <d v="2024-03-20T00:00:00"/>
        <d v="2024-03-21T00:00:00"/>
        <d v="2024-03-22T00:00:00"/>
        <d v="2024-03-23T00:00:00"/>
        <d v="2024-03-24T00:00:00"/>
        <d v="2024-03-25T00:00:00"/>
        <d v="2024-03-30T00:00:00"/>
      </sharedItems>
      <fieldGroup par="8"/>
    </cacheField>
    <cacheField name="Region" numFmtId="0">
      <sharedItems count="6">
        <s v="Barishal"/>
        <s v="Chittagong"/>
        <s v="Khulna"/>
        <s v="Rajshahi"/>
        <s v="Sylhet"/>
        <s v="Dhaka"/>
      </sharedItems>
    </cacheField>
    <cacheField name="Sales Rep" numFmtId="0">
      <sharedItems count="6">
        <s v="Arif Hossain"/>
        <s v="Oishi Das"/>
        <s v="Parvez Hasan"/>
        <s v="Nabila Sultana"/>
        <s v="Eva Karim"/>
        <s v="Farhan Islam"/>
      </sharedItems>
    </cacheField>
    <cacheField name="Product" numFmtId="0">
      <sharedItems/>
    </cacheField>
    <cacheField name="Quantity" numFmtId="0">
      <sharedItems containsSemiMixedTypes="0" containsString="0" containsNumber="1" containsInteger="1" minValue="3" maxValue="20"/>
    </cacheField>
    <cacheField name="Unit Price (BDT)" numFmtId="0">
      <sharedItems containsSemiMixedTypes="0" containsString="0" containsNumber="1" containsInteger="1" minValue="20000" maxValue="70000"/>
    </cacheField>
    <cacheField name="Total Sales (BDT)" numFmtId="0">
      <sharedItems containsSemiMixedTypes="0" containsString="0" containsNumber="1" containsInteger="1" minValue="80000" maxValue="840000"/>
    </cacheField>
    <cacheField name="Days (Date)" numFmtId="0" databaseField="0">
      <fieldGroup base="0">
        <rangePr groupBy="days" startDate="2024-01-05T00:00:00" endDate="2024-03-31T00:00:00"/>
        <groupItems count="368">
          <s v="&lt;1/5/2024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3/31/2024"/>
        </groupItems>
      </fieldGroup>
    </cacheField>
    <cacheField name="Months (Date)" numFmtId="0" databaseField="0">
      <fieldGroup base="0">
        <rangePr groupBy="months" startDate="2024-01-05T00:00:00" endDate="2024-03-31T00:00:00"/>
        <groupItems count="14">
          <s v="&lt;1/5/202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31/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2" refreshedDate="45675.721943865741" createdVersion="8" refreshedVersion="8" minRefreshableVersion="3" recordCount="76" xr:uid="{0C71E9A5-A155-4984-BC79-FA35C24E8CBA}">
  <cacheSource type="worksheet">
    <worksheetSource ref="B3:H79" sheet="Sheet15" r:id="rId2"/>
  </cacheSource>
  <cacheFields count="9">
    <cacheField name="Date" numFmtId="14">
      <sharedItems containsSemiMixedTypes="0" containsNonDate="0" containsDate="1" containsString="0" minDate="2024-01-05T00:00:00" maxDate="2024-03-31T00:00:00" count="76">
        <d v="2024-01-05T00:00:00"/>
        <d v="2024-01-06T00:00:00"/>
        <d v="2024-01-07T00:00:00"/>
        <d v="2024-01-08T00:00:00"/>
        <d v="2024-01-09T00:00:00"/>
        <d v="2024-01-10T00:00:00"/>
        <d v="2024-01-11T00:00:00"/>
        <d v="2024-01-12T00:00:00"/>
        <d v="2024-01-13T00:00:00"/>
        <d v="2024-01-14T00:00:00"/>
        <d v="2024-01-15T00:00:00"/>
        <d v="2024-01-16T00:00:00"/>
        <d v="2024-01-17T00:00:00"/>
        <d v="2024-01-18T00:00:00"/>
        <d v="2024-01-19T00:00:00"/>
        <d v="2024-01-20T00:00:00"/>
        <d v="2024-01-21T00:00:00"/>
        <d v="2024-01-22T00:00:00"/>
        <d v="2024-01-23T00:00:00"/>
        <d v="2024-01-24T00:00:00"/>
        <d v="2024-01-25T00:00:00"/>
        <d v="2024-01-26T00:00:00"/>
        <d v="2024-01-27T00:00:00"/>
        <d v="2024-01-28T00:00:00"/>
        <d v="2024-01-29T00:00:00"/>
        <d v="2024-02-01T00:00:00"/>
        <d v="2024-02-02T00:00:00"/>
        <d v="2024-02-03T00:00:00"/>
        <d v="2024-02-04T00:00:00"/>
        <d v="2024-02-05T00:00:00"/>
        <d v="2024-02-06T00:00:00"/>
        <d v="2024-02-07T00:00:00"/>
        <d v="2024-02-08T00:00:00"/>
        <d v="2024-02-09T00:00:00"/>
        <d v="2024-02-10T00:00:00"/>
        <d v="2024-02-11T00:00:00"/>
        <d v="2024-02-12T00:00:00"/>
        <d v="2024-02-13T00:00:00"/>
        <d v="2024-02-14T00:00:00"/>
        <d v="2024-02-15T00:00:00"/>
        <d v="2024-02-16T00:00:00"/>
        <d v="2024-02-17T00:00:00"/>
        <d v="2024-02-18T00:00:00"/>
        <d v="2024-02-19T00:00:00"/>
        <d v="2024-02-20T00:00:00"/>
        <d v="2024-02-21T00:00:00"/>
        <d v="2024-02-22T00:00:00"/>
        <d v="2024-02-23T00:00:00"/>
        <d v="2024-02-24T00:00:00"/>
        <d v="2024-02-25T00:00:00"/>
        <d v="2024-03-01T00:00:00"/>
        <d v="2024-03-02T00:00:00"/>
        <d v="2024-03-03T00:00:00"/>
        <d v="2024-03-04T00:00:00"/>
        <d v="2024-03-05T00:00:00"/>
        <d v="2024-03-06T00:00:00"/>
        <d v="2024-03-07T00:00:00"/>
        <d v="2024-03-08T00:00:00"/>
        <d v="2024-03-09T00:00:00"/>
        <d v="2024-03-10T00:00:00"/>
        <d v="2024-03-11T00:00:00"/>
        <d v="2024-03-12T00:00:00"/>
        <d v="2024-03-13T00:00:00"/>
        <d v="2024-03-14T00:00:00"/>
        <d v="2024-03-15T00:00:00"/>
        <d v="2024-03-16T00:00:00"/>
        <d v="2024-03-17T00:00:00"/>
        <d v="2024-03-18T00:00:00"/>
        <d v="2024-03-19T00:00:00"/>
        <d v="2024-03-20T00:00:00"/>
        <d v="2024-03-21T00:00:00"/>
        <d v="2024-03-22T00:00:00"/>
        <d v="2024-03-23T00:00:00"/>
        <d v="2024-03-24T00:00:00"/>
        <d v="2024-03-25T00:00:00"/>
        <d v="2024-03-30T00:00:00"/>
      </sharedItems>
      <fieldGroup par="8"/>
    </cacheField>
    <cacheField name="Region" numFmtId="0">
      <sharedItems/>
    </cacheField>
    <cacheField name="Sales Rep" numFmtId="0">
      <sharedItems count="6">
        <s v="Arif Hossain"/>
        <s v="Oishi Das"/>
        <s v="Parvez Hasan"/>
        <s v="Nabila Sultana"/>
        <s v="Eva Karim"/>
        <s v="Farhan Islam"/>
      </sharedItems>
    </cacheField>
    <cacheField name="Product" numFmtId="0">
      <sharedItems/>
    </cacheField>
    <cacheField name="Quantity" numFmtId="0">
      <sharedItems containsSemiMixedTypes="0" containsString="0" containsNumber="1" containsInteger="1" minValue="3" maxValue="20"/>
    </cacheField>
    <cacheField name="Unit Price (BDT)" numFmtId="0">
      <sharedItems containsSemiMixedTypes="0" containsString="0" containsNumber="1" containsInteger="1" minValue="20000" maxValue="70000"/>
    </cacheField>
    <cacheField name="Total Sales (BDT)" numFmtId="0">
      <sharedItems containsSemiMixedTypes="0" containsString="0" containsNumber="1" containsInteger="1" minValue="80000" maxValue="840000"/>
    </cacheField>
    <cacheField name="Days (Date)" numFmtId="0" databaseField="0">
      <fieldGroup base="0">
        <rangePr groupBy="days" startDate="2024-01-05T00:00:00" endDate="2024-03-31T00:00:00"/>
        <groupItems count="368">
          <s v="&lt;1/5/2024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3/31/2024"/>
        </groupItems>
      </fieldGroup>
    </cacheField>
    <cacheField name="Months (Date)" numFmtId="0" databaseField="0">
      <fieldGroup base="0">
        <rangePr groupBy="months" startDate="2024-01-05T00:00:00" endDate="2024-03-31T00:00:00"/>
        <groupItems count="14">
          <s v="&lt;1/5/202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31/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6">
  <r>
    <d v="2024-01-05T00:00:00"/>
    <x v="0"/>
    <s v="Arif Hossain"/>
    <s v="Laptop"/>
    <n v="5"/>
    <n v="70000"/>
    <n v="350000"/>
  </r>
  <r>
    <d v="2024-01-06T00:00:00"/>
    <x v="1"/>
    <s v="Oishi Das"/>
    <s v="Desktop"/>
    <n v="10"/>
    <n v="50000"/>
    <n v="500000"/>
  </r>
  <r>
    <d v="2024-01-07T00:00:00"/>
    <x v="2"/>
    <s v="Parvez Hasan"/>
    <s v="Tablet"/>
    <n v="7"/>
    <n v="20000"/>
    <n v="140000"/>
  </r>
  <r>
    <d v="2024-01-08T00:00:00"/>
    <x v="3"/>
    <s v="Nabila Sultana"/>
    <s v="Smartphone"/>
    <n v="15"/>
    <n v="30000"/>
    <n v="450000"/>
  </r>
  <r>
    <d v="2024-01-09T00:00:00"/>
    <x v="4"/>
    <s v="Eva Karim"/>
    <s v="Laptop"/>
    <n v="3"/>
    <n v="70000"/>
    <n v="210000"/>
  </r>
  <r>
    <d v="2024-01-10T00:00:00"/>
    <x v="5"/>
    <s v="Farhan Islam"/>
    <s v="Desktop"/>
    <n v="6"/>
    <n v="50000"/>
    <n v="300000"/>
  </r>
  <r>
    <d v="2024-01-11T00:00:00"/>
    <x v="1"/>
    <s v="Parvez Hasan"/>
    <s v="Tablet"/>
    <n v="4"/>
    <n v="20000"/>
    <n v="80000"/>
  </r>
  <r>
    <d v="2024-01-12T00:00:00"/>
    <x v="2"/>
    <s v="Nabila Sultana"/>
    <s v="Smartphone"/>
    <n v="10"/>
    <n v="30000"/>
    <n v="300000"/>
  </r>
  <r>
    <d v="2024-01-13T00:00:00"/>
    <x v="0"/>
    <s v="Arif Hossain"/>
    <s v="Laptop"/>
    <n v="8"/>
    <n v="70000"/>
    <n v="560000"/>
  </r>
  <r>
    <d v="2024-01-14T00:00:00"/>
    <x v="4"/>
    <s v="Arif Hossain"/>
    <s v="Desktop"/>
    <n v="12"/>
    <n v="50000"/>
    <n v="600000"/>
  </r>
  <r>
    <d v="2024-01-15T00:00:00"/>
    <x v="5"/>
    <s v="Oishi Das"/>
    <s v="Tablet"/>
    <n v="9"/>
    <n v="20000"/>
    <n v="180000"/>
  </r>
  <r>
    <d v="2024-01-16T00:00:00"/>
    <x v="1"/>
    <s v="Parvez Hasan"/>
    <s v="Smartphone"/>
    <n v="5"/>
    <n v="30000"/>
    <n v="150000"/>
  </r>
  <r>
    <d v="2024-01-17T00:00:00"/>
    <x v="2"/>
    <s v="Nabila Sultana"/>
    <s v="Laptop"/>
    <n v="11"/>
    <n v="70000"/>
    <n v="770000"/>
  </r>
  <r>
    <d v="2024-01-18T00:00:00"/>
    <x v="3"/>
    <s v="Eva Karim"/>
    <s v="Desktop"/>
    <n v="7"/>
    <n v="50000"/>
    <n v="350000"/>
  </r>
  <r>
    <d v="2024-01-19T00:00:00"/>
    <x v="4"/>
    <s v="Farhan Islam"/>
    <s v="Tablet"/>
    <n v="6"/>
    <n v="20000"/>
    <n v="120000"/>
  </r>
  <r>
    <d v="2024-01-20T00:00:00"/>
    <x v="5"/>
    <s v="Parvez Hasan"/>
    <s v="Smartphone"/>
    <n v="13"/>
    <n v="30000"/>
    <n v="390000"/>
  </r>
  <r>
    <d v="2024-01-21T00:00:00"/>
    <x v="0"/>
    <s v="Nabila Sultana"/>
    <s v="Laptop"/>
    <n v="9"/>
    <n v="70000"/>
    <n v="630000"/>
  </r>
  <r>
    <d v="2024-01-22T00:00:00"/>
    <x v="2"/>
    <s v="Eva Karim"/>
    <s v="Desktop"/>
    <n v="8"/>
    <n v="50000"/>
    <n v="400000"/>
  </r>
  <r>
    <d v="2024-01-23T00:00:00"/>
    <x v="3"/>
    <s v="Farhan Islam"/>
    <s v="Tablet"/>
    <n v="14"/>
    <n v="20000"/>
    <n v="280000"/>
  </r>
  <r>
    <d v="2024-01-24T00:00:00"/>
    <x v="4"/>
    <s v="Parvez Hasan"/>
    <s v="Smartphone"/>
    <n v="7"/>
    <n v="30000"/>
    <n v="210000"/>
  </r>
  <r>
    <d v="2024-01-25T00:00:00"/>
    <x v="5"/>
    <s v="Nabila Sultana"/>
    <s v="Laptop"/>
    <n v="10"/>
    <n v="70000"/>
    <n v="700000"/>
  </r>
  <r>
    <d v="2024-01-26T00:00:00"/>
    <x v="1"/>
    <s v="Arif Hossain"/>
    <s v="Desktop"/>
    <n v="5"/>
    <n v="50000"/>
    <n v="250000"/>
  </r>
  <r>
    <d v="2024-01-27T00:00:00"/>
    <x v="0"/>
    <s v="Oishi Das"/>
    <s v="Tablet"/>
    <n v="8"/>
    <n v="20000"/>
    <n v="160000"/>
  </r>
  <r>
    <d v="2024-01-28T00:00:00"/>
    <x v="3"/>
    <s v="Parvez Hasan"/>
    <s v="Smartphone"/>
    <n v="6"/>
    <n v="30000"/>
    <n v="180000"/>
  </r>
  <r>
    <d v="2024-01-29T00:00:00"/>
    <x v="4"/>
    <s v="Nabila Sultana"/>
    <s v="Laptop"/>
    <n v="7"/>
    <n v="70000"/>
    <n v="490000"/>
  </r>
  <r>
    <d v="2024-02-01T00:00:00"/>
    <x v="5"/>
    <s v="Eva Karim"/>
    <s v="Laptop"/>
    <n v="8"/>
    <n v="70000"/>
    <n v="560000"/>
  </r>
  <r>
    <d v="2024-02-02T00:00:00"/>
    <x v="1"/>
    <s v="Farhan Islam"/>
    <s v="Desktop"/>
    <n v="6"/>
    <n v="50000"/>
    <n v="300000"/>
  </r>
  <r>
    <d v="2024-02-03T00:00:00"/>
    <x v="2"/>
    <s v="Parvez Hasan"/>
    <s v="Tablet"/>
    <n v="10"/>
    <n v="20000"/>
    <n v="200000"/>
  </r>
  <r>
    <d v="2024-02-04T00:00:00"/>
    <x v="3"/>
    <s v="Arif Hossain"/>
    <s v="Smartphone"/>
    <n v="20"/>
    <n v="30000"/>
    <n v="600000"/>
  </r>
  <r>
    <d v="2024-02-05T00:00:00"/>
    <x v="0"/>
    <s v="Eva Karim"/>
    <s v="Laptop"/>
    <n v="4"/>
    <n v="70000"/>
    <n v="280000"/>
  </r>
  <r>
    <d v="2024-02-06T00:00:00"/>
    <x v="5"/>
    <s v="Farhan Islam"/>
    <s v="Desktop"/>
    <n v="9"/>
    <n v="50000"/>
    <n v="450000"/>
  </r>
  <r>
    <d v="2024-02-07T00:00:00"/>
    <x v="1"/>
    <s v="Eva Karim"/>
    <s v="Tablet"/>
    <n v="5"/>
    <n v="20000"/>
    <n v="100000"/>
  </r>
  <r>
    <d v="2024-02-08T00:00:00"/>
    <x v="0"/>
    <s v="Farhan Islam"/>
    <s v="Smartphone"/>
    <n v="15"/>
    <n v="30000"/>
    <n v="450000"/>
  </r>
  <r>
    <d v="2024-02-09T00:00:00"/>
    <x v="3"/>
    <s v="Parvez Hasan"/>
    <s v="Laptop"/>
    <n v="7"/>
    <n v="70000"/>
    <n v="490000"/>
  </r>
  <r>
    <d v="2024-02-10T00:00:00"/>
    <x v="4"/>
    <s v="Nabila Sultana"/>
    <s v="Desktop"/>
    <n v="11"/>
    <n v="50000"/>
    <n v="550000"/>
  </r>
  <r>
    <d v="2024-02-11T00:00:00"/>
    <x v="5"/>
    <s v="Arif Hossain"/>
    <s v="Tablet"/>
    <n v="12"/>
    <n v="20000"/>
    <n v="240000"/>
  </r>
  <r>
    <d v="2024-02-12T00:00:00"/>
    <x v="1"/>
    <s v="Arif Hossain"/>
    <s v="Smartphone"/>
    <n v="10"/>
    <n v="30000"/>
    <n v="300000"/>
  </r>
  <r>
    <d v="2024-02-13T00:00:00"/>
    <x v="2"/>
    <s v="Oishi Das"/>
    <s v="Laptop"/>
    <n v="9"/>
    <n v="70000"/>
    <n v="630000"/>
  </r>
  <r>
    <d v="2024-02-14T00:00:00"/>
    <x v="3"/>
    <s v="Parvez Hasan"/>
    <s v="Desktop"/>
    <n v="8"/>
    <n v="50000"/>
    <n v="400000"/>
  </r>
  <r>
    <d v="2024-02-15T00:00:00"/>
    <x v="4"/>
    <s v="Nabila Sultana"/>
    <s v="Tablet"/>
    <n v="11"/>
    <n v="20000"/>
    <n v="220000"/>
  </r>
  <r>
    <d v="2024-02-16T00:00:00"/>
    <x v="0"/>
    <s v="Eva Karim"/>
    <s v="Smartphone"/>
    <n v="14"/>
    <n v="30000"/>
    <n v="420000"/>
  </r>
  <r>
    <d v="2024-02-17T00:00:00"/>
    <x v="1"/>
    <s v="Farhan Islam"/>
    <s v="Laptop"/>
    <n v="10"/>
    <n v="70000"/>
    <n v="700000"/>
  </r>
  <r>
    <d v="2024-02-18T00:00:00"/>
    <x v="2"/>
    <s v="Parvez Hasan"/>
    <s v="Desktop"/>
    <n v="9"/>
    <n v="50000"/>
    <n v="450000"/>
  </r>
  <r>
    <d v="2024-02-19T00:00:00"/>
    <x v="3"/>
    <s v="Nabila Sultana"/>
    <s v="Tablet"/>
    <n v="13"/>
    <n v="20000"/>
    <n v="260000"/>
  </r>
  <r>
    <d v="2024-02-20T00:00:00"/>
    <x v="4"/>
    <s v="Eva Karim"/>
    <s v="Smartphone"/>
    <n v="8"/>
    <n v="30000"/>
    <n v="240000"/>
  </r>
  <r>
    <d v="2024-02-21T00:00:00"/>
    <x v="5"/>
    <s v="Farhan Islam"/>
    <s v="Laptop"/>
    <n v="12"/>
    <n v="70000"/>
    <n v="840000"/>
  </r>
  <r>
    <d v="2024-02-22T00:00:00"/>
    <x v="1"/>
    <s v="Parvez Hasan"/>
    <s v="Desktop"/>
    <n v="7"/>
    <n v="50000"/>
    <n v="350000"/>
  </r>
  <r>
    <d v="2024-02-23T00:00:00"/>
    <x v="2"/>
    <s v="Nabila Sultana"/>
    <s v="Tablet"/>
    <n v="9"/>
    <n v="20000"/>
    <n v="180000"/>
  </r>
  <r>
    <d v="2024-02-24T00:00:00"/>
    <x v="0"/>
    <s v="Arif Hossain"/>
    <s v="Smartphone"/>
    <n v="12"/>
    <n v="30000"/>
    <n v="360000"/>
  </r>
  <r>
    <d v="2024-02-25T00:00:00"/>
    <x v="4"/>
    <s v="Oishi Das"/>
    <s v="Laptop"/>
    <n v="5"/>
    <n v="70000"/>
    <n v="350000"/>
  </r>
  <r>
    <d v="2024-03-01T00:00:00"/>
    <x v="5"/>
    <s v="Arif Hossain"/>
    <s v="Laptop"/>
    <n v="12"/>
    <n v="70000"/>
    <n v="840000"/>
  </r>
  <r>
    <d v="2024-03-02T00:00:00"/>
    <x v="1"/>
    <s v="Arif Hossain"/>
    <s v="Desktop"/>
    <n v="8"/>
    <n v="50000"/>
    <n v="400000"/>
  </r>
  <r>
    <d v="2024-03-03T00:00:00"/>
    <x v="2"/>
    <s v="Eva Karim"/>
    <s v="Tablet"/>
    <n v="7"/>
    <n v="20000"/>
    <n v="140000"/>
  </r>
  <r>
    <d v="2024-03-04T00:00:00"/>
    <x v="3"/>
    <s v="Farhan Islam"/>
    <s v="Smartphone"/>
    <n v="9"/>
    <n v="30000"/>
    <n v="270000"/>
  </r>
  <r>
    <d v="2024-03-05T00:00:00"/>
    <x v="4"/>
    <s v="Eva Karim"/>
    <s v="Laptop"/>
    <n v="6"/>
    <n v="70000"/>
    <n v="420000"/>
  </r>
  <r>
    <d v="2024-03-06T00:00:00"/>
    <x v="0"/>
    <s v="Farhan Islam"/>
    <s v="Desktop"/>
    <n v="10"/>
    <n v="50000"/>
    <n v="500000"/>
  </r>
  <r>
    <d v="2024-03-07T00:00:00"/>
    <x v="1"/>
    <s v="Parvez Hasan"/>
    <s v="Tablet"/>
    <n v="8"/>
    <n v="20000"/>
    <n v="160000"/>
  </r>
  <r>
    <d v="2024-03-08T00:00:00"/>
    <x v="0"/>
    <s v="Nabila Sultana"/>
    <s v="Smartphone"/>
    <n v="13"/>
    <n v="30000"/>
    <n v="390000"/>
  </r>
  <r>
    <d v="2024-03-09T00:00:00"/>
    <x v="3"/>
    <s v="Arif Hossain"/>
    <s v="Laptop"/>
    <n v="9"/>
    <n v="70000"/>
    <n v="630000"/>
  </r>
  <r>
    <d v="2024-03-10T00:00:00"/>
    <x v="4"/>
    <s v="Parvez Hasan"/>
    <s v="Desktop"/>
    <n v="5"/>
    <n v="50000"/>
    <n v="250000"/>
  </r>
  <r>
    <d v="2024-03-11T00:00:00"/>
    <x v="5"/>
    <s v="Oishi Das"/>
    <s v="Tablet"/>
    <n v="11"/>
    <n v="20000"/>
    <n v="220000"/>
  </r>
  <r>
    <d v="2024-03-12T00:00:00"/>
    <x v="1"/>
    <s v="Parvez Hasan"/>
    <s v="Smartphone"/>
    <n v="14"/>
    <n v="30000"/>
    <n v="420000"/>
  </r>
  <r>
    <d v="2024-03-13T00:00:00"/>
    <x v="2"/>
    <s v="Nabila Sultana"/>
    <s v="Laptop"/>
    <n v="10"/>
    <n v="70000"/>
    <n v="700000"/>
  </r>
  <r>
    <d v="2024-03-14T00:00:00"/>
    <x v="3"/>
    <s v="Eva Karim"/>
    <s v="Desktop"/>
    <n v="6"/>
    <n v="50000"/>
    <n v="300000"/>
  </r>
  <r>
    <d v="2024-03-15T00:00:00"/>
    <x v="0"/>
    <s v="Farhan Islam"/>
    <s v="Tablet"/>
    <n v="8"/>
    <n v="20000"/>
    <n v="160000"/>
  </r>
  <r>
    <d v="2024-03-16T00:00:00"/>
    <x v="5"/>
    <s v="Parvez Hasan"/>
    <s v="Smartphone"/>
    <n v="12"/>
    <n v="30000"/>
    <n v="360000"/>
  </r>
  <r>
    <d v="2024-03-17T00:00:00"/>
    <x v="1"/>
    <s v="Nabila Sultana"/>
    <s v="Laptop"/>
    <n v="9"/>
    <n v="70000"/>
    <n v="630000"/>
  </r>
  <r>
    <d v="2024-03-18T00:00:00"/>
    <x v="0"/>
    <s v="Oishi Das"/>
    <s v="Desktop"/>
    <n v="7"/>
    <n v="50000"/>
    <n v="350000"/>
  </r>
  <r>
    <d v="2024-03-19T00:00:00"/>
    <x v="3"/>
    <s v="Parvez Hasan"/>
    <s v="Tablet"/>
    <n v="14"/>
    <n v="20000"/>
    <n v="280000"/>
  </r>
  <r>
    <d v="2024-03-20T00:00:00"/>
    <x v="4"/>
    <s v="Nabila Sultana"/>
    <s v="Smartphone"/>
    <n v="8"/>
    <n v="30000"/>
    <n v="240000"/>
  </r>
  <r>
    <d v="2024-03-21T00:00:00"/>
    <x v="5"/>
    <s v="Eva Karim"/>
    <s v="Laptop"/>
    <n v="11"/>
    <n v="70000"/>
    <n v="770000"/>
  </r>
  <r>
    <d v="2024-03-22T00:00:00"/>
    <x v="0"/>
    <s v="Farhan Islam"/>
    <s v="Desktop"/>
    <n v="5"/>
    <n v="50000"/>
    <n v="250000"/>
  </r>
  <r>
    <d v="2024-03-23T00:00:00"/>
    <x v="2"/>
    <s v="Parvez Hasan"/>
    <s v="Tablet"/>
    <n v="10"/>
    <n v="20000"/>
    <n v="200000"/>
  </r>
  <r>
    <d v="2024-03-24T00:00:00"/>
    <x v="3"/>
    <s v="Nabila Sultana"/>
    <s v="Smartphone"/>
    <n v="9"/>
    <n v="30000"/>
    <n v="270000"/>
  </r>
  <r>
    <d v="2024-03-25T00:00:00"/>
    <x v="4"/>
    <s v="Farhan Islam"/>
    <s v="Laptop"/>
    <n v="10"/>
    <n v="70000"/>
    <n v="700000"/>
  </r>
  <r>
    <d v="2024-03-30T00:00:00"/>
    <x v="0"/>
    <s v="Nabila Sultana"/>
    <s v="Smartphone"/>
    <n v="5"/>
    <n v="30000"/>
    <n v="1500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7">
  <r>
    <d v="2024-01-05T00:00:00"/>
    <s v="Barishal"/>
    <s v="Arif Hossain"/>
    <x v="0"/>
    <n v="5"/>
    <n v="70000"/>
    <n v="350000"/>
  </r>
  <r>
    <d v="2024-01-06T00:00:00"/>
    <s v="Chittagong"/>
    <s v="Oishi Das"/>
    <x v="1"/>
    <n v="10"/>
    <n v="50000"/>
    <n v="500000"/>
  </r>
  <r>
    <d v="2024-01-07T00:00:00"/>
    <s v="Khulna"/>
    <s v="Parvez Hasan"/>
    <x v="2"/>
    <n v="7"/>
    <n v="20000"/>
    <n v="140000"/>
  </r>
  <r>
    <d v="2024-01-08T00:00:00"/>
    <s v="Rajshahi"/>
    <s v="Nabila Sultana"/>
    <x v="3"/>
    <n v="15"/>
    <n v="30000"/>
    <n v="450000"/>
  </r>
  <r>
    <d v="2024-01-09T00:00:00"/>
    <s v="Sylhet"/>
    <s v="Eva Karim"/>
    <x v="0"/>
    <n v="3"/>
    <n v="70000"/>
    <n v="210000"/>
  </r>
  <r>
    <d v="2024-01-10T00:00:00"/>
    <s v="Dhaka"/>
    <s v="Farhan Islam"/>
    <x v="1"/>
    <n v="6"/>
    <n v="50000"/>
    <n v="300000"/>
  </r>
  <r>
    <d v="2024-01-11T00:00:00"/>
    <s v="Chittagong"/>
    <s v="Parvez Hasan"/>
    <x v="2"/>
    <n v="4"/>
    <n v="20000"/>
    <n v="80000"/>
  </r>
  <r>
    <d v="2024-01-12T00:00:00"/>
    <s v="Khulna"/>
    <s v="Nabila Sultana"/>
    <x v="3"/>
    <n v="10"/>
    <n v="30000"/>
    <n v="300000"/>
  </r>
  <r>
    <d v="2024-01-13T00:00:00"/>
    <s v="Barishal"/>
    <s v="Arif Hossain"/>
    <x v="0"/>
    <n v="8"/>
    <n v="70000"/>
    <n v="560000"/>
  </r>
  <r>
    <d v="2024-01-14T00:00:00"/>
    <s v="Sylhet"/>
    <s v="Arif Hossain"/>
    <x v="1"/>
    <n v="12"/>
    <n v="50000"/>
    <n v="600000"/>
  </r>
  <r>
    <d v="2024-01-15T00:00:00"/>
    <s v="Dhaka"/>
    <s v="Oishi Das"/>
    <x v="2"/>
    <n v="9"/>
    <n v="20000"/>
    <n v="180000"/>
  </r>
  <r>
    <d v="2024-01-16T00:00:00"/>
    <s v="Chittagong"/>
    <s v="Parvez Hasan"/>
    <x v="3"/>
    <n v="5"/>
    <n v="30000"/>
    <n v="150000"/>
  </r>
  <r>
    <d v="2024-01-17T00:00:00"/>
    <s v="Khulna"/>
    <s v="Nabila Sultana"/>
    <x v="0"/>
    <n v="11"/>
    <n v="70000"/>
    <n v="770000"/>
  </r>
  <r>
    <d v="2024-01-18T00:00:00"/>
    <s v="Rajshahi"/>
    <s v="Eva Karim"/>
    <x v="1"/>
    <n v="7"/>
    <n v="50000"/>
    <n v="350000"/>
  </r>
  <r>
    <d v="2024-01-19T00:00:00"/>
    <s v="Sylhet"/>
    <s v="Farhan Islam"/>
    <x v="2"/>
    <n v="6"/>
    <n v="20000"/>
    <n v="120000"/>
  </r>
  <r>
    <d v="2024-01-20T00:00:00"/>
    <s v="Dhaka"/>
    <s v="Parvez Hasan"/>
    <x v="3"/>
    <n v="13"/>
    <n v="30000"/>
    <n v="390000"/>
  </r>
  <r>
    <d v="2024-01-21T00:00:00"/>
    <s v="Barishal"/>
    <s v="Nabila Sultana"/>
    <x v="0"/>
    <n v="9"/>
    <n v="70000"/>
    <n v="630000"/>
  </r>
  <r>
    <d v="2024-01-22T00:00:00"/>
    <s v="Khulna"/>
    <s v="Eva Karim"/>
    <x v="1"/>
    <n v="8"/>
    <n v="50000"/>
    <n v="400000"/>
  </r>
  <r>
    <d v="2024-01-23T00:00:00"/>
    <s v="Rajshahi"/>
    <s v="Farhan Islam"/>
    <x v="2"/>
    <n v="14"/>
    <n v="20000"/>
    <n v="280000"/>
  </r>
  <r>
    <d v="2024-01-24T00:00:00"/>
    <s v="Sylhet"/>
    <s v="Parvez Hasan"/>
    <x v="3"/>
    <n v="7"/>
    <n v="30000"/>
    <n v="210000"/>
  </r>
  <r>
    <d v="2024-01-25T00:00:00"/>
    <s v="Dhaka"/>
    <s v="Nabila Sultana"/>
    <x v="0"/>
    <n v="10"/>
    <n v="70000"/>
    <n v="700000"/>
  </r>
  <r>
    <d v="2024-01-26T00:00:00"/>
    <s v="Chittagong"/>
    <s v="Arif Hossain"/>
    <x v="1"/>
    <n v="5"/>
    <n v="50000"/>
    <n v="250000"/>
  </r>
  <r>
    <d v="2024-01-27T00:00:00"/>
    <s v="Barishal"/>
    <s v="Oishi Das"/>
    <x v="2"/>
    <n v="8"/>
    <n v="20000"/>
    <n v="160000"/>
  </r>
  <r>
    <d v="2024-01-28T00:00:00"/>
    <s v="Rajshahi"/>
    <s v="Parvez Hasan"/>
    <x v="3"/>
    <n v="6"/>
    <n v="30000"/>
    <n v="180000"/>
  </r>
  <r>
    <d v="2024-01-29T00:00:00"/>
    <s v="Sylhet"/>
    <s v="Nabila Sultana"/>
    <x v="0"/>
    <n v="7"/>
    <n v="70000"/>
    <n v="490000"/>
  </r>
  <r>
    <d v="2024-02-01T00:00:00"/>
    <s v="Dhaka"/>
    <s v="Eva Karim"/>
    <x v="0"/>
    <n v="8"/>
    <n v="70000"/>
    <n v="560000"/>
  </r>
  <r>
    <d v="2024-02-02T00:00:00"/>
    <s v="Chittagong"/>
    <s v="Farhan Islam"/>
    <x v="1"/>
    <n v="6"/>
    <n v="50000"/>
    <n v="300000"/>
  </r>
  <r>
    <d v="2024-02-03T00:00:00"/>
    <s v="Khulna"/>
    <s v="Parvez Hasan"/>
    <x v="2"/>
    <n v="10"/>
    <n v="20000"/>
    <n v="200000"/>
  </r>
  <r>
    <d v="2024-02-04T00:00:00"/>
    <s v="Rajshahi"/>
    <s v="Arif Hossain"/>
    <x v="3"/>
    <n v="20"/>
    <n v="30000"/>
    <n v="600000"/>
  </r>
  <r>
    <d v="2024-02-05T00:00:00"/>
    <s v="Barishal"/>
    <s v="Eva Karim"/>
    <x v="0"/>
    <n v="4"/>
    <n v="70000"/>
    <n v="280000"/>
  </r>
  <r>
    <d v="2024-02-06T00:00:00"/>
    <s v="Dhaka"/>
    <s v="Farhan Islam"/>
    <x v="1"/>
    <n v="9"/>
    <n v="50000"/>
    <n v="450000"/>
  </r>
  <r>
    <d v="2024-02-07T00:00:00"/>
    <s v="Chittagong"/>
    <s v="Eva Karim"/>
    <x v="2"/>
    <n v="5"/>
    <n v="20000"/>
    <n v="100000"/>
  </r>
  <r>
    <d v="2024-02-08T00:00:00"/>
    <s v="Barishal"/>
    <s v="Farhan Islam"/>
    <x v="3"/>
    <n v="15"/>
    <n v="30000"/>
    <n v="450000"/>
  </r>
  <r>
    <d v="2024-02-09T00:00:00"/>
    <s v="Rajshahi"/>
    <s v="Parvez Hasan"/>
    <x v="0"/>
    <n v="7"/>
    <n v="70000"/>
    <n v="490000"/>
  </r>
  <r>
    <d v="2024-02-10T00:00:00"/>
    <s v="Sylhet"/>
    <s v="Nabila Sultana"/>
    <x v="1"/>
    <n v="11"/>
    <n v="50000"/>
    <n v="550000"/>
  </r>
  <r>
    <d v="2024-02-11T00:00:00"/>
    <s v="Dhaka"/>
    <s v="Arif Hossain"/>
    <x v="2"/>
    <n v="12"/>
    <n v="20000"/>
    <n v="240000"/>
  </r>
  <r>
    <d v="2024-02-12T00:00:00"/>
    <s v="Chittagong"/>
    <s v="Arif Hossain"/>
    <x v="3"/>
    <n v="10"/>
    <n v="30000"/>
    <n v="300000"/>
  </r>
  <r>
    <d v="2024-02-13T00:00:00"/>
    <s v="Khulna"/>
    <s v="Oishi Das"/>
    <x v="0"/>
    <n v="9"/>
    <n v="70000"/>
    <n v="630000"/>
  </r>
  <r>
    <d v="2024-02-14T00:00:00"/>
    <s v="Rajshahi"/>
    <s v="Parvez Hasan"/>
    <x v="1"/>
    <n v="8"/>
    <n v="50000"/>
    <n v="400000"/>
  </r>
  <r>
    <d v="2024-02-15T00:00:00"/>
    <s v="Sylhet"/>
    <s v="Nabila Sultana"/>
    <x v="2"/>
    <n v="11"/>
    <n v="20000"/>
    <n v="220000"/>
  </r>
  <r>
    <d v="2024-02-16T00:00:00"/>
    <s v="Barishal"/>
    <s v="Eva Karim"/>
    <x v="3"/>
    <n v="14"/>
    <n v="30000"/>
    <n v="420000"/>
  </r>
  <r>
    <d v="2024-02-17T00:00:00"/>
    <s v="Chittagong"/>
    <s v="Farhan Islam"/>
    <x v="0"/>
    <n v="10"/>
    <n v="70000"/>
    <n v="700000"/>
  </r>
  <r>
    <d v="2024-02-18T00:00:00"/>
    <s v="Khulna"/>
    <s v="Parvez Hasan"/>
    <x v="1"/>
    <n v="9"/>
    <n v="50000"/>
    <n v="450000"/>
  </r>
  <r>
    <d v="2024-02-19T00:00:00"/>
    <s v="Rajshahi"/>
    <s v="Nabila Sultana"/>
    <x v="2"/>
    <n v="13"/>
    <n v="20000"/>
    <n v="260000"/>
  </r>
  <r>
    <d v="2024-02-20T00:00:00"/>
    <s v="Sylhet"/>
    <s v="Eva Karim"/>
    <x v="3"/>
    <n v="8"/>
    <n v="30000"/>
    <n v="240000"/>
  </r>
  <r>
    <d v="2024-02-21T00:00:00"/>
    <s v="Dhaka"/>
    <s v="Farhan Islam"/>
    <x v="0"/>
    <n v="12"/>
    <n v="70000"/>
    <n v="840000"/>
  </r>
  <r>
    <d v="2024-02-22T00:00:00"/>
    <s v="Chittagong"/>
    <s v="Parvez Hasan"/>
    <x v="1"/>
    <n v="7"/>
    <n v="50000"/>
    <n v="350000"/>
  </r>
  <r>
    <d v="2024-02-23T00:00:00"/>
    <s v="Khulna"/>
    <s v="Nabila Sultana"/>
    <x v="2"/>
    <n v="9"/>
    <n v="20000"/>
    <n v="180000"/>
  </r>
  <r>
    <d v="2024-02-24T00:00:00"/>
    <s v="Barishal"/>
    <s v="Arif Hossain"/>
    <x v="3"/>
    <n v="12"/>
    <n v="30000"/>
    <n v="360000"/>
  </r>
  <r>
    <d v="2024-02-25T00:00:00"/>
    <s v="Sylhet"/>
    <s v="Oishi Das"/>
    <x v="0"/>
    <n v="5"/>
    <n v="70000"/>
    <n v="350000"/>
  </r>
  <r>
    <d v="2024-03-01T00:00:00"/>
    <s v="Dhaka"/>
    <s v="Arif Hossain"/>
    <x v="0"/>
    <n v="12"/>
    <n v="70000"/>
    <n v="840000"/>
  </r>
  <r>
    <d v="2024-03-02T00:00:00"/>
    <s v="Chittagong"/>
    <s v="Arif Hossain"/>
    <x v="1"/>
    <n v="8"/>
    <n v="50000"/>
    <n v="400000"/>
  </r>
  <r>
    <d v="2024-03-03T00:00:00"/>
    <s v="Khulna"/>
    <s v="Eva Karim"/>
    <x v="2"/>
    <n v="7"/>
    <n v="20000"/>
    <n v="140000"/>
  </r>
  <r>
    <d v="2024-03-04T00:00:00"/>
    <s v="Rajshahi"/>
    <s v="Farhan Islam"/>
    <x v="3"/>
    <n v="9"/>
    <n v="30000"/>
    <n v="270000"/>
  </r>
  <r>
    <d v="2024-03-05T00:00:00"/>
    <s v="Sylhet"/>
    <s v="Eva Karim"/>
    <x v="0"/>
    <n v="6"/>
    <n v="70000"/>
    <n v="420000"/>
  </r>
  <r>
    <d v="2024-03-06T00:00:00"/>
    <s v="Barishal"/>
    <s v="Farhan Islam"/>
    <x v="1"/>
    <n v="10"/>
    <n v="50000"/>
    <n v="500000"/>
  </r>
  <r>
    <d v="2024-03-07T00:00:00"/>
    <s v="Chittagong"/>
    <s v="Parvez Hasan"/>
    <x v="2"/>
    <n v="8"/>
    <n v="20000"/>
    <n v="160000"/>
  </r>
  <r>
    <d v="2024-03-08T00:00:00"/>
    <s v="Barishal"/>
    <s v="Nabila Sultana"/>
    <x v="3"/>
    <n v="13"/>
    <n v="30000"/>
    <n v="390000"/>
  </r>
  <r>
    <d v="2024-03-09T00:00:00"/>
    <s v="Rajshahi"/>
    <s v="Arif Hossain"/>
    <x v="0"/>
    <n v="9"/>
    <n v="70000"/>
    <n v="630000"/>
  </r>
  <r>
    <d v="2024-03-10T00:00:00"/>
    <s v="Sylhet"/>
    <s v="Parvez Hasan"/>
    <x v="1"/>
    <n v="5"/>
    <n v="50000"/>
    <n v="250000"/>
  </r>
  <r>
    <d v="2024-03-11T00:00:00"/>
    <s v="Dhaka"/>
    <s v="Oishi Das"/>
    <x v="2"/>
    <n v="11"/>
    <n v="20000"/>
    <n v="220000"/>
  </r>
  <r>
    <d v="2024-03-12T00:00:00"/>
    <s v="Chittagong"/>
    <s v="Parvez Hasan"/>
    <x v="3"/>
    <n v="14"/>
    <n v="30000"/>
    <n v="420000"/>
  </r>
  <r>
    <d v="2024-03-13T00:00:00"/>
    <s v="Khulna"/>
    <s v="Nabila Sultana"/>
    <x v="0"/>
    <n v="10"/>
    <n v="70000"/>
    <n v="700000"/>
  </r>
  <r>
    <d v="2024-03-14T00:00:00"/>
    <s v="Rajshahi"/>
    <s v="Eva Karim"/>
    <x v="1"/>
    <n v="6"/>
    <n v="50000"/>
    <n v="300000"/>
  </r>
  <r>
    <d v="2024-03-15T00:00:00"/>
    <s v="Barishal"/>
    <s v="Farhan Islam"/>
    <x v="2"/>
    <n v="8"/>
    <n v="20000"/>
    <n v="160000"/>
  </r>
  <r>
    <d v="2024-03-16T00:00:00"/>
    <s v="Dhaka"/>
    <s v="Parvez Hasan"/>
    <x v="3"/>
    <n v="12"/>
    <n v="30000"/>
    <n v="360000"/>
  </r>
  <r>
    <d v="2024-03-17T00:00:00"/>
    <s v="Chittagong"/>
    <s v="Nabila Sultana"/>
    <x v="0"/>
    <n v="9"/>
    <n v="70000"/>
    <n v="630000"/>
  </r>
  <r>
    <d v="2024-03-18T00:00:00"/>
    <s v="Barishal"/>
    <s v="Oishi Das"/>
    <x v="1"/>
    <n v="7"/>
    <n v="50000"/>
    <n v="350000"/>
  </r>
  <r>
    <d v="2024-03-19T00:00:00"/>
    <s v="Rajshahi"/>
    <s v="Parvez Hasan"/>
    <x v="2"/>
    <n v="14"/>
    <n v="20000"/>
    <n v="280000"/>
  </r>
  <r>
    <d v="2024-03-20T00:00:00"/>
    <s v="Sylhet"/>
    <s v="Nabila Sultana"/>
    <x v="3"/>
    <n v="8"/>
    <n v="30000"/>
    <n v="240000"/>
  </r>
  <r>
    <d v="2024-03-21T00:00:00"/>
    <s v="Dhaka"/>
    <s v="Eva Karim"/>
    <x v="0"/>
    <n v="11"/>
    <n v="70000"/>
    <n v="770000"/>
  </r>
  <r>
    <d v="2024-03-22T00:00:00"/>
    <s v="Barishal"/>
    <s v="Farhan Islam"/>
    <x v="1"/>
    <n v="5"/>
    <n v="50000"/>
    <n v="250000"/>
  </r>
  <r>
    <d v="2024-03-23T00:00:00"/>
    <s v="Khulna"/>
    <s v="Parvez Hasan"/>
    <x v="2"/>
    <n v="10"/>
    <n v="20000"/>
    <n v="200000"/>
  </r>
  <r>
    <d v="2024-03-24T00:00:00"/>
    <s v="Rajshahi"/>
    <s v="Nabila Sultana"/>
    <x v="3"/>
    <n v="9"/>
    <n v="30000"/>
    <n v="270000"/>
  </r>
  <r>
    <d v="2024-03-25T00:00:00"/>
    <s v="Sylhet"/>
    <s v="Farhan Islam"/>
    <x v="0"/>
    <n v="10"/>
    <n v="70000"/>
    <n v="700000"/>
  </r>
  <r>
    <d v="2024-03-30T00:00:00"/>
    <s v="Barishal"/>
    <s v="Nabila Sultana"/>
    <x v="3"/>
    <n v="5"/>
    <n v="30000"/>
    <n v="150000"/>
  </r>
  <r>
    <m/>
    <m/>
    <m/>
    <x v="4"/>
    <m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6">
  <r>
    <x v="0"/>
    <x v="0"/>
    <x v="0"/>
    <s v="Laptop"/>
    <n v="5"/>
    <n v="70000"/>
    <n v="350000"/>
  </r>
  <r>
    <x v="1"/>
    <x v="1"/>
    <x v="1"/>
    <s v="Desktop"/>
    <n v="10"/>
    <n v="50000"/>
    <n v="500000"/>
  </r>
  <r>
    <x v="2"/>
    <x v="2"/>
    <x v="2"/>
    <s v="Tablet"/>
    <n v="7"/>
    <n v="20000"/>
    <n v="140000"/>
  </r>
  <r>
    <x v="3"/>
    <x v="3"/>
    <x v="3"/>
    <s v="Smartphone"/>
    <n v="15"/>
    <n v="30000"/>
    <n v="450000"/>
  </r>
  <r>
    <x v="4"/>
    <x v="4"/>
    <x v="4"/>
    <s v="Laptop"/>
    <n v="3"/>
    <n v="70000"/>
    <n v="210000"/>
  </r>
  <r>
    <x v="5"/>
    <x v="5"/>
    <x v="5"/>
    <s v="Desktop"/>
    <n v="6"/>
    <n v="50000"/>
    <n v="300000"/>
  </r>
  <r>
    <x v="6"/>
    <x v="1"/>
    <x v="2"/>
    <s v="Tablet"/>
    <n v="4"/>
    <n v="20000"/>
    <n v="80000"/>
  </r>
  <r>
    <x v="7"/>
    <x v="2"/>
    <x v="3"/>
    <s v="Smartphone"/>
    <n v="10"/>
    <n v="30000"/>
    <n v="300000"/>
  </r>
  <r>
    <x v="8"/>
    <x v="0"/>
    <x v="0"/>
    <s v="Laptop"/>
    <n v="8"/>
    <n v="70000"/>
    <n v="560000"/>
  </r>
  <r>
    <x v="9"/>
    <x v="4"/>
    <x v="0"/>
    <s v="Desktop"/>
    <n v="12"/>
    <n v="50000"/>
    <n v="600000"/>
  </r>
  <r>
    <x v="10"/>
    <x v="5"/>
    <x v="1"/>
    <s v="Tablet"/>
    <n v="9"/>
    <n v="20000"/>
    <n v="180000"/>
  </r>
  <r>
    <x v="11"/>
    <x v="1"/>
    <x v="2"/>
    <s v="Smartphone"/>
    <n v="5"/>
    <n v="30000"/>
    <n v="150000"/>
  </r>
  <r>
    <x v="12"/>
    <x v="2"/>
    <x v="3"/>
    <s v="Laptop"/>
    <n v="11"/>
    <n v="70000"/>
    <n v="770000"/>
  </r>
  <r>
    <x v="13"/>
    <x v="3"/>
    <x v="4"/>
    <s v="Desktop"/>
    <n v="7"/>
    <n v="50000"/>
    <n v="350000"/>
  </r>
  <r>
    <x v="14"/>
    <x v="4"/>
    <x v="5"/>
    <s v="Tablet"/>
    <n v="6"/>
    <n v="20000"/>
    <n v="120000"/>
  </r>
  <r>
    <x v="15"/>
    <x v="5"/>
    <x v="2"/>
    <s v="Smartphone"/>
    <n v="13"/>
    <n v="30000"/>
    <n v="390000"/>
  </r>
  <r>
    <x v="16"/>
    <x v="0"/>
    <x v="3"/>
    <s v="Laptop"/>
    <n v="9"/>
    <n v="70000"/>
    <n v="630000"/>
  </r>
  <r>
    <x v="17"/>
    <x v="2"/>
    <x v="4"/>
    <s v="Desktop"/>
    <n v="8"/>
    <n v="50000"/>
    <n v="400000"/>
  </r>
  <r>
    <x v="18"/>
    <x v="3"/>
    <x v="5"/>
    <s v="Tablet"/>
    <n v="14"/>
    <n v="20000"/>
    <n v="280000"/>
  </r>
  <r>
    <x v="19"/>
    <x v="4"/>
    <x v="2"/>
    <s v="Smartphone"/>
    <n v="7"/>
    <n v="30000"/>
    <n v="210000"/>
  </r>
  <r>
    <x v="20"/>
    <x v="5"/>
    <x v="3"/>
    <s v="Laptop"/>
    <n v="10"/>
    <n v="70000"/>
    <n v="700000"/>
  </r>
  <r>
    <x v="21"/>
    <x v="1"/>
    <x v="0"/>
    <s v="Desktop"/>
    <n v="5"/>
    <n v="50000"/>
    <n v="250000"/>
  </r>
  <r>
    <x v="22"/>
    <x v="0"/>
    <x v="1"/>
    <s v="Tablet"/>
    <n v="8"/>
    <n v="20000"/>
    <n v="160000"/>
  </r>
  <r>
    <x v="23"/>
    <x v="3"/>
    <x v="2"/>
    <s v="Smartphone"/>
    <n v="6"/>
    <n v="30000"/>
    <n v="180000"/>
  </r>
  <r>
    <x v="24"/>
    <x v="4"/>
    <x v="3"/>
    <s v="Laptop"/>
    <n v="7"/>
    <n v="70000"/>
    <n v="490000"/>
  </r>
  <r>
    <x v="25"/>
    <x v="5"/>
    <x v="4"/>
    <s v="Laptop"/>
    <n v="8"/>
    <n v="70000"/>
    <n v="560000"/>
  </r>
  <r>
    <x v="26"/>
    <x v="1"/>
    <x v="5"/>
    <s v="Desktop"/>
    <n v="6"/>
    <n v="50000"/>
    <n v="300000"/>
  </r>
  <r>
    <x v="27"/>
    <x v="2"/>
    <x v="2"/>
    <s v="Tablet"/>
    <n v="10"/>
    <n v="20000"/>
    <n v="200000"/>
  </r>
  <r>
    <x v="28"/>
    <x v="3"/>
    <x v="0"/>
    <s v="Smartphone"/>
    <n v="20"/>
    <n v="30000"/>
    <n v="600000"/>
  </r>
  <r>
    <x v="29"/>
    <x v="0"/>
    <x v="4"/>
    <s v="Laptop"/>
    <n v="4"/>
    <n v="70000"/>
    <n v="280000"/>
  </r>
  <r>
    <x v="30"/>
    <x v="5"/>
    <x v="5"/>
    <s v="Desktop"/>
    <n v="9"/>
    <n v="50000"/>
    <n v="450000"/>
  </r>
  <r>
    <x v="31"/>
    <x v="1"/>
    <x v="4"/>
    <s v="Tablet"/>
    <n v="5"/>
    <n v="20000"/>
    <n v="100000"/>
  </r>
  <r>
    <x v="32"/>
    <x v="0"/>
    <x v="5"/>
    <s v="Smartphone"/>
    <n v="15"/>
    <n v="30000"/>
    <n v="450000"/>
  </r>
  <r>
    <x v="33"/>
    <x v="3"/>
    <x v="2"/>
    <s v="Laptop"/>
    <n v="7"/>
    <n v="70000"/>
    <n v="490000"/>
  </r>
  <r>
    <x v="34"/>
    <x v="4"/>
    <x v="3"/>
    <s v="Desktop"/>
    <n v="11"/>
    <n v="50000"/>
    <n v="550000"/>
  </r>
  <r>
    <x v="35"/>
    <x v="5"/>
    <x v="0"/>
    <s v="Tablet"/>
    <n v="12"/>
    <n v="20000"/>
    <n v="240000"/>
  </r>
  <r>
    <x v="36"/>
    <x v="1"/>
    <x v="0"/>
    <s v="Smartphone"/>
    <n v="10"/>
    <n v="30000"/>
    <n v="300000"/>
  </r>
  <r>
    <x v="37"/>
    <x v="2"/>
    <x v="1"/>
    <s v="Laptop"/>
    <n v="9"/>
    <n v="70000"/>
    <n v="630000"/>
  </r>
  <r>
    <x v="38"/>
    <x v="3"/>
    <x v="2"/>
    <s v="Desktop"/>
    <n v="8"/>
    <n v="50000"/>
    <n v="400000"/>
  </r>
  <r>
    <x v="39"/>
    <x v="4"/>
    <x v="3"/>
    <s v="Tablet"/>
    <n v="11"/>
    <n v="20000"/>
    <n v="220000"/>
  </r>
  <r>
    <x v="40"/>
    <x v="0"/>
    <x v="4"/>
    <s v="Smartphone"/>
    <n v="14"/>
    <n v="30000"/>
    <n v="420000"/>
  </r>
  <r>
    <x v="41"/>
    <x v="1"/>
    <x v="5"/>
    <s v="Laptop"/>
    <n v="10"/>
    <n v="70000"/>
    <n v="700000"/>
  </r>
  <r>
    <x v="42"/>
    <x v="2"/>
    <x v="2"/>
    <s v="Desktop"/>
    <n v="9"/>
    <n v="50000"/>
    <n v="450000"/>
  </r>
  <r>
    <x v="43"/>
    <x v="3"/>
    <x v="3"/>
    <s v="Tablet"/>
    <n v="13"/>
    <n v="20000"/>
    <n v="260000"/>
  </r>
  <r>
    <x v="44"/>
    <x v="4"/>
    <x v="4"/>
    <s v="Smartphone"/>
    <n v="8"/>
    <n v="30000"/>
    <n v="240000"/>
  </r>
  <r>
    <x v="45"/>
    <x v="5"/>
    <x v="5"/>
    <s v="Laptop"/>
    <n v="12"/>
    <n v="70000"/>
    <n v="840000"/>
  </r>
  <r>
    <x v="46"/>
    <x v="1"/>
    <x v="2"/>
    <s v="Desktop"/>
    <n v="7"/>
    <n v="50000"/>
    <n v="350000"/>
  </r>
  <r>
    <x v="47"/>
    <x v="2"/>
    <x v="3"/>
    <s v="Tablet"/>
    <n v="9"/>
    <n v="20000"/>
    <n v="180000"/>
  </r>
  <r>
    <x v="48"/>
    <x v="0"/>
    <x v="0"/>
    <s v="Smartphone"/>
    <n v="12"/>
    <n v="30000"/>
    <n v="360000"/>
  </r>
  <r>
    <x v="49"/>
    <x v="4"/>
    <x v="1"/>
    <s v="Laptop"/>
    <n v="5"/>
    <n v="70000"/>
    <n v="350000"/>
  </r>
  <r>
    <x v="50"/>
    <x v="5"/>
    <x v="0"/>
    <s v="Laptop"/>
    <n v="12"/>
    <n v="70000"/>
    <n v="840000"/>
  </r>
  <r>
    <x v="51"/>
    <x v="1"/>
    <x v="0"/>
    <s v="Desktop"/>
    <n v="8"/>
    <n v="50000"/>
    <n v="400000"/>
  </r>
  <r>
    <x v="52"/>
    <x v="2"/>
    <x v="4"/>
    <s v="Tablet"/>
    <n v="7"/>
    <n v="20000"/>
    <n v="140000"/>
  </r>
  <r>
    <x v="53"/>
    <x v="3"/>
    <x v="5"/>
    <s v="Smartphone"/>
    <n v="9"/>
    <n v="30000"/>
    <n v="270000"/>
  </r>
  <r>
    <x v="54"/>
    <x v="4"/>
    <x v="4"/>
    <s v="Laptop"/>
    <n v="6"/>
    <n v="70000"/>
    <n v="420000"/>
  </r>
  <r>
    <x v="55"/>
    <x v="0"/>
    <x v="5"/>
    <s v="Desktop"/>
    <n v="10"/>
    <n v="50000"/>
    <n v="500000"/>
  </r>
  <r>
    <x v="56"/>
    <x v="1"/>
    <x v="2"/>
    <s v="Tablet"/>
    <n v="8"/>
    <n v="20000"/>
    <n v="160000"/>
  </r>
  <r>
    <x v="57"/>
    <x v="0"/>
    <x v="3"/>
    <s v="Smartphone"/>
    <n v="13"/>
    <n v="30000"/>
    <n v="390000"/>
  </r>
  <r>
    <x v="58"/>
    <x v="3"/>
    <x v="0"/>
    <s v="Laptop"/>
    <n v="9"/>
    <n v="70000"/>
    <n v="630000"/>
  </r>
  <r>
    <x v="59"/>
    <x v="4"/>
    <x v="2"/>
    <s v="Desktop"/>
    <n v="5"/>
    <n v="50000"/>
    <n v="250000"/>
  </r>
  <r>
    <x v="60"/>
    <x v="5"/>
    <x v="1"/>
    <s v="Tablet"/>
    <n v="11"/>
    <n v="20000"/>
    <n v="220000"/>
  </r>
  <r>
    <x v="61"/>
    <x v="1"/>
    <x v="2"/>
    <s v="Smartphone"/>
    <n v="14"/>
    <n v="30000"/>
    <n v="420000"/>
  </r>
  <r>
    <x v="62"/>
    <x v="2"/>
    <x v="3"/>
    <s v="Laptop"/>
    <n v="10"/>
    <n v="70000"/>
    <n v="700000"/>
  </r>
  <r>
    <x v="63"/>
    <x v="3"/>
    <x v="4"/>
    <s v="Desktop"/>
    <n v="6"/>
    <n v="50000"/>
    <n v="300000"/>
  </r>
  <r>
    <x v="64"/>
    <x v="0"/>
    <x v="5"/>
    <s v="Tablet"/>
    <n v="8"/>
    <n v="20000"/>
    <n v="160000"/>
  </r>
  <r>
    <x v="65"/>
    <x v="5"/>
    <x v="2"/>
    <s v="Smartphone"/>
    <n v="12"/>
    <n v="30000"/>
    <n v="360000"/>
  </r>
  <r>
    <x v="66"/>
    <x v="1"/>
    <x v="3"/>
    <s v="Laptop"/>
    <n v="9"/>
    <n v="70000"/>
    <n v="630000"/>
  </r>
  <r>
    <x v="67"/>
    <x v="0"/>
    <x v="1"/>
    <s v="Desktop"/>
    <n v="7"/>
    <n v="50000"/>
    <n v="350000"/>
  </r>
  <r>
    <x v="68"/>
    <x v="3"/>
    <x v="2"/>
    <s v="Tablet"/>
    <n v="14"/>
    <n v="20000"/>
    <n v="280000"/>
  </r>
  <r>
    <x v="69"/>
    <x v="4"/>
    <x v="3"/>
    <s v="Smartphone"/>
    <n v="8"/>
    <n v="30000"/>
    <n v="240000"/>
  </r>
  <r>
    <x v="70"/>
    <x v="5"/>
    <x v="4"/>
    <s v="Laptop"/>
    <n v="11"/>
    <n v="70000"/>
    <n v="770000"/>
  </r>
  <r>
    <x v="71"/>
    <x v="0"/>
    <x v="5"/>
    <s v="Desktop"/>
    <n v="5"/>
    <n v="50000"/>
    <n v="250000"/>
  </r>
  <r>
    <x v="72"/>
    <x v="2"/>
    <x v="2"/>
    <s v="Tablet"/>
    <n v="10"/>
    <n v="20000"/>
    <n v="200000"/>
  </r>
  <r>
    <x v="73"/>
    <x v="3"/>
    <x v="3"/>
    <s v="Smartphone"/>
    <n v="9"/>
    <n v="30000"/>
    <n v="270000"/>
  </r>
  <r>
    <x v="74"/>
    <x v="4"/>
    <x v="5"/>
    <s v="Laptop"/>
    <n v="10"/>
    <n v="70000"/>
    <n v="700000"/>
  </r>
  <r>
    <x v="75"/>
    <x v="0"/>
    <x v="3"/>
    <s v="Smartphone"/>
    <n v="5"/>
    <n v="30000"/>
    <n v="15000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6">
  <r>
    <x v="0"/>
    <s v="Barishal"/>
    <x v="0"/>
    <s v="Laptop"/>
    <n v="5"/>
    <n v="70000"/>
    <n v="350000"/>
  </r>
  <r>
    <x v="1"/>
    <s v="Chittagong"/>
    <x v="1"/>
    <s v="Desktop"/>
    <n v="10"/>
    <n v="50000"/>
    <n v="500000"/>
  </r>
  <r>
    <x v="2"/>
    <s v="Khulna"/>
    <x v="2"/>
    <s v="Tablet"/>
    <n v="7"/>
    <n v="20000"/>
    <n v="140000"/>
  </r>
  <r>
    <x v="3"/>
    <s v="Rajshahi"/>
    <x v="3"/>
    <s v="Smartphone"/>
    <n v="15"/>
    <n v="30000"/>
    <n v="450000"/>
  </r>
  <r>
    <x v="4"/>
    <s v="Sylhet"/>
    <x v="4"/>
    <s v="Laptop"/>
    <n v="3"/>
    <n v="70000"/>
    <n v="210000"/>
  </r>
  <r>
    <x v="5"/>
    <s v="Dhaka"/>
    <x v="5"/>
    <s v="Desktop"/>
    <n v="6"/>
    <n v="50000"/>
    <n v="300000"/>
  </r>
  <r>
    <x v="6"/>
    <s v="Chittagong"/>
    <x v="2"/>
    <s v="Tablet"/>
    <n v="4"/>
    <n v="20000"/>
    <n v="80000"/>
  </r>
  <r>
    <x v="7"/>
    <s v="Khulna"/>
    <x v="3"/>
    <s v="Smartphone"/>
    <n v="10"/>
    <n v="30000"/>
    <n v="300000"/>
  </r>
  <r>
    <x v="8"/>
    <s v="Barishal"/>
    <x v="0"/>
    <s v="Laptop"/>
    <n v="8"/>
    <n v="70000"/>
    <n v="560000"/>
  </r>
  <r>
    <x v="9"/>
    <s v="Sylhet"/>
    <x v="0"/>
    <s v="Desktop"/>
    <n v="12"/>
    <n v="50000"/>
    <n v="600000"/>
  </r>
  <r>
    <x v="10"/>
    <s v="Dhaka"/>
    <x v="1"/>
    <s v="Tablet"/>
    <n v="9"/>
    <n v="20000"/>
    <n v="180000"/>
  </r>
  <r>
    <x v="11"/>
    <s v="Chittagong"/>
    <x v="2"/>
    <s v="Smartphone"/>
    <n v="5"/>
    <n v="30000"/>
    <n v="150000"/>
  </r>
  <r>
    <x v="12"/>
    <s v="Khulna"/>
    <x v="3"/>
    <s v="Laptop"/>
    <n v="11"/>
    <n v="70000"/>
    <n v="770000"/>
  </r>
  <r>
    <x v="13"/>
    <s v="Rajshahi"/>
    <x v="4"/>
    <s v="Desktop"/>
    <n v="7"/>
    <n v="50000"/>
    <n v="350000"/>
  </r>
  <r>
    <x v="14"/>
    <s v="Sylhet"/>
    <x v="5"/>
    <s v="Tablet"/>
    <n v="6"/>
    <n v="20000"/>
    <n v="120000"/>
  </r>
  <r>
    <x v="15"/>
    <s v="Dhaka"/>
    <x v="2"/>
    <s v="Smartphone"/>
    <n v="13"/>
    <n v="30000"/>
    <n v="390000"/>
  </r>
  <r>
    <x v="16"/>
    <s v="Barishal"/>
    <x v="3"/>
    <s v="Laptop"/>
    <n v="9"/>
    <n v="70000"/>
    <n v="630000"/>
  </r>
  <r>
    <x v="17"/>
    <s v="Khulna"/>
    <x v="4"/>
    <s v="Desktop"/>
    <n v="8"/>
    <n v="50000"/>
    <n v="400000"/>
  </r>
  <r>
    <x v="18"/>
    <s v="Rajshahi"/>
    <x v="5"/>
    <s v="Tablet"/>
    <n v="14"/>
    <n v="20000"/>
    <n v="280000"/>
  </r>
  <r>
    <x v="19"/>
    <s v="Sylhet"/>
    <x v="2"/>
    <s v="Smartphone"/>
    <n v="7"/>
    <n v="30000"/>
    <n v="210000"/>
  </r>
  <r>
    <x v="20"/>
    <s v="Dhaka"/>
    <x v="3"/>
    <s v="Laptop"/>
    <n v="10"/>
    <n v="70000"/>
    <n v="700000"/>
  </r>
  <r>
    <x v="21"/>
    <s v="Chittagong"/>
    <x v="0"/>
    <s v="Desktop"/>
    <n v="5"/>
    <n v="50000"/>
    <n v="250000"/>
  </r>
  <r>
    <x v="22"/>
    <s v="Barishal"/>
    <x v="1"/>
    <s v="Tablet"/>
    <n v="8"/>
    <n v="20000"/>
    <n v="160000"/>
  </r>
  <r>
    <x v="23"/>
    <s v="Rajshahi"/>
    <x v="2"/>
    <s v="Smartphone"/>
    <n v="6"/>
    <n v="30000"/>
    <n v="180000"/>
  </r>
  <r>
    <x v="24"/>
    <s v="Sylhet"/>
    <x v="3"/>
    <s v="Laptop"/>
    <n v="7"/>
    <n v="70000"/>
    <n v="490000"/>
  </r>
  <r>
    <x v="25"/>
    <s v="Dhaka"/>
    <x v="4"/>
    <s v="Laptop"/>
    <n v="8"/>
    <n v="70000"/>
    <n v="560000"/>
  </r>
  <r>
    <x v="26"/>
    <s v="Chittagong"/>
    <x v="5"/>
    <s v="Desktop"/>
    <n v="6"/>
    <n v="50000"/>
    <n v="300000"/>
  </r>
  <r>
    <x v="27"/>
    <s v="Khulna"/>
    <x v="2"/>
    <s v="Tablet"/>
    <n v="10"/>
    <n v="20000"/>
    <n v="200000"/>
  </r>
  <r>
    <x v="28"/>
    <s v="Rajshahi"/>
    <x v="0"/>
    <s v="Smartphone"/>
    <n v="20"/>
    <n v="30000"/>
    <n v="600000"/>
  </r>
  <r>
    <x v="29"/>
    <s v="Barishal"/>
    <x v="4"/>
    <s v="Laptop"/>
    <n v="4"/>
    <n v="70000"/>
    <n v="280000"/>
  </r>
  <r>
    <x v="30"/>
    <s v="Dhaka"/>
    <x v="5"/>
    <s v="Desktop"/>
    <n v="9"/>
    <n v="50000"/>
    <n v="450000"/>
  </r>
  <r>
    <x v="31"/>
    <s v="Chittagong"/>
    <x v="4"/>
    <s v="Tablet"/>
    <n v="5"/>
    <n v="20000"/>
    <n v="100000"/>
  </r>
  <r>
    <x v="32"/>
    <s v="Barishal"/>
    <x v="5"/>
    <s v="Smartphone"/>
    <n v="15"/>
    <n v="30000"/>
    <n v="450000"/>
  </r>
  <r>
    <x v="33"/>
    <s v="Rajshahi"/>
    <x v="2"/>
    <s v="Laptop"/>
    <n v="7"/>
    <n v="70000"/>
    <n v="490000"/>
  </r>
  <r>
    <x v="34"/>
    <s v="Sylhet"/>
    <x v="3"/>
    <s v="Desktop"/>
    <n v="11"/>
    <n v="50000"/>
    <n v="550000"/>
  </r>
  <r>
    <x v="35"/>
    <s v="Dhaka"/>
    <x v="0"/>
    <s v="Tablet"/>
    <n v="12"/>
    <n v="20000"/>
    <n v="240000"/>
  </r>
  <r>
    <x v="36"/>
    <s v="Chittagong"/>
    <x v="0"/>
    <s v="Smartphone"/>
    <n v="10"/>
    <n v="30000"/>
    <n v="300000"/>
  </r>
  <r>
    <x v="37"/>
    <s v="Khulna"/>
    <x v="1"/>
    <s v="Laptop"/>
    <n v="9"/>
    <n v="70000"/>
    <n v="630000"/>
  </r>
  <r>
    <x v="38"/>
    <s v="Rajshahi"/>
    <x v="2"/>
    <s v="Desktop"/>
    <n v="8"/>
    <n v="50000"/>
    <n v="400000"/>
  </r>
  <r>
    <x v="39"/>
    <s v="Sylhet"/>
    <x v="3"/>
    <s v="Tablet"/>
    <n v="11"/>
    <n v="20000"/>
    <n v="220000"/>
  </r>
  <r>
    <x v="40"/>
    <s v="Barishal"/>
    <x v="4"/>
    <s v="Smartphone"/>
    <n v="14"/>
    <n v="30000"/>
    <n v="420000"/>
  </r>
  <r>
    <x v="41"/>
    <s v="Chittagong"/>
    <x v="5"/>
    <s v="Laptop"/>
    <n v="10"/>
    <n v="70000"/>
    <n v="700000"/>
  </r>
  <r>
    <x v="42"/>
    <s v="Khulna"/>
    <x v="2"/>
    <s v="Desktop"/>
    <n v="9"/>
    <n v="50000"/>
    <n v="450000"/>
  </r>
  <r>
    <x v="43"/>
    <s v="Rajshahi"/>
    <x v="3"/>
    <s v="Tablet"/>
    <n v="13"/>
    <n v="20000"/>
    <n v="260000"/>
  </r>
  <r>
    <x v="44"/>
    <s v="Sylhet"/>
    <x v="4"/>
    <s v="Smartphone"/>
    <n v="8"/>
    <n v="30000"/>
    <n v="240000"/>
  </r>
  <r>
    <x v="45"/>
    <s v="Dhaka"/>
    <x v="5"/>
    <s v="Laptop"/>
    <n v="12"/>
    <n v="70000"/>
    <n v="840000"/>
  </r>
  <r>
    <x v="46"/>
    <s v="Chittagong"/>
    <x v="2"/>
    <s v="Desktop"/>
    <n v="7"/>
    <n v="50000"/>
    <n v="350000"/>
  </r>
  <r>
    <x v="47"/>
    <s v="Khulna"/>
    <x v="3"/>
    <s v="Tablet"/>
    <n v="9"/>
    <n v="20000"/>
    <n v="180000"/>
  </r>
  <r>
    <x v="48"/>
    <s v="Barishal"/>
    <x v="0"/>
    <s v="Smartphone"/>
    <n v="12"/>
    <n v="30000"/>
    <n v="360000"/>
  </r>
  <r>
    <x v="49"/>
    <s v="Sylhet"/>
    <x v="1"/>
    <s v="Laptop"/>
    <n v="5"/>
    <n v="70000"/>
    <n v="350000"/>
  </r>
  <r>
    <x v="50"/>
    <s v="Dhaka"/>
    <x v="0"/>
    <s v="Laptop"/>
    <n v="12"/>
    <n v="70000"/>
    <n v="840000"/>
  </r>
  <r>
    <x v="51"/>
    <s v="Chittagong"/>
    <x v="0"/>
    <s v="Desktop"/>
    <n v="8"/>
    <n v="50000"/>
    <n v="400000"/>
  </r>
  <r>
    <x v="52"/>
    <s v="Khulna"/>
    <x v="4"/>
    <s v="Tablet"/>
    <n v="7"/>
    <n v="20000"/>
    <n v="140000"/>
  </r>
  <r>
    <x v="53"/>
    <s v="Rajshahi"/>
    <x v="5"/>
    <s v="Smartphone"/>
    <n v="9"/>
    <n v="30000"/>
    <n v="270000"/>
  </r>
  <r>
    <x v="54"/>
    <s v="Sylhet"/>
    <x v="4"/>
    <s v="Laptop"/>
    <n v="6"/>
    <n v="70000"/>
    <n v="420000"/>
  </r>
  <r>
    <x v="55"/>
    <s v="Barishal"/>
    <x v="5"/>
    <s v="Desktop"/>
    <n v="10"/>
    <n v="50000"/>
    <n v="500000"/>
  </r>
  <r>
    <x v="56"/>
    <s v="Chittagong"/>
    <x v="2"/>
    <s v="Tablet"/>
    <n v="8"/>
    <n v="20000"/>
    <n v="160000"/>
  </r>
  <r>
    <x v="57"/>
    <s v="Barishal"/>
    <x v="3"/>
    <s v="Smartphone"/>
    <n v="13"/>
    <n v="30000"/>
    <n v="390000"/>
  </r>
  <r>
    <x v="58"/>
    <s v="Rajshahi"/>
    <x v="0"/>
    <s v="Laptop"/>
    <n v="9"/>
    <n v="70000"/>
    <n v="630000"/>
  </r>
  <r>
    <x v="59"/>
    <s v="Sylhet"/>
    <x v="2"/>
    <s v="Desktop"/>
    <n v="5"/>
    <n v="50000"/>
    <n v="250000"/>
  </r>
  <r>
    <x v="60"/>
    <s v="Dhaka"/>
    <x v="1"/>
    <s v="Tablet"/>
    <n v="11"/>
    <n v="20000"/>
    <n v="220000"/>
  </r>
  <r>
    <x v="61"/>
    <s v="Chittagong"/>
    <x v="2"/>
    <s v="Smartphone"/>
    <n v="14"/>
    <n v="30000"/>
    <n v="420000"/>
  </r>
  <r>
    <x v="62"/>
    <s v="Khulna"/>
    <x v="3"/>
    <s v="Laptop"/>
    <n v="10"/>
    <n v="70000"/>
    <n v="700000"/>
  </r>
  <r>
    <x v="63"/>
    <s v="Rajshahi"/>
    <x v="4"/>
    <s v="Desktop"/>
    <n v="6"/>
    <n v="50000"/>
    <n v="300000"/>
  </r>
  <r>
    <x v="64"/>
    <s v="Barishal"/>
    <x v="5"/>
    <s v="Tablet"/>
    <n v="8"/>
    <n v="20000"/>
    <n v="160000"/>
  </r>
  <r>
    <x v="65"/>
    <s v="Dhaka"/>
    <x v="2"/>
    <s v="Smartphone"/>
    <n v="12"/>
    <n v="30000"/>
    <n v="360000"/>
  </r>
  <r>
    <x v="66"/>
    <s v="Chittagong"/>
    <x v="3"/>
    <s v="Laptop"/>
    <n v="9"/>
    <n v="70000"/>
    <n v="630000"/>
  </r>
  <r>
    <x v="67"/>
    <s v="Barishal"/>
    <x v="1"/>
    <s v="Desktop"/>
    <n v="7"/>
    <n v="50000"/>
    <n v="350000"/>
  </r>
  <r>
    <x v="68"/>
    <s v="Rajshahi"/>
    <x v="2"/>
    <s v="Tablet"/>
    <n v="14"/>
    <n v="20000"/>
    <n v="280000"/>
  </r>
  <r>
    <x v="69"/>
    <s v="Sylhet"/>
    <x v="3"/>
    <s v="Smartphone"/>
    <n v="8"/>
    <n v="30000"/>
    <n v="240000"/>
  </r>
  <r>
    <x v="70"/>
    <s v="Dhaka"/>
    <x v="4"/>
    <s v="Laptop"/>
    <n v="11"/>
    <n v="70000"/>
    <n v="770000"/>
  </r>
  <r>
    <x v="71"/>
    <s v="Barishal"/>
    <x v="5"/>
    <s v="Desktop"/>
    <n v="5"/>
    <n v="50000"/>
    <n v="250000"/>
  </r>
  <r>
    <x v="72"/>
    <s v="Khulna"/>
    <x v="2"/>
    <s v="Tablet"/>
    <n v="10"/>
    <n v="20000"/>
    <n v="200000"/>
  </r>
  <r>
    <x v="73"/>
    <s v="Rajshahi"/>
    <x v="3"/>
    <s v="Smartphone"/>
    <n v="9"/>
    <n v="30000"/>
    <n v="270000"/>
  </r>
  <r>
    <x v="74"/>
    <s v="Sylhet"/>
    <x v="5"/>
    <s v="Laptop"/>
    <n v="10"/>
    <n v="70000"/>
    <n v="700000"/>
  </r>
  <r>
    <x v="75"/>
    <s v="Barishal"/>
    <x v="3"/>
    <s v="Smartphone"/>
    <n v="5"/>
    <n v="30000"/>
    <n v="15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 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 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 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9ACB41A-3789-409D-B68F-B01AFB06D1F9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C3:D10" firstHeaderRow="1" firstDataRow="1" firstDataCol="1"/>
  <pivotFields count="7">
    <pivotField numFmtId="14" showAll="0"/>
    <pivotField axis="axisRow" showAll="0">
      <items count="7">
        <item x="0"/>
        <item x="1"/>
        <item x="5"/>
        <item x="2"/>
        <item x="3"/>
        <item x="4"/>
        <item t="default"/>
      </items>
    </pivotField>
    <pivotField showAll="0"/>
    <pivotField showAll="0"/>
    <pivotField showAll="0"/>
    <pivotField showAll="0"/>
    <pivotField dataField="1"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Total Sales (BDT)" fld="6" baseField="0" baseItem="0"/>
  </dataFields>
  <formats count="6">
    <format dxfId="54">
      <pivotArea type="all" dataOnly="0" outline="0" fieldPosition="0"/>
    </format>
    <format dxfId="53">
      <pivotArea outline="0" collapsedLevelsAreSubtotals="1" fieldPosition="0"/>
    </format>
    <format dxfId="52">
      <pivotArea field="1" type="button" dataOnly="0" labelOnly="1" outline="0" axis="axisRow" fieldPosition="0"/>
    </format>
    <format dxfId="51">
      <pivotArea dataOnly="0" labelOnly="1" fieldPosition="0">
        <references count="1">
          <reference field="1" count="0"/>
        </references>
      </pivotArea>
    </format>
    <format dxfId="50">
      <pivotArea dataOnly="0" labelOnly="1" grandRow="1" outline="0" fieldPosition="0"/>
    </format>
    <format dxfId="49">
      <pivotArea dataOnly="0" labelOnly="1" outline="0" axis="axisValues" fieldPosition="0"/>
    </format>
  </formats>
  <chartFormats count="1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9B5202C-C7E9-4397-8C63-C71FAA703454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B4:C10" firstHeaderRow="1" firstDataRow="1" firstDataCol="1"/>
  <pivotFields count="7">
    <pivotField showAll="0"/>
    <pivotField showAll="0"/>
    <pivotField showAll="0"/>
    <pivotField axis="axisRow" showAll="0" sortType="ascending">
      <items count="6">
        <item x="1"/>
        <item x="0"/>
        <item x="3"/>
        <item x="2"/>
        <item x="4"/>
        <item t="default"/>
      </items>
    </pivotField>
    <pivotField showAll="0"/>
    <pivotField showAll="0"/>
    <pivotField dataField="1"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Total Sales (BDT)" fld="6" baseField="0" baseItem="0"/>
  </dataFields>
  <formats count="6">
    <format dxfId="48">
      <pivotArea type="all" dataOnly="0" outline="0" fieldPosition="0"/>
    </format>
    <format dxfId="47">
      <pivotArea outline="0" collapsedLevelsAreSubtotals="1" fieldPosition="0"/>
    </format>
    <format dxfId="46">
      <pivotArea field="3" type="button" dataOnly="0" labelOnly="1" outline="0" axis="axisRow" fieldPosition="0"/>
    </format>
    <format dxfId="45">
      <pivotArea dataOnly="0" labelOnly="1" fieldPosition="0">
        <references count="1">
          <reference field="3" count="0"/>
        </references>
      </pivotArea>
    </format>
    <format dxfId="44">
      <pivotArea dataOnly="0" labelOnly="1" grandRow="1" outline="0" fieldPosition="0"/>
    </format>
    <format dxfId="43">
      <pivotArea dataOnly="0" labelOnly="1" outline="0" axis="axisValues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346B78-F5EB-4469-BD81-3557552BEBD9}" name="PivotTable3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C4:D17" firstHeaderRow="1" firstDataRow="1" firstDataCol="1"/>
  <pivotFields count="9">
    <pivotField axis="axisRow" numFmtId="14" showAll="0">
      <items count="7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t="default"/>
      </items>
    </pivotField>
    <pivotField showAll="0">
      <items count="7">
        <item x="0"/>
        <item x="1"/>
        <item x="5"/>
        <item x="2"/>
        <item x="3"/>
        <item x="4"/>
        <item t="default"/>
      </items>
    </pivotField>
    <pivotField axis="axisRow" showAll="0">
      <items count="7">
        <item x="0"/>
        <item x="4"/>
        <item x="5"/>
        <item x="3"/>
        <item x="1"/>
        <item x="2"/>
        <item t="default"/>
      </items>
    </pivotField>
    <pivotField showAll="0"/>
    <pivotField showAll="0"/>
    <pivotField showAll="0"/>
    <pivotField dataField="1" showAll="0"/>
    <pivotField axis="axisRow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h="1" sd="0" x="0"/>
        <item sd="0" x="1"/>
        <item h="1" sd="0" x="2"/>
        <item h="1" sd="0" x="3"/>
        <item h="1" sd="0" x="4"/>
        <item h="1" sd="0" x="5"/>
        <item h="1" sd="0" x="6"/>
        <item h="1" sd="0" x="7"/>
        <item h="1" sd="0" x="8"/>
        <item h="1" sd="0" x="9"/>
        <item h="1" sd="0" x="10"/>
        <item h="1" sd="0" x="11"/>
        <item h="1" sd="0" x="12"/>
        <item h="1" sd="0" x="13"/>
        <item t="default"/>
      </items>
    </pivotField>
  </pivotFields>
  <rowFields count="4">
    <field x="2"/>
    <field x="8"/>
    <field x="7"/>
    <field x="0"/>
  </rowFields>
  <rowItems count="13">
    <i>
      <x/>
    </i>
    <i r="1">
      <x v="1"/>
    </i>
    <i>
      <x v="1"/>
    </i>
    <i r="1">
      <x v="1"/>
    </i>
    <i>
      <x v="2"/>
    </i>
    <i r="1">
      <x v="1"/>
    </i>
    <i>
      <x v="3"/>
    </i>
    <i r="1">
      <x v="1"/>
    </i>
    <i>
      <x v="4"/>
    </i>
    <i r="1">
      <x v="1"/>
    </i>
    <i>
      <x v="5"/>
    </i>
    <i r="1">
      <x v="1"/>
    </i>
    <i t="grand">
      <x/>
    </i>
  </rowItems>
  <colItems count="1">
    <i/>
  </colItems>
  <dataFields count="1">
    <dataField name="Sum of Total Sales (BDT)" fld="6" baseField="8" baseItem="1"/>
  </dataFields>
  <formats count="12">
    <format dxfId="42">
      <pivotArea type="all" dataOnly="0" outline="0" fieldPosition="0"/>
    </format>
    <format dxfId="41">
      <pivotArea outline="0" collapsedLevelsAreSubtotals="1" fieldPosition="0"/>
    </format>
    <format dxfId="40">
      <pivotArea field="2" type="button" dataOnly="0" labelOnly="1" outline="0" axis="axisRow" fieldPosition="0"/>
    </format>
    <format dxfId="39">
      <pivotArea dataOnly="0" labelOnly="1" fieldPosition="0">
        <references count="1">
          <reference field="2" count="0"/>
        </references>
      </pivotArea>
    </format>
    <format dxfId="38">
      <pivotArea dataOnly="0" labelOnly="1" grandRow="1" outline="0" fieldPosition="0"/>
    </format>
    <format dxfId="37">
      <pivotArea dataOnly="0" labelOnly="1" fieldPosition="0">
        <references count="2">
          <reference field="2" count="1" selected="0">
            <x v="0"/>
          </reference>
          <reference field="8" count="0"/>
        </references>
      </pivotArea>
    </format>
    <format dxfId="36">
      <pivotArea dataOnly="0" labelOnly="1" fieldPosition="0">
        <references count="2">
          <reference field="2" count="1" selected="0">
            <x v="1"/>
          </reference>
          <reference field="8" count="0"/>
        </references>
      </pivotArea>
    </format>
    <format dxfId="35">
      <pivotArea dataOnly="0" labelOnly="1" fieldPosition="0">
        <references count="2">
          <reference field="2" count="1" selected="0">
            <x v="2"/>
          </reference>
          <reference field="8" count="0"/>
        </references>
      </pivotArea>
    </format>
    <format dxfId="34">
      <pivotArea dataOnly="0" labelOnly="1" fieldPosition="0">
        <references count="2">
          <reference field="2" count="1" selected="0">
            <x v="3"/>
          </reference>
          <reference field="8" count="0"/>
        </references>
      </pivotArea>
    </format>
    <format dxfId="33">
      <pivotArea dataOnly="0" labelOnly="1" fieldPosition="0">
        <references count="2">
          <reference field="2" count="1" selected="0">
            <x v="4"/>
          </reference>
          <reference field="8" count="0"/>
        </references>
      </pivotArea>
    </format>
    <format dxfId="32">
      <pivotArea dataOnly="0" labelOnly="1" fieldPosition="0">
        <references count="2">
          <reference field="2" count="1" selected="0">
            <x v="5"/>
          </reference>
          <reference field="8" count="0"/>
        </references>
      </pivotArea>
    </format>
    <format dxfId="31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259E9F-91BF-4807-AF16-FDA122148D78}" name="PivotTable4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4:C29" firstHeaderRow="1" firstDataRow="1" firstDataCol="1"/>
  <pivotFields count="9">
    <pivotField axis="axisRow" numFmtId="14" showAll="0">
      <items count="7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t="default"/>
      </items>
    </pivotField>
    <pivotField showAll="0"/>
    <pivotField axis="axisRow" showAll="0">
      <items count="7">
        <item x="0"/>
        <item x="4"/>
        <item x="5"/>
        <item x="3"/>
        <item x="1"/>
        <item x="2"/>
        <item t="default"/>
      </items>
    </pivotField>
    <pivotField showAll="0"/>
    <pivotField showAll="0"/>
    <pivotField showAll="0"/>
    <pivotField dataField="1" showAll="0"/>
    <pivotField axis="axisRow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4">
    <field x="2"/>
    <field x="8"/>
    <field x="7"/>
    <field x="0"/>
  </rowFields>
  <rowItems count="25">
    <i>
      <x/>
    </i>
    <i r="1">
      <x v="1"/>
    </i>
    <i r="1">
      <x v="2"/>
    </i>
    <i r="1">
      <x v="3"/>
    </i>
    <i>
      <x v="1"/>
    </i>
    <i r="1">
      <x v="1"/>
    </i>
    <i r="1">
      <x v="2"/>
    </i>
    <i r="1">
      <x v="3"/>
    </i>
    <i>
      <x v="2"/>
    </i>
    <i r="1">
      <x v="1"/>
    </i>
    <i r="1">
      <x v="2"/>
    </i>
    <i r="1">
      <x v="3"/>
    </i>
    <i>
      <x v="3"/>
    </i>
    <i r="1">
      <x v="1"/>
    </i>
    <i r="1">
      <x v="2"/>
    </i>
    <i r="1">
      <x v="3"/>
    </i>
    <i>
      <x v="4"/>
    </i>
    <i r="1">
      <x v="1"/>
    </i>
    <i r="1">
      <x v="2"/>
    </i>
    <i r="1">
      <x v="3"/>
    </i>
    <i>
      <x v="5"/>
    </i>
    <i r="1">
      <x v="1"/>
    </i>
    <i r="1">
      <x v="2"/>
    </i>
    <i r="1">
      <x v="3"/>
    </i>
    <i t="grand">
      <x/>
    </i>
  </rowItems>
  <colItems count="1">
    <i/>
  </colItems>
  <dataFields count="1">
    <dataField name="Sum of Total Sales (BDT)" fld="6" baseField="0" baseItem="0"/>
  </dataFields>
  <formats count="12">
    <format dxfId="30">
      <pivotArea type="all" dataOnly="0" outline="0" fieldPosition="0"/>
    </format>
    <format dxfId="29">
      <pivotArea outline="0" collapsedLevelsAreSubtotals="1" fieldPosition="0"/>
    </format>
    <format dxfId="28">
      <pivotArea field="2" type="button" dataOnly="0" labelOnly="1" outline="0" axis="axisRow" fieldPosition="0"/>
    </format>
    <format dxfId="27">
      <pivotArea dataOnly="0" labelOnly="1" fieldPosition="0">
        <references count="1">
          <reference field="2" count="0"/>
        </references>
      </pivotArea>
    </format>
    <format dxfId="26">
      <pivotArea dataOnly="0" labelOnly="1" grandRow="1" outline="0" fieldPosition="0"/>
    </format>
    <format dxfId="25">
      <pivotArea dataOnly="0" labelOnly="1" fieldPosition="0">
        <references count="2">
          <reference field="2" count="1" selected="0">
            <x v="0"/>
          </reference>
          <reference field="8" count="3">
            <x v="1"/>
            <x v="2"/>
            <x v="3"/>
          </reference>
        </references>
      </pivotArea>
    </format>
    <format dxfId="24">
      <pivotArea dataOnly="0" labelOnly="1" fieldPosition="0">
        <references count="2">
          <reference field="2" count="1" selected="0">
            <x v="1"/>
          </reference>
          <reference field="8" count="3">
            <x v="1"/>
            <x v="2"/>
            <x v="3"/>
          </reference>
        </references>
      </pivotArea>
    </format>
    <format dxfId="23">
      <pivotArea dataOnly="0" labelOnly="1" fieldPosition="0">
        <references count="2">
          <reference field="2" count="1" selected="0">
            <x v="2"/>
          </reference>
          <reference field="8" count="3">
            <x v="1"/>
            <x v="2"/>
            <x v="3"/>
          </reference>
        </references>
      </pivotArea>
    </format>
    <format dxfId="22">
      <pivotArea dataOnly="0" labelOnly="1" fieldPosition="0">
        <references count="2">
          <reference field="2" count="1" selected="0">
            <x v="3"/>
          </reference>
          <reference field="8" count="3">
            <x v="1"/>
            <x v="2"/>
            <x v="3"/>
          </reference>
        </references>
      </pivotArea>
    </format>
    <format dxfId="21">
      <pivotArea dataOnly="0" labelOnly="1" fieldPosition="0">
        <references count="2">
          <reference field="2" count="1" selected="0">
            <x v="4"/>
          </reference>
          <reference field="8" count="3">
            <x v="1"/>
            <x v="2"/>
            <x v="3"/>
          </reference>
        </references>
      </pivotArea>
    </format>
    <format dxfId="20">
      <pivotArea dataOnly="0" labelOnly="1" fieldPosition="0">
        <references count="2">
          <reference field="2" count="1" selected="0">
            <x v="5"/>
          </reference>
          <reference field="8" count="3">
            <x v="1"/>
            <x v="2"/>
            <x v="3"/>
          </reference>
        </references>
      </pivotArea>
    </format>
    <format dxfId="19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0A8234D-BDA9-4C5C-88CD-41A77BEDA2F4}" name="PivotTable7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13:C38" firstHeaderRow="1" firstDataRow="1" firstDataCol="1"/>
  <pivotFields count="9">
    <pivotField axis="axisRow" numFmtId="14" showAll="0">
      <items count="7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t="default"/>
      </items>
    </pivotField>
    <pivotField showAll="0"/>
    <pivotField axis="axisRow" showAll="0">
      <items count="7">
        <item x="0"/>
        <item x="4"/>
        <item x="5"/>
        <item x="3"/>
        <item x="1"/>
        <item x="2"/>
        <item t="default"/>
      </items>
    </pivotField>
    <pivotField showAll="0"/>
    <pivotField showAll="0"/>
    <pivotField showAll="0"/>
    <pivotField dataField="1" showAll="0"/>
    <pivotField axis="axisRow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4">
    <field x="2"/>
    <field x="8"/>
    <field x="7"/>
    <field x="0"/>
  </rowFields>
  <rowItems count="25">
    <i>
      <x/>
    </i>
    <i r="1">
      <x v="1"/>
    </i>
    <i r="1">
      <x v="2"/>
    </i>
    <i r="1">
      <x v="3"/>
    </i>
    <i>
      <x v="1"/>
    </i>
    <i r="1">
      <x v="1"/>
    </i>
    <i r="1">
      <x v="2"/>
    </i>
    <i r="1">
      <x v="3"/>
    </i>
    <i>
      <x v="2"/>
    </i>
    <i r="1">
      <x v="1"/>
    </i>
    <i r="1">
      <x v="2"/>
    </i>
    <i r="1">
      <x v="3"/>
    </i>
    <i>
      <x v="3"/>
    </i>
    <i r="1">
      <x v="1"/>
    </i>
    <i r="1">
      <x v="2"/>
    </i>
    <i r="1">
      <x v="3"/>
    </i>
    <i>
      <x v="4"/>
    </i>
    <i r="1">
      <x v="1"/>
    </i>
    <i r="1">
      <x v="2"/>
    </i>
    <i r="1">
      <x v="3"/>
    </i>
    <i>
      <x v="5"/>
    </i>
    <i r="1">
      <x v="1"/>
    </i>
    <i r="1">
      <x v="2"/>
    </i>
    <i r="1">
      <x v="3"/>
    </i>
    <i t="grand">
      <x/>
    </i>
  </rowItems>
  <colItems count="1">
    <i/>
  </colItems>
  <dataFields count="1">
    <dataField name="Sum of Total Sales (BDT)" fld="6" baseField="0" baseItem="0"/>
  </dataFields>
  <formats count="12">
    <format dxfId="18">
      <pivotArea type="all" dataOnly="0" outline="0" fieldPosition="0"/>
    </format>
    <format dxfId="17">
      <pivotArea outline="0" collapsedLevelsAreSubtotals="1" fieldPosition="0"/>
    </format>
    <format dxfId="16">
      <pivotArea field="2" type="button" dataOnly="0" labelOnly="1" outline="0" axis="axisRow" fieldPosition="0"/>
    </format>
    <format dxfId="15">
      <pivotArea dataOnly="0" labelOnly="1" fieldPosition="0">
        <references count="1">
          <reference field="2" count="0"/>
        </references>
      </pivotArea>
    </format>
    <format dxfId="14">
      <pivotArea dataOnly="0" labelOnly="1" grandRow="1" outline="0" fieldPosition="0"/>
    </format>
    <format dxfId="13">
      <pivotArea dataOnly="0" labelOnly="1" fieldPosition="0">
        <references count="2">
          <reference field="2" count="1" selected="0">
            <x v="0"/>
          </reference>
          <reference field="8" count="3">
            <x v="1"/>
            <x v="2"/>
            <x v="3"/>
          </reference>
        </references>
      </pivotArea>
    </format>
    <format dxfId="12">
      <pivotArea dataOnly="0" labelOnly="1" fieldPosition="0">
        <references count="2">
          <reference field="2" count="1" selected="0">
            <x v="1"/>
          </reference>
          <reference field="8" count="3">
            <x v="1"/>
            <x v="2"/>
            <x v="3"/>
          </reference>
        </references>
      </pivotArea>
    </format>
    <format dxfId="11">
      <pivotArea dataOnly="0" labelOnly="1" fieldPosition="0">
        <references count="2">
          <reference field="2" count="1" selected="0">
            <x v="2"/>
          </reference>
          <reference field="8" count="3">
            <x v="1"/>
            <x v="2"/>
            <x v="3"/>
          </reference>
        </references>
      </pivotArea>
    </format>
    <format dxfId="10">
      <pivotArea dataOnly="0" labelOnly="1" fieldPosition="0">
        <references count="2">
          <reference field="2" count="1" selected="0">
            <x v="3"/>
          </reference>
          <reference field="8" count="3">
            <x v="1"/>
            <x v="2"/>
            <x v="3"/>
          </reference>
        </references>
      </pivotArea>
    </format>
    <format dxfId="9">
      <pivotArea dataOnly="0" labelOnly="1" fieldPosition="0">
        <references count="2">
          <reference field="2" count="1" selected="0">
            <x v="4"/>
          </reference>
          <reference field="8" count="3">
            <x v="1"/>
            <x v="2"/>
            <x v="3"/>
          </reference>
        </references>
      </pivotArea>
    </format>
    <format dxfId="8">
      <pivotArea dataOnly="0" labelOnly="1" fieldPosition="0">
        <references count="2">
          <reference field="2" count="1" selected="0">
            <x v="5"/>
          </reference>
          <reference field="8" count="3">
            <x v="1"/>
            <x v="2"/>
            <x v="3"/>
          </reference>
        </references>
      </pivotArea>
    </format>
    <format dxfId="7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 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1.xml" 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 /><Relationship Id="rId1" Type="http://schemas.openxmlformats.org/officeDocument/2006/relationships/pivotTable" Target="../pivotTables/pivotTable2.xml" 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 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 /><Relationship Id="rId1" Type="http://schemas.openxmlformats.org/officeDocument/2006/relationships/pivotTable" Target="../pivotTables/pivotTable4.xml" 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44B56C-CFD2-4FCD-BE95-F603F7951A78}">
  <dimension ref="B3:I84"/>
  <sheetViews>
    <sheetView topLeftCell="A85" workbookViewId="0">
      <selection activeCell="B3" sqref="B3"/>
    </sheetView>
  </sheetViews>
  <sheetFormatPr defaultRowHeight="15" x14ac:dyDescent="0.2"/>
  <cols>
    <col min="3" max="3" width="10.22265625" customWidth="1"/>
  </cols>
  <sheetData>
    <row r="3" spans="2:9" x14ac:dyDescent="0.2">
      <c r="B3" t="s">
        <v>24</v>
      </c>
    </row>
    <row r="5" spans="2:9" x14ac:dyDescent="0.2">
      <c r="C5" s="29" t="s">
        <v>0</v>
      </c>
      <c r="D5" s="29"/>
      <c r="E5" s="29"/>
      <c r="F5" s="29"/>
      <c r="G5" s="29"/>
      <c r="H5" s="29"/>
      <c r="I5" s="29"/>
    </row>
    <row r="6" spans="2:9" x14ac:dyDescent="0.2">
      <c r="C6" s="29"/>
      <c r="D6" s="29"/>
      <c r="E6" s="29"/>
      <c r="F6" s="29"/>
      <c r="G6" s="29"/>
      <c r="H6" s="29"/>
      <c r="I6" s="29"/>
    </row>
    <row r="7" spans="2:9" ht="41.25" x14ac:dyDescent="0.2">
      <c r="C7" s="4" t="s">
        <v>1</v>
      </c>
      <c r="D7" s="4" t="s">
        <v>2</v>
      </c>
      <c r="E7" s="4" t="s">
        <v>3</v>
      </c>
      <c r="F7" s="4" t="s">
        <v>4</v>
      </c>
      <c r="G7" s="4" t="s">
        <v>5</v>
      </c>
      <c r="H7" s="4" t="s">
        <v>6</v>
      </c>
      <c r="I7" s="4" t="s">
        <v>7</v>
      </c>
    </row>
    <row r="8" spans="2:9" ht="27.75" x14ac:dyDescent="0.2">
      <c r="C8" s="5">
        <v>45296</v>
      </c>
      <c r="D8" s="6" t="s">
        <v>8</v>
      </c>
      <c r="E8" s="6" t="s">
        <v>9</v>
      </c>
      <c r="F8" s="6" t="s">
        <v>10</v>
      </c>
      <c r="G8" s="6">
        <v>5</v>
      </c>
      <c r="H8" s="6">
        <v>70000</v>
      </c>
      <c r="I8" s="6">
        <f>G8*H8</f>
        <v>350000</v>
      </c>
    </row>
    <row r="9" spans="2:9" ht="27.75" x14ac:dyDescent="0.2">
      <c r="C9" s="5">
        <v>45297</v>
      </c>
      <c r="D9" s="6" t="s">
        <v>11</v>
      </c>
      <c r="E9" s="6" t="s">
        <v>12</v>
      </c>
      <c r="F9" s="6" t="s">
        <v>13</v>
      </c>
      <c r="G9" s="6">
        <v>10</v>
      </c>
      <c r="H9" s="6">
        <v>50000</v>
      </c>
      <c r="I9" s="6">
        <f t="shared" ref="I9:I72" si="0">G9*H9</f>
        <v>500000</v>
      </c>
    </row>
    <row r="10" spans="2:9" ht="27.75" x14ac:dyDescent="0.2">
      <c r="C10" s="5">
        <v>45298</v>
      </c>
      <c r="D10" s="6" t="s">
        <v>14</v>
      </c>
      <c r="E10" s="6" t="s">
        <v>15</v>
      </c>
      <c r="F10" s="6" t="s">
        <v>16</v>
      </c>
      <c r="G10" s="6">
        <v>7</v>
      </c>
      <c r="H10" s="6">
        <v>20000</v>
      </c>
      <c r="I10" s="6">
        <f t="shared" si="0"/>
        <v>140000</v>
      </c>
    </row>
    <row r="11" spans="2:9" ht="27.75" x14ac:dyDescent="0.2">
      <c r="C11" s="5">
        <v>45299</v>
      </c>
      <c r="D11" s="6" t="s">
        <v>17</v>
      </c>
      <c r="E11" s="6" t="s">
        <v>18</v>
      </c>
      <c r="F11" s="6" t="s">
        <v>19</v>
      </c>
      <c r="G11" s="6">
        <v>15</v>
      </c>
      <c r="H11" s="6">
        <v>30000</v>
      </c>
      <c r="I11" s="6">
        <f t="shared" si="0"/>
        <v>450000</v>
      </c>
    </row>
    <row r="12" spans="2:9" x14ac:dyDescent="0.2">
      <c r="C12" s="5">
        <v>45300</v>
      </c>
      <c r="D12" s="6" t="s">
        <v>20</v>
      </c>
      <c r="E12" s="6" t="s">
        <v>21</v>
      </c>
      <c r="F12" s="6" t="s">
        <v>10</v>
      </c>
      <c r="G12" s="6">
        <v>3</v>
      </c>
      <c r="H12" s="6">
        <v>70000</v>
      </c>
      <c r="I12" s="6">
        <f t="shared" si="0"/>
        <v>210000</v>
      </c>
    </row>
    <row r="13" spans="2:9" ht="27.75" x14ac:dyDescent="0.2">
      <c r="C13" s="5">
        <v>45301</v>
      </c>
      <c r="D13" s="6" t="s">
        <v>22</v>
      </c>
      <c r="E13" s="6" t="s">
        <v>23</v>
      </c>
      <c r="F13" s="6" t="s">
        <v>13</v>
      </c>
      <c r="G13" s="6">
        <v>6</v>
      </c>
      <c r="H13" s="6">
        <v>50000</v>
      </c>
      <c r="I13" s="6">
        <f t="shared" si="0"/>
        <v>300000</v>
      </c>
    </row>
    <row r="14" spans="2:9" ht="27.75" x14ac:dyDescent="0.2">
      <c r="C14" s="5">
        <v>45302</v>
      </c>
      <c r="D14" s="6" t="s">
        <v>11</v>
      </c>
      <c r="E14" s="6" t="s">
        <v>15</v>
      </c>
      <c r="F14" s="6" t="s">
        <v>16</v>
      </c>
      <c r="G14" s="6">
        <v>4</v>
      </c>
      <c r="H14" s="6">
        <v>20000</v>
      </c>
      <c r="I14" s="6">
        <f t="shared" si="0"/>
        <v>80000</v>
      </c>
    </row>
    <row r="15" spans="2:9" ht="27.75" x14ac:dyDescent="0.2">
      <c r="C15" s="5">
        <v>45303</v>
      </c>
      <c r="D15" s="6" t="s">
        <v>14</v>
      </c>
      <c r="E15" s="6" t="s">
        <v>18</v>
      </c>
      <c r="F15" s="6" t="s">
        <v>19</v>
      </c>
      <c r="G15" s="6">
        <v>10</v>
      </c>
      <c r="H15" s="6">
        <v>30000</v>
      </c>
      <c r="I15" s="6">
        <f t="shared" si="0"/>
        <v>300000</v>
      </c>
    </row>
    <row r="16" spans="2:9" ht="27.75" x14ac:dyDescent="0.2">
      <c r="C16" s="5">
        <v>45304</v>
      </c>
      <c r="D16" s="6" t="s">
        <v>8</v>
      </c>
      <c r="E16" s="6" t="s">
        <v>9</v>
      </c>
      <c r="F16" s="6" t="s">
        <v>10</v>
      </c>
      <c r="G16" s="6">
        <v>8</v>
      </c>
      <c r="H16" s="6">
        <v>70000</v>
      </c>
      <c r="I16" s="6">
        <f t="shared" si="0"/>
        <v>560000</v>
      </c>
    </row>
    <row r="17" spans="3:9" ht="27.75" x14ac:dyDescent="0.2">
      <c r="C17" s="5">
        <v>45305</v>
      </c>
      <c r="D17" s="6" t="s">
        <v>20</v>
      </c>
      <c r="E17" s="6" t="s">
        <v>9</v>
      </c>
      <c r="F17" s="6" t="s">
        <v>13</v>
      </c>
      <c r="G17" s="6">
        <v>12</v>
      </c>
      <c r="H17" s="6">
        <v>50000</v>
      </c>
      <c r="I17" s="6">
        <f t="shared" si="0"/>
        <v>600000</v>
      </c>
    </row>
    <row r="18" spans="3:9" x14ac:dyDescent="0.2">
      <c r="C18" s="5">
        <v>45306</v>
      </c>
      <c r="D18" s="6" t="s">
        <v>22</v>
      </c>
      <c r="E18" s="6" t="s">
        <v>12</v>
      </c>
      <c r="F18" s="6" t="s">
        <v>16</v>
      </c>
      <c r="G18" s="6">
        <v>9</v>
      </c>
      <c r="H18" s="6">
        <v>20000</v>
      </c>
      <c r="I18" s="6">
        <f t="shared" si="0"/>
        <v>180000</v>
      </c>
    </row>
    <row r="19" spans="3:9" ht="27.75" x14ac:dyDescent="0.2">
      <c r="C19" s="5">
        <v>45307</v>
      </c>
      <c r="D19" s="6" t="s">
        <v>11</v>
      </c>
      <c r="E19" s="6" t="s">
        <v>15</v>
      </c>
      <c r="F19" s="6" t="s">
        <v>19</v>
      </c>
      <c r="G19" s="6">
        <v>5</v>
      </c>
      <c r="H19" s="6">
        <v>30000</v>
      </c>
      <c r="I19" s="6">
        <f t="shared" si="0"/>
        <v>150000</v>
      </c>
    </row>
    <row r="20" spans="3:9" ht="27.75" x14ac:dyDescent="0.2">
      <c r="C20" s="5">
        <v>45308</v>
      </c>
      <c r="D20" s="6" t="s">
        <v>14</v>
      </c>
      <c r="E20" s="6" t="s">
        <v>18</v>
      </c>
      <c r="F20" s="6" t="s">
        <v>10</v>
      </c>
      <c r="G20" s="6">
        <v>11</v>
      </c>
      <c r="H20" s="6">
        <v>70000</v>
      </c>
      <c r="I20" s="6">
        <f t="shared" si="0"/>
        <v>770000</v>
      </c>
    </row>
    <row r="21" spans="3:9" x14ac:dyDescent="0.2">
      <c r="C21" s="5">
        <v>45309</v>
      </c>
      <c r="D21" s="6" t="s">
        <v>17</v>
      </c>
      <c r="E21" s="6" t="s">
        <v>21</v>
      </c>
      <c r="F21" s="6" t="s">
        <v>13</v>
      </c>
      <c r="G21" s="6">
        <v>7</v>
      </c>
      <c r="H21" s="6">
        <v>50000</v>
      </c>
      <c r="I21" s="6">
        <f t="shared" si="0"/>
        <v>350000</v>
      </c>
    </row>
    <row r="22" spans="3:9" ht="27.75" x14ac:dyDescent="0.2">
      <c r="C22" s="5">
        <v>45310</v>
      </c>
      <c r="D22" s="6" t="s">
        <v>20</v>
      </c>
      <c r="E22" s="6" t="s">
        <v>23</v>
      </c>
      <c r="F22" s="6" t="s">
        <v>16</v>
      </c>
      <c r="G22" s="6">
        <v>6</v>
      </c>
      <c r="H22" s="6">
        <v>20000</v>
      </c>
      <c r="I22" s="6">
        <f t="shared" si="0"/>
        <v>120000</v>
      </c>
    </row>
    <row r="23" spans="3:9" ht="27.75" x14ac:dyDescent="0.2">
      <c r="C23" s="5">
        <v>45311</v>
      </c>
      <c r="D23" s="6" t="s">
        <v>22</v>
      </c>
      <c r="E23" s="6" t="s">
        <v>15</v>
      </c>
      <c r="F23" s="6" t="s">
        <v>19</v>
      </c>
      <c r="G23" s="6">
        <v>13</v>
      </c>
      <c r="H23" s="6">
        <v>30000</v>
      </c>
      <c r="I23" s="6">
        <f t="shared" si="0"/>
        <v>390000</v>
      </c>
    </row>
    <row r="24" spans="3:9" ht="27.75" x14ac:dyDescent="0.2">
      <c r="C24" s="5">
        <v>45312</v>
      </c>
      <c r="D24" s="6" t="s">
        <v>8</v>
      </c>
      <c r="E24" s="6" t="s">
        <v>18</v>
      </c>
      <c r="F24" s="6" t="s">
        <v>10</v>
      </c>
      <c r="G24" s="6">
        <v>9</v>
      </c>
      <c r="H24" s="6">
        <v>70000</v>
      </c>
      <c r="I24" s="6">
        <f t="shared" si="0"/>
        <v>630000</v>
      </c>
    </row>
    <row r="25" spans="3:9" x14ac:dyDescent="0.2">
      <c r="C25" s="5">
        <v>45313</v>
      </c>
      <c r="D25" s="6" t="s">
        <v>14</v>
      </c>
      <c r="E25" s="6" t="s">
        <v>21</v>
      </c>
      <c r="F25" s="6" t="s">
        <v>13</v>
      </c>
      <c r="G25" s="6">
        <v>8</v>
      </c>
      <c r="H25" s="6">
        <v>50000</v>
      </c>
      <c r="I25" s="6">
        <f t="shared" si="0"/>
        <v>400000</v>
      </c>
    </row>
    <row r="26" spans="3:9" ht="27.75" x14ac:dyDescent="0.2">
      <c r="C26" s="5">
        <v>45314</v>
      </c>
      <c r="D26" s="6" t="s">
        <v>17</v>
      </c>
      <c r="E26" s="6" t="s">
        <v>23</v>
      </c>
      <c r="F26" s="6" t="s">
        <v>16</v>
      </c>
      <c r="G26" s="6">
        <v>14</v>
      </c>
      <c r="H26" s="6">
        <v>20000</v>
      </c>
      <c r="I26" s="6">
        <f t="shared" si="0"/>
        <v>280000</v>
      </c>
    </row>
    <row r="27" spans="3:9" ht="27.75" x14ac:dyDescent="0.2">
      <c r="C27" s="5">
        <v>45315</v>
      </c>
      <c r="D27" s="6" t="s">
        <v>20</v>
      </c>
      <c r="E27" s="6" t="s">
        <v>15</v>
      </c>
      <c r="F27" s="6" t="s">
        <v>19</v>
      </c>
      <c r="G27" s="6">
        <v>7</v>
      </c>
      <c r="H27" s="6">
        <v>30000</v>
      </c>
      <c r="I27" s="6">
        <f t="shared" si="0"/>
        <v>210000</v>
      </c>
    </row>
    <row r="28" spans="3:9" ht="27.75" x14ac:dyDescent="0.2">
      <c r="C28" s="5">
        <v>45316</v>
      </c>
      <c r="D28" s="6" t="s">
        <v>22</v>
      </c>
      <c r="E28" s="6" t="s">
        <v>18</v>
      </c>
      <c r="F28" s="6" t="s">
        <v>10</v>
      </c>
      <c r="G28" s="6">
        <v>10</v>
      </c>
      <c r="H28" s="6">
        <v>70000</v>
      </c>
      <c r="I28" s="6">
        <f t="shared" si="0"/>
        <v>700000</v>
      </c>
    </row>
    <row r="29" spans="3:9" ht="27.75" x14ac:dyDescent="0.2">
      <c r="C29" s="5">
        <v>45317</v>
      </c>
      <c r="D29" s="6" t="s">
        <v>11</v>
      </c>
      <c r="E29" s="6" t="s">
        <v>9</v>
      </c>
      <c r="F29" s="6" t="s">
        <v>13</v>
      </c>
      <c r="G29" s="6">
        <v>5</v>
      </c>
      <c r="H29" s="6">
        <v>50000</v>
      </c>
      <c r="I29" s="6">
        <f t="shared" si="0"/>
        <v>250000</v>
      </c>
    </row>
    <row r="30" spans="3:9" x14ac:dyDescent="0.2">
      <c r="C30" s="5">
        <v>45318</v>
      </c>
      <c r="D30" s="6" t="s">
        <v>8</v>
      </c>
      <c r="E30" s="6" t="s">
        <v>12</v>
      </c>
      <c r="F30" s="6" t="s">
        <v>16</v>
      </c>
      <c r="G30" s="6">
        <v>8</v>
      </c>
      <c r="H30" s="6">
        <v>20000</v>
      </c>
      <c r="I30" s="6">
        <f t="shared" si="0"/>
        <v>160000</v>
      </c>
    </row>
    <row r="31" spans="3:9" ht="27.75" x14ac:dyDescent="0.2">
      <c r="C31" s="5">
        <v>45319</v>
      </c>
      <c r="D31" s="6" t="s">
        <v>17</v>
      </c>
      <c r="E31" s="6" t="s">
        <v>15</v>
      </c>
      <c r="F31" s="6" t="s">
        <v>19</v>
      </c>
      <c r="G31" s="6">
        <v>6</v>
      </c>
      <c r="H31" s="6">
        <v>30000</v>
      </c>
      <c r="I31" s="6">
        <f t="shared" si="0"/>
        <v>180000</v>
      </c>
    </row>
    <row r="32" spans="3:9" ht="27.75" x14ac:dyDescent="0.2">
      <c r="C32" s="5">
        <v>45320</v>
      </c>
      <c r="D32" s="6" t="s">
        <v>20</v>
      </c>
      <c r="E32" s="6" t="s">
        <v>18</v>
      </c>
      <c r="F32" s="6" t="s">
        <v>10</v>
      </c>
      <c r="G32" s="6">
        <v>7</v>
      </c>
      <c r="H32" s="6">
        <v>70000</v>
      </c>
      <c r="I32" s="6">
        <f t="shared" si="0"/>
        <v>490000</v>
      </c>
    </row>
    <row r="33" spans="3:9" x14ac:dyDescent="0.2">
      <c r="C33" s="5">
        <v>45323</v>
      </c>
      <c r="D33" s="6" t="s">
        <v>22</v>
      </c>
      <c r="E33" s="6" t="s">
        <v>21</v>
      </c>
      <c r="F33" s="6" t="s">
        <v>10</v>
      </c>
      <c r="G33" s="6">
        <v>8</v>
      </c>
      <c r="H33" s="6">
        <v>70000</v>
      </c>
      <c r="I33" s="6">
        <f t="shared" si="0"/>
        <v>560000</v>
      </c>
    </row>
    <row r="34" spans="3:9" ht="27.75" x14ac:dyDescent="0.2">
      <c r="C34" s="5">
        <v>45324</v>
      </c>
      <c r="D34" s="6" t="s">
        <v>11</v>
      </c>
      <c r="E34" s="6" t="s">
        <v>23</v>
      </c>
      <c r="F34" s="6" t="s">
        <v>13</v>
      </c>
      <c r="G34" s="6">
        <v>6</v>
      </c>
      <c r="H34" s="6">
        <v>50000</v>
      </c>
      <c r="I34" s="6">
        <f t="shared" si="0"/>
        <v>300000</v>
      </c>
    </row>
    <row r="35" spans="3:9" ht="27.75" x14ac:dyDescent="0.2">
      <c r="C35" s="5">
        <v>45325</v>
      </c>
      <c r="D35" s="6" t="s">
        <v>14</v>
      </c>
      <c r="E35" s="6" t="s">
        <v>15</v>
      </c>
      <c r="F35" s="6" t="s">
        <v>16</v>
      </c>
      <c r="G35" s="6">
        <v>10</v>
      </c>
      <c r="H35" s="6">
        <v>20000</v>
      </c>
      <c r="I35" s="6">
        <f t="shared" si="0"/>
        <v>200000</v>
      </c>
    </row>
    <row r="36" spans="3:9" ht="27.75" x14ac:dyDescent="0.2">
      <c r="C36" s="5">
        <v>45326</v>
      </c>
      <c r="D36" s="6" t="s">
        <v>17</v>
      </c>
      <c r="E36" s="6" t="s">
        <v>9</v>
      </c>
      <c r="F36" s="6" t="s">
        <v>19</v>
      </c>
      <c r="G36" s="6">
        <v>20</v>
      </c>
      <c r="H36" s="6">
        <v>30000</v>
      </c>
      <c r="I36" s="6">
        <f t="shared" si="0"/>
        <v>600000</v>
      </c>
    </row>
    <row r="37" spans="3:9" x14ac:dyDescent="0.2">
      <c r="C37" s="5">
        <v>45327</v>
      </c>
      <c r="D37" s="6" t="s">
        <v>8</v>
      </c>
      <c r="E37" s="6" t="s">
        <v>21</v>
      </c>
      <c r="F37" s="6" t="s">
        <v>10</v>
      </c>
      <c r="G37" s="6">
        <v>4</v>
      </c>
      <c r="H37" s="6">
        <v>70000</v>
      </c>
      <c r="I37" s="6">
        <f t="shared" si="0"/>
        <v>280000</v>
      </c>
    </row>
    <row r="38" spans="3:9" ht="27.75" x14ac:dyDescent="0.2">
      <c r="C38" s="5">
        <v>45328</v>
      </c>
      <c r="D38" s="6" t="s">
        <v>22</v>
      </c>
      <c r="E38" s="6" t="s">
        <v>23</v>
      </c>
      <c r="F38" s="6" t="s">
        <v>13</v>
      </c>
      <c r="G38" s="6">
        <v>9</v>
      </c>
      <c r="H38" s="6">
        <v>50000</v>
      </c>
      <c r="I38" s="6">
        <f t="shared" si="0"/>
        <v>450000</v>
      </c>
    </row>
    <row r="39" spans="3:9" ht="27.75" x14ac:dyDescent="0.2">
      <c r="C39" s="5">
        <v>45329</v>
      </c>
      <c r="D39" s="6" t="s">
        <v>11</v>
      </c>
      <c r="E39" s="6" t="s">
        <v>21</v>
      </c>
      <c r="F39" s="6" t="s">
        <v>16</v>
      </c>
      <c r="G39" s="6">
        <v>5</v>
      </c>
      <c r="H39" s="6">
        <v>20000</v>
      </c>
      <c r="I39" s="6">
        <f t="shared" si="0"/>
        <v>100000</v>
      </c>
    </row>
    <row r="40" spans="3:9" ht="27.75" x14ac:dyDescent="0.2">
      <c r="C40" s="5">
        <v>45330</v>
      </c>
      <c r="D40" s="6" t="s">
        <v>8</v>
      </c>
      <c r="E40" s="6" t="s">
        <v>23</v>
      </c>
      <c r="F40" s="6" t="s">
        <v>19</v>
      </c>
      <c r="G40" s="6">
        <v>15</v>
      </c>
      <c r="H40" s="6">
        <v>30000</v>
      </c>
      <c r="I40" s="6">
        <f t="shared" si="0"/>
        <v>450000</v>
      </c>
    </row>
    <row r="41" spans="3:9" ht="27.75" x14ac:dyDescent="0.2">
      <c r="C41" s="5">
        <v>45331</v>
      </c>
      <c r="D41" s="6" t="s">
        <v>17</v>
      </c>
      <c r="E41" s="6" t="s">
        <v>15</v>
      </c>
      <c r="F41" s="6" t="s">
        <v>10</v>
      </c>
      <c r="G41" s="6">
        <v>7</v>
      </c>
      <c r="H41" s="6">
        <v>70000</v>
      </c>
      <c r="I41" s="6">
        <f t="shared" si="0"/>
        <v>490000</v>
      </c>
    </row>
    <row r="42" spans="3:9" ht="27.75" x14ac:dyDescent="0.2">
      <c r="C42" s="5">
        <v>45332</v>
      </c>
      <c r="D42" s="6" t="s">
        <v>20</v>
      </c>
      <c r="E42" s="6" t="s">
        <v>18</v>
      </c>
      <c r="F42" s="6" t="s">
        <v>13</v>
      </c>
      <c r="G42" s="6">
        <v>11</v>
      </c>
      <c r="H42" s="6">
        <v>50000</v>
      </c>
      <c r="I42" s="6">
        <f t="shared" si="0"/>
        <v>550000</v>
      </c>
    </row>
    <row r="43" spans="3:9" ht="27.75" x14ac:dyDescent="0.2">
      <c r="C43" s="5">
        <v>45333</v>
      </c>
      <c r="D43" s="6" t="s">
        <v>22</v>
      </c>
      <c r="E43" s="6" t="s">
        <v>9</v>
      </c>
      <c r="F43" s="6" t="s">
        <v>16</v>
      </c>
      <c r="G43" s="6">
        <v>12</v>
      </c>
      <c r="H43" s="6">
        <v>20000</v>
      </c>
      <c r="I43" s="6">
        <f t="shared" si="0"/>
        <v>240000</v>
      </c>
    </row>
    <row r="44" spans="3:9" ht="27.75" x14ac:dyDescent="0.2">
      <c r="C44" s="5">
        <v>45334</v>
      </c>
      <c r="D44" s="6" t="s">
        <v>11</v>
      </c>
      <c r="E44" s="6" t="s">
        <v>9</v>
      </c>
      <c r="F44" s="6" t="s">
        <v>19</v>
      </c>
      <c r="G44" s="6">
        <v>10</v>
      </c>
      <c r="H44" s="6">
        <v>30000</v>
      </c>
      <c r="I44" s="6">
        <f t="shared" si="0"/>
        <v>300000</v>
      </c>
    </row>
    <row r="45" spans="3:9" x14ac:dyDescent="0.2">
      <c r="C45" s="5">
        <v>45335</v>
      </c>
      <c r="D45" s="6" t="s">
        <v>14</v>
      </c>
      <c r="E45" s="6" t="s">
        <v>12</v>
      </c>
      <c r="F45" s="6" t="s">
        <v>10</v>
      </c>
      <c r="G45" s="6">
        <v>9</v>
      </c>
      <c r="H45" s="6">
        <v>70000</v>
      </c>
      <c r="I45" s="6">
        <f t="shared" si="0"/>
        <v>630000</v>
      </c>
    </row>
    <row r="46" spans="3:9" ht="27.75" x14ac:dyDescent="0.2">
      <c r="C46" s="5">
        <v>45336</v>
      </c>
      <c r="D46" s="6" t="s">
        <v>17</v>
      </c>
      <c r="E46" s="6" t="s">
        <v>15</v>
      </c>
      <c r="F46" s="6" t="s">
        <v>13</v>
      </c>
      <c r="G46" s="6">
        <v>8</v>
      </c>
      <c r="H46" s="6">
        <v>50000</v>
      </c>
      <c r="I46" s="6">
        <f t="shared" si="0"/>
        <v>400000</v>
      </c>
    </row>
    <row r="47" spans="3:9" ht="27.75" x14ac:dyDescent="0.2">
      <c r="C47" s="5">
        <v>45337</v>
      </c>
      <c r="D47" s="6" t="s">
        <v>20</v>
      </c>
      <c r="E47" s="6" t="s">
        <v>18</v>
      </c>
      <c r="F47" s="6" t="s">
        <v>16</v>
      </c>
      <c r="G47" s="6">
        <v>11</v>
      </c>
      <c r="H47" s="6">
        <v>20000</v>
      </c>
      <c r="I47" s="6">
        <f t="shared" si="0"/>
        <v>220000</v>
      </c>
    </row>
    <row r="48" spans="3:9" ht="27.75" x14ac:dyDescent="0.2">
      <c r="C48" s="5">
        <v>45338</v>
      </c>
      <c r="D48" s="6" t="s">
        <v>8</v>
      </c>
      <c r="E48" s="6" t="s">
        <v>21</v>
      </c>
      <c r="F48" s="6" t="s">
        <v>19</v>
      </c>
      <c r="G48" s="6">
        <v>14</v>
      </c>
      <c r="H48" s="6">
        <v>30000</v>
      </c>
      <c r="I48" s="6">
        <f t="shared" si="0"/>
        <v>420000</v>
      </c>
    </row>
    <row r="49" spans="3:9" ht="27.75" x14ac:dyDescent="0.2">
      <c r="C49" s="5">
        <v>45339</v>
      </c>
      <c r="D49" s="6" t="s">
        <v>11</v>
      </c>
      <c r="E49" s="6" t="s">
        <v>23</v>
      </c>
      <c r="F49" s="6" t="s">
        <v>10</v>
      </c>
      <c r="G49" s="6">
        <v>10</v>
      </c>
      <c r="H49" s="6">
        <v>70000</v>
      </c>
      <c r="I49" s="6">
        <f t="shared" si="0"/>
        <v>700000</v>
      </c>
    </row>
    <row r="50" spans="3:9" ht="27.75" x14ac:dyDescent="0.2">
      <c r="C50" s="5">
        <v>45340</v>
      </c>
      <c r="D50" s="6" t="s">
        <v>14</v>
      </c>
      <c r="E50" s="6" t="s">
        <v>15</v>
      </c>
      <c r="F50" s="6" t="s">
        <v>13</v>
      </c>
      <c r="G50" s="6">
        <v>9</v>
      </c>
      <c r="H50" s="6">
        <v>50000</v>
      </c>
      <c r="I50" s="6">
        <f t="shared" si="0"/>
        <v>450000</v>
      </c>
    </row>
    <row r="51" spans="3:9" ht="27.75" x14ac:dyDescent="0.2">
      <c r="C51" s="5">
        <v>45341</v>
      </c>
      <c r="D51" s="6" t="s">
        <v>17</v>
      </c>
      <c r="E51" s="6" t="s">
        <v>18</v>
      </c>
      <c r="F51" s="6" t="s">
        <v>16</v>
      </c>
      <c r="G51" s="6">
        <v>13</v>
      </c>
      <c r="H51" s="6">
        <v>20000</v>
      </c>
      <c r="I51" s="6">
        <f t="shared" si="0"/>
        <v>260000</v>
      </c>
    </row>
    <row r="52" spans="3:9" ht="27.75" x14ac:dyDescent="0.2">
      <c r="C52" s="5">
        <v>45342</v>
      </c>
      <c r="D52" s="6" t="s">
        <v>20</v>
      </c>
      <c r="E52" s="6" t="s">
        <v>21</v>
      </c>
      <c r="F52" s="6" t="s">
        <v>19</v>
      </c>
      <c r="G52" s="6">
        <v>8</v>
      </c>
      <c r="H52" s="6">
        <v>30000</v>
      </c>
      <c r="I52" s="6">
        <f t="shared" si="0"/>
        <v>240000</v>
      </c>
    </row>
    <row r="53" spans="3:9" ht="27.75" x14ac:dyDescent="0.2">
      <c r="C53" s="5">
        <v>45343</v>
      </c>
      <c r="D53" s="6" t="s">
        <v>22</v>
      </c>
      <c r="E53" s="6" t="s">
        <v>23</v>
      </c>
      <c r="F53" s="6" t="s">
        <v>10</v>
      </c>
      <c r="G53" s="6">
        <v>12</v>
      </c>
      <c r="H53" s="6">
        <v>70000</v>
      </c>
      <c r="I53" s="6">
        <f t="shared" si="0"/>
        <v>840000</v>
      </c>
    </row>
    <row r="54" spans="3:9" ht="27.75" x14ac:dyDescent="0.2">
      <c r="C54" s="5">
        <v>45344</v>
      </c>
      <c r="D54" s="6" t="s">
        <v>11</v>
      </c>
      <c r="E54" s="6" t="s">
        <v>15</v>
      </c>
      <c r="F54" s="6" t="s">
        <v>13</v>
      </c>
      <c r="G54" s="6">
        <v>7</v>
      </c>
      <c r="H54" s="6">
        <v>50000</v>
      </c>
      <c r="I54" s="6">
        <f t="shared" si="0"/>
        <v>350000</v>
      </c>
    </row>
    <row r="55" spans="3:9" ht="27.75" x14ac:dyDescent="0.2">
      <c r="C55" s="5">
        <v>45345</v>
      </c>
      <c r="D55" s="6" t="s">
        <v>14</v>
      </c>
      <c r="E55" s="6" t="s">
        <v>18</v>
      </c>
      <c r="F55" s="6" t="s">
        <v>16</v>
      </c>
      <c r="G55" s="6">
        <v>9</v>
      </c>
      <c r="H55" s="6">
        <v>20000</v>
      </c>
      <c r="I55" s="6">
        <f t="shared" si="0"/>
        <v>180000</v>
      </c>
    </row>
    <row r="56" spans="3:9" ht="27.75" x14ac:dyDescent="0.2">
      <c r="C56" s="5">
        <v>45346</v>
      </c>
      <c r="D56" s="6" t="s">
        <v>8</v>
      </c>
      <c r="E56" s="6" t="s">
        <v>9</v>
      </c>
      <c r="F56" s="6" t="s">
        <v>19</v>
      </c>
      <c r="G56" s="6">
        <v>12</v>
      </c>
      <c r="H56" s="6">
        <v>30000</v>
      </c>
      <c r="I56" s="6">
        <f t="shared" si="0"/>
        <v>360000</v>
      </c>
    </row>
    <row r="57" spans="3:9" x14ac:dyDescent="0.2">
      <c r="C57" s="5">
        <v>45347</v>
      </c>
      <c r="D57" s="6" t="s">
        <v>20</v>
      </c>
      <c r="E57" s="6" t="s">
        <v>12</v>
      </c>
      <c r="F57" s="6" t="s">
        <v>10</v>
      </c>
      <c r="G57" s="6">
        <v>5</v>
      </c>
      <c r="H57" s="6">
        <v>70000</v>
      </c>
      <c r="I57" s="6">
        <f t="shared" si="0"/>
        <v>350000</v>
      </c>
    </row>
    <row r="58" spans="3:9" ht="27.75" x14ac:dyDescent="0.2">
      <c r="C58" s="5">
        <v>45352</v>
      </c>
      <c r="D58" s="6" t="s">
        <v>22</v>
      </c>
      <c r="E58" s="6" t="s">
        <v>9</v>
      </c>
      <c r="F58" s="6" t="s">
        <v>10</v>
      </c>
      <c r="G58" s="6">
        <v>12</v>
      </c>
      <c r="H58" s="6">
        <v>70000</v>
      </c>
      <c r="I58" s="6">
        <f t="shared" si="0"/>
        <v>840000</v>
      </c>
    </row>
    <row r="59" spans="3:9" ht="27.75" x14ac:dyDescent="0.2">
      <c r="C59" s="5">
        <v>45353</v>
      </c>
      <c r="D59" s="6" t="s">
        <v>11</v>
      </c>
      <c r="E59" s="6" t="s">
        <v>9</v>
      </c>
      <c r="F59" s="6" t="s">
        <v>13</v>
      </c>
      <c r="G59" s="6">
        <v>8</v>
      </c>
      <c r="H59" s="6">
        <v>50000</v>
      </c>
      <c r="I59" s="6">
        <f t="shared" si="0"/>
        <v>400000</v>
      </c>
    </row>
    <row r="60" spans="3:9" x14ac:dyDescent="0.2">
      <c r="C60" s="5">
        <v>45354</v>
      </c>
      <c r="D60" s="6" t="s">
        <v>14</v>
      </c>
      <c r="E60" s="6" t="s">
        <v>21</v>
      </c>
      <c r="F60" s="6" t="s">
        <v>16</v>
      </c>
      <c r="G60" s="6">
        <v>7</v>
      </c>
      <c r="H60" s="6">
        <v>20000</v>
      </c>
      <c r="I60" s="6">
        <f t="shared" si="0"/>
        <v>140000</v>
      </c>
    </row>
    <row r="61" spans="3:9" ht="27.75" x14ac:dyDescent="0.2">
      <c r="C61" s="5">
        <v>45355</v>
      </c>
      <c r="D61" s="6" t="s">
        <v>17</v>
      </c>
      <c r="E61" s="6" t="s">
        <v>23</v>
      </c>
      <c r="F61" s="6" t="s">
        <v>19</v>
      </c>
      <c r="G61" s="6">
        <v>9</v>
      </c>
      <c r="H61" s="6">
        <v>30000</v>
      </c>
      <c r="I61" s="6">
        <f t="shared" si="0"/>
        <v>270000</v>
      </c>
    </row>
    <row r="62" spans="3:9" x14ac:dyDescent="0.2">
      <c r="C62" s="5">
        <v>45356</v>
      </c>
      <c r="D62" s="6" t="s">
        <v>20</v>
      </c>
      <c r="E62" s="6" t="s">
        <v>21</v>
      </c>
      <c r="F62" s="6" t="s">
        <v>10</v>
      </c>
      <c r="G62" s="6">
        <v>6</v>
      </c>
      <c r="H62" s="6">
        <v>70000</v>
      </c>
      <c r="I62" s="6">
        <f t="shared" si="0"/>
        <v>420000</v>
      </c>
    </row>
    <row r="63" spans="3:9" ht="27.75" x14ac:dyDescent="0.2">
      <c r="C63" s="5">
        <v>45357</v>
      </c>
      <c r="D63" s="6" t="s">
        <v>8</v>
      </c>
      <c r="E63" s="6" t="s">
        <v>23</v>
      </c>
      <c r="F63" s="6" t="s">
        <v>13</v>
      </c>
      <c r="G63" s="6">
        <v>10</v>
      </c>
      <c r="H63" s="6">
        <v>50000</v>
      </c>
      <c r="I63" s="6">
        <f t="shared" si="0"/>
        <v>500000</v>
      </c>
    </row>
    <row r="64" spans="3:9" ht="27.75" x14ac:dyDescent="0.2">
      <c r="C64" s="5">
        <v>45358</v>
      </c>
      <c r="D64" s="6" t="s">
        <v>11</v>
      </c>
      <c r="E64" s="6" t="s">
        <v>15</v>
      </c>
      <c r="F64" s="6" t="s">
        <v>16</v>
      </c>
      <c r="G64" s="6">
        <v>8</v>
      </c>
      <c r="H64" s="6">
        <v>20000</v>
      </c>
      <c r="I64" s="6">
        <f t="shared" si="0"/>
        <v>160000</v>
      </c>
    </row>
    <row r="65" spans="3:9" ht="27.75" x14ac:dyDescent="0.2">
      <c r="C65" s="5">
        <v>45359</v>
      </c>
      <c r="D65" s="6" t="s">
        <v>8</v>
      </c>
      <c r="E65" s="6" t="s">
        <v>18</v>
      </c>
      <c r="F65" s="6" t="s">
        <v>19</v>
      </c>
      <c r="G65" s="6">
        <v>13</v>
      </c>
      <c r="H65" s="6">
        <v>30000</v>
      </c>
      <c r="I65" s="6">
        <f t="shared" si="0"/>
        <v>390000</v>
      </c>
    </row>
    <row r="66" spans="3:9" ht="27.75" x14ac:dyDescent="0.2">
      <c r="C66" s="5">
        <v>45360</v>
      </c>
      <c r="D66" s="6" t="s">
        <v>17</v>
      </c>
      <c r="E66" s="6" t="s">
        <v>9</v>
      </c>
      <c r="F66" s="6" t="s">
        <v>10</v>
      </c>
      <c r="G66" s="6">
        <v>9</v>
      </c>
      <c r="H66" s="6">
        <v>70000</v>
      </c>
      <c r="I66" s="6">
        <f t="shared" si="0"/>
        <v>630000</v>
      </c>
    </row>
    <row r="67" spans="3:9" ht="27.75" x14ac:dyDescent="0.2">
      <c r="C67" s="5">
        <v>45361</v>
      </c>
      <c r="D67" s="6" t="s">
        <v>20</v>
      </c>
      <c r="E67" s="6" t="s">
        <v>15</v>
      </c>
      <c r="F67" s="6" t="s">
        <v>13</v>
      </c>
      <c r="G67" s="6">
        <v>5</v>
      </c>
      <c r="H67" s="6">
        <v>50000</v>
      </c>
      <c r="I67" s="6">
        <f t="shared" si="0"/>
        <v>250000</v>
      </c>
    </row>
    <row r="68" spans="3:9" x14ac:dyDescent="0.2">
      <c r="C68" s="5">
        <v>45362</v>
      </c>
      <c r="D68" s="6" t="s">
        <v>22</v>
      </c>
      <c r="E68" s="6" t="s">
        <v>12</v>
      </c>
      <c r="F68" s="6" t="s">
        <v>16</v>
      </c>
      <c r="G68" s="6">
        <v>11</v>
      </c>
      <c r="H68" s="6">
        <v>20000</v>
      </c>
      <c r="I68" s="6">
        <f t="shared" si="0"/>
        <v>220000</v>
      </c>
    </row>
    <row r="69" spans="3:9" ht="27.75" x14ac:dyDescent="0.2">
      <c r="C69" s="5">
        <v>45363</v>
      </c>
      <c r="D69" s="6" t="s">
        <v>11</v>
      </c>
      <c r="E69" s="6" t="s">
        <v>15</v>
      </c>
      <c r="F69" s="6" t="s">
        <v>19</v>
      </c>
      <c r="G69" s="6">
        <v>14</v>
      </c>
      <c r="H69" s="6">
        <v>30000</v>
      </c>
      <c r="I69" s="6">
        <f t="shared" si="0"/>
        <v>420000</v>
      </c>
    </row>
    <row r="70" spans="3:9" ht="27.75" x14ac:dyDescent="0.2">
      <c r="C70" s="5">
        <v>45364</v>
      </c>
      <c r="D70" s="6" t="s">
        <v>14</v>
      </c>
      <c r="E70" s="6" t="s">
        <v>18</v>
      </c>
      <c r="F70" s="6" t="s">
        <v>10</v>
      </c>
      <c r="G70" s="6">
        <v>10</v>
      </c>
      <c r="H70" s="6">
        <v>70000</v>
      </c>
      <c r="I70" s="6">
        <f t="shared" si="0"/>
        <v>700000</v>
      </c>
    </row>
    <row r="71" spans="3:9" x14ac:dyDescent="0.2">
      <c r="C71" s="5">
        <v>45365</v>
      </c>
      <c r="D71" s="6" t="s">
        <v>17</v>
      </c>
      <c r="E71" s="6" t="s">
        <v>21</v>
      </c>
      <c r="F71" s="6" t="s">
        <v>13</v>
      </c>
      <c r="G71" s="6">
        <v>6</v>
      </c>
      <c r="H71" s="6">
        <v>50000</v>
      </c>
      <c r="I71" s="6">
        <f t="shared" si="0"/>
        <v>300000</v>
      </c>
    </row>
    <row r="72" spans="3:9" ht="27.75" x14ac:dyDescent="0.2">
      <c r="C72" s="5">
        <v>45366</v>
      </c>
      <c r="D72" s="6" t="s">
        <v>8</v>
      </c>
      <c r="E72" s="6" t="s">
        <v>23</v>
      </c>
      <c r="F72" s="6" t="s">
        <v>16</v>
      </c>
      <c r="G72" s="6">
        <v>8</v>
      </c>
      <c r="H72" s="6">
        <v>20000</v>
      </c>
      <c r="I72" s="6">
        <f t="shared" si="0"/>
        <v>160000</v>
      </c>
    </row>
    <row r="73" spans="3:9" ht="27.75" x14ac:dyDescent="0.2">
      <c r="C73" s="5">
        <v>45367</v>
      </c>
      <c r="D73" s="6" t="s">
        <v>22</v>
      </c>
      <c r="E73" s="6" t="s">
        <v>15</v>
      </c>
      <c r="F73" s="6" t="s">
        <v>19</v>
      </c>
      <c r="G73" s="6">
        <v>12</v>
      </c>
      <c r="H73" s="6">
        <v>30000</v>
      </c>
      <c r="I73" s="6">
        <f t="shared" ref="I73:I83" si="1">G73*H73</f>
        <v>360000</v>
      </c>
    </row>
    <row r="74" spans="3:9" ht="27.75" x14ac:dyDescent="0.2">
      <c r="C74" s="5">
        <v>45368</v>
      </c>
      <c r="D74" s="6" t="s">
        <v>11</v>
      </c>
      <c r="E74" s="6" t="s">
        <v>18</v>
      </c>
      <c r="F74" s="6" t="s">
        <v>10</v>
      </c>
      <c r="G74" s="6">
        <v>9</v>
      </c>
      <c r="H74" s="6">
        <v>70000</v>
      </c>
      <c r="I74" s="6">
        <f t="shared" si="1"/>
        <v>630000</v>
      </c>
    </row>
    <row r="75" spans="3:9" x14ac:dyDescent="0.2">
      <c r="C75" s="5">
        <v>45369</v>
      </c>
      <c r="D75" s="6" t="s">
        <v>8</v>
      </c>
      <c r="E75" s="6" t="s">
        <v>12</v>
      </c>
      <c r="F75" s="6" t="s">
        <v>13</v>
      </c>
      <c r="G75" s="6">
        <v>7</v>
      </c>
      <c r="H75" s="6">
        <v>50000</v>
      </c>
      <c r="I75" s="6">
        <f t="shared" si="1"/>
        <v>350000</v>
      </c>
    </row>
    <row r="76" spans="3:9" ht="27.75" x14ac:dyDescent="0.2">
      <c r="C76" s="5">
        <v>45370</v>
      </c>
      <c r="D76" s="6" t="s">
        <v>17</v>
      </c>
      <c r="E76" s="6" t="s">
        <v>15</v>
      </c>
      <c r="F76" s="6" t="s">
        <v>16</v>
      </c>
      <c r="G76" s="6">
        <v>14</v>
      </c>
      <c r="H76" s="6">
        <v>20000</v>
      </c>
      <c r="I76" s="6">
        <f>G76*H76</f>
        <v>280000</v>
      </c>
    </row>
    <row r="77" spans="3:9" ht="27.75" x14ac:dyDescent="0.2">
      <c r="C77" s="5">
        <v>45371</v>
      </c>
      <c r="D77" s="6" t="s">
        <v>20</v>
      </c>
      <c r="E77" s="6" t="s">
        <v>18</v>
      </c>
      <c r="F77" s="6" t="s">
        <v>19</v>
      </c>
      <c r="G77" s="6">
        <v>8</v>
      </c>
      <c r="H77" s="6">
        <v>30000</v>
      </c>
      <c r="I77" s="6">
        <f t="shared" si="1"/>
        <v>240000</v>
      </c>
    </row>
    <row r="78" spans="3:9" x14ac:dyDescent="0.2">
      <c r="C78" s="5">
        <v>45372</v>
      </c>
      <c r="D78" s="6" t="s">
        <v>22</v>
      </c>
      <c r="E78" s="6" t="s">
        <v>21</v>
      </c>
      <c r="F78" s="6" t="s">
        <v>10</v>
      </c>
      <c r="G78" s="6">
        <v>11</v>
      </c>
      <c r="H78" s="6">
        <v>70000</v>
      </c>
      <c r="I78" s="6">
        <f t="shared" si="1"/>
        <v>770000</v>
      </c>
    </row>
    <row r="79" spans="3:9" ht="27.75" x14ac:dyDescent="0.2">
      <c r="C79" s="5">
        <v>45373</v>
      </c>
      <c r="D79" s="6" t="s">
        <v>8</v>
      </c>
      <c r="E79" s="6" t="s">
        <v>23</v>
      </c>
      <c r="F79" s="6" t="s">
        <v>13</v>
      </c>
      <c r="G79" s="6">
        <v>5</v>
      </c>
      <c r="H79" s="6">
        <v>50000</v>
      </c>
      <c r="I79" s="6">
        <f t="shared" si="1"/>
        <v>250000</v>
      </c>
    </row>
    <row r="80" spans="3:9" ht="27.75" x14ac:dyDescent="0.2">
      <c r="C80" s="5">
        <v>45374</v>
      </c>
      <c r="D80" s="6" t="s">
        <v>14</v>
      </c>
      <c r="E80" s="6" t="s">
        <v>15</v>
      </c>
      <c r="F80" s="6" t="s">
        <v>16</v>
      </c>
      <c r="G80" s="6">
        <v>10</v>
      </c>
      <c r="H80" s="6">
        <v>20000</v>
      </c>
      <c r="I80" s="6">
        <f t="shared" si="1"/>
        <v>200000</v>
      </c>
    </row>
    <row r="81" spans="3:9" ht="27.75" x14ac:dyDescent="0.2">
      <c r="C81" s="5">
        <v>45375</v>
      </c>
      <c r="D81" s="6" t="s">
        <v>17</v>
      </c>
      <c r="E81" s="6" t="s">
        <v>18</v>
      </c>
      <c r="F81" s="6" t="s">
        <v>19</v>
      </c>
      <c r="G81" s="6">
        <v>9</v>
      </c>
      <c r="H81" s="6">
        <v>30000</v>
      </c>
      <c r="I81" s="6">
        <f t="shared" si="1"/>
        <v>270000</v>
      </c>
    </row>
    <row r="82" spans="3:9" ht="27.75" x14ac:dyDescent="0.2">
      <c r="C82" s="5">
        <v>45376</v>
      </c>
      <c r="D82" s="6" t="s">
        <v>20</v>
      </c>
      <c r="E82" s="6" t="s">
        <v>23</v>
      </c>
      <c r="F82" s="6" t="s">
        <v>10</v>
      </c>
      <c r="G82" s="6">
        <v>10</v>
      </c>
      <c r="H82" s="6">
        <v>70000</v>
      </c>
      <c r="I82" s="6">
        <f t="shared" si="1"/>
        <v>700000</v>
      </c>
    </row>
    <row r="83" spans="3:9" ht="27.75" x14ac:dyDescent="0.2">
      <c r="C83" s="5">
        <v>45381</v>
      </c>
      <c r="D83" s="6" t="s">
        <v>8</v>
      </c>
      <c r="E83" s="6" t="s">
        <v>18</v>
      </c>
      <c r="F83" s="6" t="s">
        <v>19</v>
      </c>
      <c r="G83" s="6">
        <v>5</v>
      </c>
      <c r="H83" s="6">
        <v>30000</v>
      </c>
      <c r="I83" s="6">
        <f t="shared" si="1"/>
        <v>150000</v>
      </c>
    </row>
    <row r="84" spans="3:9" x14ac:dyDescent="0.2">
      <c r="I84" s="3"/>
    </row>
  </sheetData>
  <mergeCells count="1">
    <mergeCell ref="C5:I6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630D2-02E1-4473-B436-EE759FFCD6C8}">
  <dimension ref="C3:H9"/>
  <sheetViews>
    <sheetView workbookViewId="0">
      <selection activeCell="G12" sqref="G12"/>
    </sheetView>
  </sheetViews>
  <sheetFormatPr defaultRowHeight="15" x14ac:dyDescent="0.2"/>
  <cols>
    <col min="7" max="7" width="11.56640625" bestFit="1" customWidth="1"/>
  </cols>
  <sheetData>
    <row r="3" spans="3:8" x14ac:dyDescent="0.2">
      <c r="C3" s="15" t="s">
        <v>60</v>
      </c>
      <c r="D3" s="15"/>
      <c r="E3" s="15"/>
      <c r="F3" s="15"/>
      <c r="G3" s="15"/>
      <c r="H3" s="15"/>
    </row>
    <row r="4" spans="3:8" x14ac:dyDescent="0.2">
      <c r="C4" s="15"/>
      <c r="D4" s="15" t="s">
        <v>61</v>
      </c>
      <c r="E4" s="15"/>
      <c r="F4" s="15"/>
      <c r="G4" s="15"/>
      <c r="H4" s="15"/>
    </row>
    <row r="5" spans="3:8" x14ac:dyDescent="0.2">
      <c r="C5" s="15"/>
      <c r="D5" s="16" t="s">
        <v>62</v>
      </c>
      <c r="E5" s="16" t="s">
        <v>63</v>
      </c>
      <c r="F5" s="16" t="s">
        <v>64</v>
      </c>
      <c r="G5" s="16" t="s">
        <v>65</v>
      </c>
      <c r="H5" s="16" t="s">
        <v>66</v>
      </c>
    </row>
    <row r="6" spans="3:8" x14ac:dyDescent="0.2">
      <c r="C6" s="15"/>
      <c r="D6" s="16" t="s">
        <v>67</v>
      </c>
      <c r="E6" s="16">
        <v>7854500</v>
      </c>
      <c r="F6" s="16">
        <v>8750000</v>
      </c>
      <c r="G6" s="16">
        <f>F6-E6</f>
        <v>895500</v>
      </c>
      <c r="H6" s="16" t="str">
        <f>IF(G6&gt;0,"Profit","Loss")</f>
        <v>Profit</v>
      </c>
    </row>
    <row r="7" spans="3:8" x14ac:dyDescent="0.2">
      <c r="C7" s="15"/>
      <c r="D7" s="16" t="s">
        <v>68</v>
      </c>
      <c r="E7" s="16">
        <v>9998300</v>
      </c>
      <c r="F7" s="16">
        <v>9920000</v>
      </c>
      <c r="G7" s="16">
        <f t="shared" ref="G7:G8" si="0">F7-E7</f>
        <v>-78300</v>
      </c>
      <c r="H7" s="16" t="str">
        <f t="shared" ref="H7:H8" si="1">IF(G7&gt;0,"Profit","Loss")</f>
        <v>Loss</v>
      </c>
    </row>
    <row r="8" spans="3:8" x14ac:dyDescent="0.2">
      <c r="C8" s="15"/>
      <c r="D8" s="16" t="s">
        <v>69</v>
      </c>
      <c r="E8" s="16">
        <v>8985700</v>
      </c>
      <c r="F8" s="16">
        <v>10000000</v>
      </c>
      <c r="G8" s="16">
        <f t="shared" si="0"/>
        <v>1014300</v>
      </c>
      <c r="H8" s="16" t="str">
        <f t="shared" si="1"/>
        <v>Profit</v>
      </c>
    </row>
    <row r="9" spans="3:8" x14ac:dyDescent="0.2">
      <c r="C9" s="15"/>
      <c r="D9" s="15"/>
      <c r="E9" s="15"/>
      <c r="F9" s="15"/>
      <c r="G9" s="15"/>
      <c r="H9" s="15"/>
    </row>
  </sheetData>
  <conditionalFormatting sqref="H6:H8">
    <cfRule type="containsText" dxfId="5" priority="1" operator="containsText" text="Profit">
      <formula>NOT(ISERROR(SEARCH("Profit",H6)))</formula>
    </cfRule>
    <cfRule type="containsText" dxfId="4" priority="2" operator="containsText" text="Loss">
      <formula>NOT(ISERROR(SEARCH("Loss",H6)))</formula>
    </cfRule>
    <cfRule type="containsText" dxfId="3" priority="3" operator="containsText" text="Loss">
      <formula>NOT(ISERROR(SEARCH("Loss",H6)))</formula>
    </cfRule>
    <cfRule type="containsText" dxfId="2" priority="4" operator="containsText" text="Profit">
      <formula>NOT(ISERROR(SEARCH("Profit",H6)))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7A2C42-2080-438A-8400-75FC6FCF10AD}">
  <dimension ref="B3:P43"/>
  <sheetViews>
    <sheetView topLeftCell="A28" workbookViewId="0">
      <selection activeCell="I51" sqref="I51"/>
    </sheetView>
  </sheetViews>
  <sheetFormatPr defaultRowHeight="15" x14ac:dyDescent="0.2"/>
  <cols>
    <col min="2" max="2" width="16.8125" bestFit="1" customWidth="1"/>
    <col min="3" max="3" width="18.96484375" bestFit="1" customWidth="1"/>
    <col min="8" max="8" width="10.22265625" bestFit="1" customWidth="1"/>
    <col min="10" max="10" width="16.8125" bestFit="1" customWidth="1"/>
    <col min="11" max="11" width="18.96484375" bestFit="1" customWidth="1"/>
    <col min="16" max="16" width="10.22265625" bestFit="1" customWidth="1"/>
  </cols>
  <sheetData>
    <row r="3" spans="2:16" x14ac:dyDescent="0.2">
      <c r="B3" s="15" t="s">
        <v>48</v>
      </c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</row>
    <row r="4" spans="2:16" x14ac:dyDescent="0.2">
      <c r="B4" s="33" t="s">
        <v>70</v>
      </c>
      <c r="C4" s="33"/>
      <c r="D4" s="33"/>
      <c r="E4" s="33"/>
      <c r="F4" s="33"/>
      <c r="G4" s="33"/>
      <c r="H4" s="33"/>
      <c r="I4" s="15"/>
      <c r="J4" s="15"/>
      <c r="K4" s="15"/>
      <c r="L4" s="15"/>
      <c r="M4" s="15"/>
      <c r="N4" s="15"/>
      <c r="O4" s="15"/>
      <c r="P4" s="15"/>
    </row>
    <row r="5" spans="2:16" x14ac:dyDescent="0.2">
      <c r="B5" s="34"/>
      <c r="C5" s="34"/>
      <c r="D5" s="34"/>
      <c r="E5" s="34"/>
      <c r="F5" s="34"/>
      <c r="G5" s="34"/>
      <c r="H5" s="34"/>
      <c r="I5" s="15"/>
      <c r="J5" s="15"/>
      <c r="K5" s="15"/>
      <c r="L5" s="15"/>
      <c r="M5" s="15"/>
      <c r="N5" s="15"/>
      <c r="O5" s="15"/>
      <c r="P5" s="15"/>
    </row>
    <row r="6" spans="2:16" x14ac:dyDescent="0.2">
      <c r="B6" s="35" t="s">
        <v>67</v>
      </c>
      <c r="C6" s="35"/>
      <c r="D6" s="35"/>
      <c r="E6" s="35"/>
      <c r="F6" s="35"/>
      <c r="G6" s="35"/>
      <c r="H6" s="35"/>
      <c r="I6" s="15"/>
      <c r="J6" s="15"/>
      <c r="K6" s="15"/>
      <c r="L6" s="15"/>
      <c r="M6" s="15"/>
      <c r="N6" s="15"/>
      <c r="O6" s="15"/>
      <c r="P6" s="15"/>
    </row>
    <row r="7" spans="2:16" x14ac:dyDescent="0.2">
      <c r="B7" s="21" t="s">
        <v>71</v>
      </c>
      <c r="C7" s="21" t="s">
        <v>72</v>
      </c>
      <c r="D7" s="21" t="s">
        <v>73</v>
      </c>
      <c r="E7" s="21" t="s">
        <v>74</v>
      </c>
      <c r="F7" s="21" t="s">
        <v>43</v>
      </c>
      <c r="G7" s="22" t="s">
        <v>64</v>
      </c>
      <c r="H7" s="22" t="s">
        <v>66</v>
      </c>
      <c r="I7" s="23"/>
      <c r="J7" s="33" t="s">
        <v>70</v>
      </c>
      <c r="K7" s="33"/>
      <c r="L7" s="33"/>
      <c r="M7" s="33"/>
      <c r="N7" s="33"/>
      <c r="O7" s="33"/>
      <c r="P7" s="33"/>
    </row>
    <row r="8" spans="2:16" x14ac:dyDescent="0.2">
      <c r="B8" s="16" t="s">
        <v>10</v>
      </c>
      <c r="C8" s="16" t="s">
        <v>4</v>
      </c>
      <c r="D8" s="16">
        <v>53</v>
      </c>
      <c r="E8" s="16">
        <v>60000</v>
      </c>
      <c r="F8" s="16">
        <f>E8*D8</f>
        <v>3180000</v>
      </c>
      <c r="G8" s="16" t="s">
        <v>75</v>
      </c>
      <c r="H8" s="16"/>
      <c r="I8" s="15"/>
      <c r="J8" s="34"/>
      <c r="K8" s="34"/>
      <c r="L8" s="34"/>
      <c r="M8" s="34"/>
      <c r="N8" s="34"/>
      <c r="O8" s="34"/>
      <c r="P8" s="34"/>
    </row>
    <row r="9" spans="2:16" x14ac:dyDescent="0.2">
      <c r="B9" s="16" t="s">
        <v>13</v>
      </c>
      <c r="C9" s="16" t="s">
        <v>4</v>
      </c>
      <c r="D9" s="16">
        <v>48</v>
      </c>
      <c r="E9" s="16">
        <v>45000</v>
      </c>
      <c r="F9" s="16">
        <f t="shared" ref="F9:F11" si="0">E9*D9</f>
        <v>2160000</v>
      </c>
      <c r="G9" s="16"/>
      <c r="H9" s="16"/>
      <c r="I9" s="15"/>
      <c r="J9" s="35" t="s">
        <v>68</v>
      </c>
      <c r="K9" s="35"/>
      <c r="L9" s="35"/>
      <c r="M9" s="35"/>
      <c r="N9" s="35"/>
      <c r="O9" s="35"/>
      <c r="P9" s="35"/>
    </row>
    <row r="10" spans="2:16" x14ac:dyDescent="0.2">
      <c r="B10" s="16" t="s">
        <v>76</v>
      </c>
      <c r="C10" s="16" t="s">
        <v>4</v>
      </c>
      <c r="D10" s="16">
        <v>56</v>
      </c>
      <c r="E10" s="16">
        <v>26000</v>
      </c>
      <c r="F10" s="16">
        <f t="shared" si="0"/>
        <v>1456000</v>
      </c>
      <c r="G10" s="16"/>
      <c r="H10" s="16"/>
      <c r="I10" s="15"/>
      <c r="J10" s="21" t="s">
        <v>71</v>
      </c>
      <c r="K10" s="21" t="s">
        <v>72</v>
      </c>
      <c r="L10" s="21" t="s">
        <v>73</v>
      </c>
      <c r="M10" s="21" t="s">
        <v>74</v>
      </c>
      <c r="N10" s="21" t="s">
        <v>43</v>
      </c>
      <c r="O10" s="16" t="s">
        <v>64</v>
      </c>
      <c r="P10" s="16" t="s">
        <v>66</v>
      </c>
    </row>
    <row r="11" spans="2:16" x14ac:dyDescent="0.2">
      <c r="B11" s="16" t="s">
        <v>16</v>
      </c>
      <c r="C11" s="16" t="s">
        <v>4</v>
      </c>
      <c r="D11" s="16">
        <v>48</v>
      </c>
      <c r="E11" s="16">
        <v>17000</v>
      </c>
      <c r="F11" s="16">
        <f t="shared" si="0"/>
        <v>816000</v>
      </c>
      <c r="G11" s="16"/>
      <c r="H11" s="16"/>
      <c r="I11" s="15"/>
      <c r="J11" s="16" t="s">
        <v>10</v>
      </c>
      <c r="K11" s="16" t="s">
        <v>4</v>
      </c>
      <c r="L11" s="16">
        <v>55</v>
      </c>
      <c r="M11" s="16">
        <v>60000</v>
      </c>
      <c r="N11" s="16">
        <f>M11*L11</f>
        <v>3300000</v>
      </c>
      <c r="O11" s="16"/>
      <c r="P11" s="16"/>
    </row>
    <row r="12" spans="2:16" x14ac:dyDescent="0.2">
      <c r="B12" s="16" t="s">
        <v>77</v>
      </c>
      <c r="C12" s="16" t="s">
        <v>78</v>
      </c>
      <c r="D12" s="16"/>
      <c r="E12" s="16"/>
      <c r="F12" s="16">
        <v>12000</v>
      </c>
      <c r="G12" s="16"/>
      <c r="H12" s="16"/>
      <c r="I12" s="15"/>
      <c r="J12" s="16" t="s">
        <v>13</v>
      </c>
      <c r="K12" s="16" t="s">
        <v>4</v>
      </c>
      <c r="L12" s="16">
        <v>50</v>
      </c>
      <c r="M12" s="16">
        <v>45000</v>
      </c>
      <c r="N12" s="16">
        <f t="shared" ref="N12:N14" si="1">M12*L12</f>
        <v>2250000</v>
      </c>
      <c r="O12" s="16"/>
      <c r="P12" s="16"/>
    </row>
    <row r="13" spans="2:16" x14ac:dyDescent="0.2">
      <c r="B13" s="16" t="s">
        <v>79</v>
      </c>
      <c r="C13" s="16" t="s">
        <v>80</v>
      </c>
      <c r="D13" s="16"/>
      <c r="E13" s="16"/>
      <c r="F13" s="16">
        <v>5000</v>
      </c>
      <c r="G13" s="16"/>
      <c r="H13" s="16"/>
      <c r="I13" s="15"/>
      <c r="J13" s="16" t="s">
        <v>76</v>
      </c>
      <c r="K13" s="16" t="s">
        <v>4</v>
      </c>
      <c r="L13" s="16">
        <v>79</v>
      </c>
      <c r="M13" s="16">
        <v>26000</v>
      </c>
      <c r="N13" s="16">
        <f t="shared" si="1"/>
        <v>2054000</v>
      </c>
      <c r="O13" s="16"/>
      <c r="P13" s="16"/>
    </row>
    <row r="14" spans="2:16" x14ac:dyDescent="0.2">
      <c r="B14" s="16" t="s">
        <v>81</v>
      </c>
      <c r="C14" s="16" t="s">
        <v>78</v>
      </c>
      <c r="D14" s="16"/>
      <c r="E14" s="16"/>
      <c r="F14" s="16">
        <v>8000</v>
      </c>
      <c r="G14" s="16"/>
      <c r="H14" s="16"/>
      <c r="I14" s="15"/>
      <c r="J14" s="16" t="s">
        <v>16</v>
      </c>
      <c r="K14" s="16" t="s">
        <v>4</v>
      </c>
      <c r="L14" s="16">
        <v>60</v>
      </c>
      <c r="M14" s="16">
        <v>17000</v>
      </c>
      <c r="N14" s="16">
        <f t="shared" si="1"/>
        <v>1020000</v>
      </c>
      <c r="O14" s="16"/>
      <c r="P14" s="16"/>
    </row>
    <row r="15" spans="2:16" x14ac:dyDescent="0.2">
      <c r="B15" s="16" t="s">
        <v>82</v>
      </c>
      <c r="C15" s="16" t="s">
        <v>83</v>
      </c>
      <c r="D15" s="16"/>
      <c r="E15" s="16"/>
      <c r="F15" s="16">
        <v>1500</v>
      </c>
      <c r="G15" s="16"/>
      <c r="H15" s="16"/>
      <c r="I15" s="15"/>
      <c r="J15" s="16" t="s">
        <v>77</v>
      </c>
      <c r="K15" s="16" t="s">
        <v>78</v>
      </c>
      <c r="L15" s="16"/>
      <c r="M15" s="16"/>
      <c r="N15" s="16">
        <v>12000</v>
      </c>
      <c r="O15" s="16"/>
      <c r="P15" s="16"/>
    </row>
    <row r="16" spans="2:16" x14ac:dyDescent="0.2">
      <c r="B16" s="16" t="s">
        <v>84</v>
      </c>
      <c r="C16" s="16" t="s">
        <v>85</v>
      </c>
      <c r="D16" s="16">
        <v>5</v>
      </c>
      <c r="E16" s="16">
        <v>30000</v>
      </c>
      <c r="F16" s="16">
        <f>E16*D16</f>
        <v>150000</v>
      </c>
      <c r="G16" s="16"/>
      <c r="H16" s="16"/>
      <c r="I16" s="15"/>
      <c r="J16" s="16" t="s">
        <v>79</v>
      </c>
      <c r="K16" s="16" t="s">
        <v>80</v>
      </c>
      <c r="L16" s="16"/>
      <c r="M16" s="16"/>
      <c r="N16" s="16">
        <v>8000</v>
      </c>
      <c r="O16" s="16"/>
      <c r="P16" s="16"/>
    </row>
    <row r="17" spans="2:16" x14ac:dyDescent="0.2">
      <c r="B17" s="16" t="s">
        <v>86</v>
      </c>
      <c r="C17" s="16" t="s">
        <v>85</v>
      </c>
      <c r="D17" s="16"/>
      <c r="E17" s="16"/>
      <c r="F17" s="16">
        <v>20000</v>
      </c>
      <c r="G17" s="16"/>
      <c r="H17" s="16"/>
      <c r="I17" s="15"/>
      <c r="J17" s="16" t="s">
        <v>81</v>
      </c>
      <c r="K17" s="16" t="s">
        <v>78</v>
      </c>
      <c r="L17" s="16"/>
      <c r="M17" s="16"/>
      <c r="N17" s="16">
        <v>8000</v>
      </c>
      <c r="O17" s="16"/>
      <c r="P17" s="16"/>
    </row>
    <row r="18" spans="2:16" x14ac:dyDescent="0.2">
      <c r="B18" s="16" t="s">
        <v>87</v>
      </c>
      <c r="C18" s="16" t="s">
        <v>88</v>
      </c>
      <c r="D18" s="16"/>
      <c r="E18" s="16"/>
      <c r="F18" s="16">
        <v>2000</v>
      </c>
      <c r="G18" s="16"/>
      <c r="H18" s="16"/>
      <c r="I18" s="15"/>
      <c r="J18" s="16" t="s">
        <v>82</v>
      </c>
      <c r="K18" s="16" t="s">
        <v>83</v>
      </c>
      <c r="L18" s="16"/>
      <c r="M18" s="16"/>
      <c r="N18" s="16">
        <v>1500</v>
      </c>
      <c r="O18" s="16"/>
      <c r="P18" s="16"/>
    </row>
    <row r="19" spans="2:16" x14ac:dyDescent="0.2">
      <c r="B19" s="16" t="s">
        <v>89</v>
      </c>
      <c r="C19" s="16" t="s">
        <v>90</v>
      </c>
      <c r="D19" s="16"/>
      <c r="E19" s="16"/>
      <c r="F19" s="16">
        <v>3000</v>
      </c>
      <c r="G19" s="16"/>
      <c r="H19" s="16"/>
      <c r="I19" s="15"/>
      <c r="J19" s="16" t="s">
        <v>84</v>
      </c>
      <c r="K19" s="16" t="s">
        <v>85</v>
      </c>
      <c r="L19" s="16">
        <v>5</v>
      </c>
      <c r="M19" s="16">
        <v>30000</v>
      </c>
      <c r="N19" s="16">
        <f>M19*L19</f>
        <v>150000</v>
      </c>
      <c r="O19" s="16"/>
      <c r="P19" s="16"/>
    </row>
    <row r="20" spans="2:16" x14ac:dyDescent="0.2">
      <c r="B20" s="16" t="s">
        <v>91</v>
      </c>
      <c r="C20" s="16" t="s">
        <v>83</v>
      </c>
      <c r="D20" s="16"/>
      <c r="E20" s="16"/>
      <c r="F20" s="16">
        <v>1000</v>
      </c>
      <c r="G20" s="16"/>
      <c r="H20" s="16"/>
      <c r="I20" s="15"/>
      <c r="J20" s="16" t="s">
        <v>86</v>
      </c>
      <c r="K20" s="16" t="s">
        <v>85</v>
      </c>
      <c r="L20" s="16"/>
      <c r="M20" s="16"/>
      <c r="N20" s="16">
        <v>20000</v>
      </c>
      <c r="O20" s="16"/>
      <c r="P20" s="16"/>
    </row>
    <row r="21" spans="2:16" x14ac:dyDescent="0.2">
      <c r="B21" s="16" t="s">
        <v>92</v>
      </c>
      <c r="C21" s="16"/>
      <c r="D21" s="16"/>
      <c r="E21" s="16"/>
      <c r="F21" s="16">
        <v>40000</v>
      </c>
      <c r="G21" s="16"/>
      <c r="H21" s="16"/>
      <c r="I21" s="15"/>
      <c r="J21" s="16" t="s">
        <v>87</v>
      </c>
      <c r="K21" s="16" t="s">
        <v>88</v>
      </c>
      <c r="L21" s="16"/>
      <c r="M21" s="16"/>
      <c r="N21" s="16">
        <v>3000</v>
      </c>
      <c r="O21" s="16"/>
      <c r="P21" s="16"/>
    </row>
    <row r="22" spans="2:16" x14ac:dyDescent="0.2">
      <c r="B22" s="19" t="s">
        <v>43</v>
      </c>
      <c r="C22" s="16"/>
      <c r="D22" s="16"/>
      <c r="E22" s="16"/>
      <c r="F22" s="16">
        <f>SUM(F8:F21)</f>
        <v>7854500</v>
      </c>
      <c r="G22" s="16">
        <v>8750000</v>
      </c>
      <c r="H22" s="16">
        <f>G22-F22</f>
        <v>895500</v>
      </c>
      <c r="I22" s="15"/>
      <c r="J22" s="16" t="s">
        <v>89</v>
      </c>
      <c r="K22" s="16" t="s">
        <v>90</v>
      </c>
      <c r="L22" s="16"/>
      <c r="M22" s="16"/>
      <c r="N22" s="16">
        <v>1000</v>
      </c>
      <c r="O22" s="16"/>
      <c r="P22" s="16"/>
    </row>
    <row r="23" spans="2:16" x14ac:dyDescent="0.2">
      <c r="B23" s="15"/>
      <c r="C23" s="15"/>
      <c r="D23" s="15"/>
      <c r="E23" s="15"/>
      <c r="F23" s="15"/>
      <c r="G23" s="15"/>
      <c r="H23" s="15"/>
      <c r="I23" s="15"/>
      <c r="J23" s="16" t="s">
        <v>91</v>
      </c>
      <c r="K23" s="16" t="s">
        <v>83</v>
      </c>
      <c r="L23" s="16"/>
      <c r="M23" s="16"/>
      <c r="N23" s="16">
        <v>800</v>
      </c>
      <c r="O23" s="16"/>
      <c r="P23" s="16"/>
    </row>
    <row r="24" spans="2:16" x14ac:dyDescent="0.2">
      <c r="B24" s="15"/>
      <c r="C24" s="15"/>
      <c r="D24" s="15"/>
      <c r="E24" s="15"/>
      <c r="F24" s="15"/>
      <c r="G24" s="15" t="s">
        <v>75</v>
      </c>
      <c r="H24" s="15"/>
      <c r="I24" s="15"/>
      <c r="J24" s="16" t="s">
        <v>92</v>
      </c>
      <c r="K24" s="16"/>
      <c r="L24" s="16"/>
      <c r="M24" s="16"/>
      <c r="N24" s="16">
        <v>1170000</v>
      </c>
      <c r="O24" s="16"/>
      <c r="P24" s="16"/>
    </row>
    <row r="25" spans="2:16" x14ac:dyDescent="0.2">
      <c r="B25" s="33" t="s">
        <v>70</v>
      </c>
      <c r="C25" s="33"/>
      <c r="D25" s="33"/>
      <c r="E25" s="33"/>
      <c r="F25" s="33"/>
      <c r="G25" s="33"/>
      <c r="H25" s="33"/>
      <c r="I25" s="15"/>
      <c r="J25" s="19" t="s">
        <v>43</v>
      </c>
      <c r="K25" s="16"/>
      <c r="L25" s="16"/>
      <c r="M25" s="16"/>
      <c r="N25" s="16">
        <f>SUM(N11:N24)</f>
        <v>9998300</v>
      </c>
      <c r="O25" s="16">
        <v>9920000</v>
      </c>
      <c r="P25" s="16">
        <f>O25-N25</f>
        <v>-78300</v>
      </c>
    </row>
    <row r="26" spans="2:16" x14ac:dyDescent="0.2">
      <c r="B26" s="34"/>
      <c r="C26" s="34"/>
      <c r="D26" s="34"/>
      <c r="E26" s="34"/>
      <c r="F26" s="34"/>
      <c r="G26" s="34"/>
      <c r="H26" s="34"/>
      <c r="I26" s="15"/>
      <c r="J26" s="15"/>
      <c r="K26" s="15"/>
      <c r="L26" s="15"/>
      <c r="M26" s="15"/>
      <c r="N26" s="15"/>
      <c r="O26" s="15"/>
      <c r="P26" s="15"/>
    </row>
    <row r="27" spans="2:16" x14ac:dyDescent="0.2">
      <c r="B27" s="35" t="s">
        <v>69</v>
      </c>
      <c r="C27" s="35"/>
      <c r="D27" s="35"/>
      <c r="E27" s="35"/>
      <c r="F27" s="35"/>
      <c r="G27" s="35"/>
      <c r="H27" s="35"/>
      <c r="I27" s="15"/>
      <c r="J27" s="15"/>
      <c r="K27" s="15"/>
      <c r="L27" s="15"/>
      <c r="M27" s="15"/>
      <c r="N27" s="15"/>
      <c r="O27" s="15"/>
      <c r="P27" s="15"/>
    </row>
    <row r="28" spans="2:16" x14ac:dyDescent="0.2">
      <c r="B28" s="21" t="s">
        <v>71</v>
      </c>
      <c r="C28" s="21" t="s">
        <v>72</v>
      </c>
      <c r="D28" s="21" t="s">
        <v>73</v>
      </c>
      <c r="E28" s="21" t="s">
        <v>74</v>
      </c>
      <c r="F28" s="21" t="s">
        <v>43</v>
      </c>
      <c r="G28" s="22" t="s">
        <v>64</v>
      </c>
      <c r="H28" s="22" t="s">
        <v>93</v>
      </c>
      <c r="I28" s="15"/>
      <c r="J28" s="15"/>
      <c r="K28" s="15"/>
      <c r="L28" s="15"/>
      <c r="M28" s="15"/>
      <c r="N28" s="15"/>
      <c r="O28" s="15"/>
      <c r="P28" s="15"/>
    </row>
    <row r="29" spans="2:16" x14ac:dyDescent="0.2">
      <c r="B29" s="16" t="s">
        <v>10</v>
      </c>
      <c r="C29" s="16" t="s">
        <v>4</v>
      </c>
      <c r="D29" s="16">
        <v>67</v>
      </c>
      <c r="E29" s="16">
        <v>60000</v>
      </c>
      <c r="F29" s="16">
        <f>E29*D29</f>
        <v>4020000</v>
      </c>
      <c r="G29" s="16"/>
      <c r="H29" s="16"/>
      <c r="I29" s="15"/>
      <c r="J29" s="15"/>
      <c r="K29" s="15"/>
      <c r="L29" s="15"/>
      <c r="M29" s="15"/>
      <c r="N29" s="15"/>
      <c r="O29" s="15"/>
      <c r="P29" s="15"/>
    </row>
    <row r="30" spans="2:16" x14ac:dyDescent="0.2">
      <c r="B30" s="16" t="s">
        <v>13</v>
      </c>
      <c r="C30" s="16" t="s">
        <v>4</v>
      </c>
      <c r="D30" s="16">
        <v>41</v>
      </c>
      <c r="E30" s="16">
        <v>45000</v>
      </c>
      <c r="F30" s="16">
        <f t="shared" ref="F30:F32" si="2">E30*D30</f>
        <v>1845000</v>
      </c>
      <c r="G30" s="16"/>
      <c r="H30" s="16"/>
      <c r="I30" s="15"/>
      <c r="J30" s="15"/>
      <c r="K30" s="15"/>
      <c r="L30" s="15"/>
      <c r="M30" s="15"/>
      <c r="N30" s="15"/>
      <c r="O30" s="15"/>
      <c r="P30" s="15"/>
    </row>
    <row r="31" spans="2:16" x14ac:dyDescent="0.2">
      <c r="B31" s="16" t="s">
        <v>76</v>
      </c>
      <c r="C31" s="16" t="s">
        <v>4</v>
      </c>
      <c r="D31" s="16">
        <v>56</v>
      </c>
      <c r="E31" s="16">
        <v>26000</v>
      </c>
      <c r="F31" s="16">
        <f t="shared" si="2"/>
        <v>1456000</v>
      </c>
      <c r="G31" s="16"/>
      <c r="H31" s="16"/>
      <c r="I31" s="15"/>
      <c r="J31" s="15"/>
      <c r="K31" s="15"/>
      <c r="L31" s="15"/>
      <c r="M31" s="15"/>
      <c r="N31" s="15"/>
      <c r="O31" s="15"/>
      <c r="P31" s="15"/>
    </row>
    <row r="32" spans="2:16" x14ac:dyDescent="0.2">
      <c r="B32" s="16" t="s">
        <v>16</v>
      </c>
      <c r="C32" s="16" t="s">
        <v>4</v>
      </c>
      <c r="D32" s="16">
        <v>48</v>
      </c>
      <c r="E32" s="16">
        <v>17000</v>
      </c>
      <c r="F32" s="16">
        <f t="shared" si="2"/>
        <v>816000</v>
      </c>
      <c r="G32" s="16"/>
      <c r="H32" s="16" t="s">
        <v>75</v>
      </c>
      <c r="I32" s="15"/>
      <c r="J32" s="15"/>
      <c r="K32" s="15"/>
      <c r="L32" s="15"/>
      <c r="M32" s="15"/>
      <c r="N32" s="15"/>
      <c r="O32" s="15"/>
      <c r="P32" s="15"/>
    </row>
    <row r="33" spans="2:16" x14ac:dyDescent="0.2">
      <c r="B33" s="16" t="s">
        <v>77</v>
      </c>
      <c r="C33" s="16" t="s">
        <v>78</v>
      </c>
      <c r="D33" s="16"/>
      <c r="E33" s="16"/>
      <c r="F33" s="16">
        <v>13000</v>
      </c>
      <c r="G33" s="16"/>
      <c r="H33" s="16"/>
      <c r="I33" s="15"/>
      <c r="J33" s="15"/>
      <c r="K33" s="15"/>
      <c r="L33" s="15"/>
      <c r="M33" s="15"/>
      <c r="N33" s="15"/>
      <c r="O33" s="15"/>
      <c r="P33" s="15"/>
    </row>
    <row r="34" spans="2:16" x14ac:dyDescent="0.2">
      <c r="B34" s="16" t="s">
        <v>79</v>
      </c>
      <c r="C34" s="16" t="s">
        <v>80</v>
      </c>
      <c r="D34" s="16"/>
      <c r="E34" s="16"/>
      <c r="F34" s="16">
        <v>2000</v>
      </c>
      <c r="G34" s="16"/>
      <c r="H34" s="16"/>
      <c r="I34" s="15"/>
      <c r="J34" s="15"/>
      <c r="K34" s="15"/>
      <c r="L34" s="15"/>
      <c r="M34" s="15"/>
      <c r="N34" s="15"/>
      <c r="O34" s="15"/>
      <c r="P34" s="15"/>
    </row>
    <row r="35" spans="2:16" x14ac:dyDescent="0.2">
      <c r="B35" s="16" t="s">
        <v>81</v>
      </c>
      <c r="C35" s="16" t="s">
        <v>78</v>
      </c>
      <c r="D35" s="16"/>
      <c r="E35" s="16"/>
      <c r="F35" s="16">
        <v>8000</v>
      </c>
      <c r="G35" s="16"/>
      <c r="H35" s="16"/>
      <c r="I35" s="15"/>
      <c r="J35" s="15"/>
      <c r="K35" s="15"/>
      <c r="L35" s="15"/>
      <c r="M35" s="15"/>
      <c r="N35" s="15"/>
      <c r="O35" s="15"/>
      <c r="P35" s="15"/>
    </row>
    <row r="36" spans="2:16" x14ac:dyDescent="0.2">
      <c r="B36" s="16" t="s">
        <v>82</v>
      </c>
      <c r="C36" s="16" t="s">
        <v>83</v>
      </c>
      <c r="D36" s="16"/>
      <c r="E36" s="16"/>
      <c r="F36" s="16">
        <v>1500</v>
      </c>
      <c r="G36" s="16"/>
      <c r="H36" s="16"/>
      <c r="I36" s="15"/>
      <c r="J36" s="15"/>
      <c r="K36" s="15"/>
      <c r="L36" s="15"/>
      <c r="M36" s="15"/>
      <c r="N36" s="15"/>
      <c r="O36" s="15"/>
      <c r="P36" s="15"/>
    </row>
    <row r="37" spans="2:16" x14ac:dyDescent="0.2">
      <c r="B37" s="16" t="s">
        <v>84</v>
      </c>
      <c r="C37" s="16" t="s">
        <v>85</v>
      </c>
      <c r="D37" s="16">
        <v>5</v>
      </c>
      <c r="E37" s="16">
        <v>30000</v>
      </c>
      <c r="F37" s="16">
        <f>E37*D37</f>
        <v>150000</v>
      </c>
      <c r="G37" s="16"/>
      <c r="H37" s="16"/>
      <c r="I37" s="15"/>
      <c r="J37" s="15"/>
      <c r="K37" s="15"/>
      <c r="L37" s="15"/>
      <c r="M37" s="15"/>
      <c r="N37" s="15"/>
      <c r="O37" s="15"/>
      <c r="P37" s="15"/>
    </row>
    <row r="38" spans="2:16" x14ac:dyDescent="0.2">
      <c r="B38" s="16" t="s">
        <v>86</v>
      </c>
      <c r="C38" s="16" t="s">
        <v>85</v>
      </c>
      <c r="D38" s="16"/>
      <c r="E38" s="16"/>
      <c r="F38" s="16">
        <v>20000</v>
      </c>
      <c r="G38" s="16"/>
      <c r="H38" s="16"/>
      <c r="I38" s="15"/>
      <c r="J38" s="15"/>
      <c r="K38" s="15"/>
      <c r="L38" s="15"/>
      <c r="M38" s="15"/>
      <c r="N38" s="15"/>
      <c r="O38" s="15"/>
      <c r="P38" s="15"/>
    </row>
    <row r="39" spans="2:16" x14ac:dyDescent="0.2">
      <c r="B39" s="16" t="s">
        <v>87</v>
      </c>
      <c r="C39" s="16" t="s">
        <v>88</v>
      </c>
      <c r="D39" s="16"/>
      <c r="E39" s="16"/>
      <c r="F39" s="16">
        <v>2000</v>
      </c>
      <c r="G39" s="16"/>
      <c r="H39" s="16"/>
      <c r="I39" s="15"/>
      <c r="J39" s="15"/>
      <c r="K39" s="15"/>
      <c r="L39" s="15"/>
      <c r="M39" s="15"/>
      <c r="N39" s="15"/>
      <c r="O39" s="15"/>
      <c r="P39" s="15"/>
    </row>
    <row r="40" spans="2:16" x14ac:dyDescent="0.2">
      <c r="B40" s="16" t="s">
        <v>89</v>
      </c>
      <c r="C40" s="16" t="s">
        <v>90</v>
      </c>
      <c r="D40" s="16"/>
      <c r="E40" s="16"/>
      <c r="F40" s="16">
        <v>7000</v>
      </c>
      <c r="G40" s="16"/>
      <c r="H40" s="16"/>
      <c r="I40" s="15"/>
      <c r="J40" s="15"/>
      <c r="K40" s="15"/>
      <c r="L40" s="15"/>
      <c r="M40" s="15"/>
      <c r="N40" s="15"/>
      <c r="O40" s="15"/>
      <c r="P40" s="15"/>
    </row>
    <row r="41" spans="2:16" x14ac:dyDescent="0.2">
      <c r="B41" s="16" t="s">
        <v>91</v>
      </c>
      <c r="C41" s="16" t="s">
        <v>83</v>
      </c>
      <c r="D41" s="16"/>
      <c r="E41" s="16"/>
      <c r="F41" s="16">
        <v>1200</v>
      </c>
      <c r="G41" s="16"/>
      <c r="H41" s="16"/>
      <c r="I41" s="15"/>
      <c r="J41" s="15"/>
      <c r="K41" s="15"/>
      <c r="L41" s="15"/>
      <c r="M41" s="15"/>
      <c r="N41" s="15"/>
      <c r="O41" s="15"/>
      <c r="P41" s="15"/>
    </row>
    <row r="42" spans="2:16" x14ac:dyDescent="0.2">
      <c r="B42" s="16" t="s">
        <v>92</v>
      </c>
      <c r="C42" s="16"/>
      <c r="D42" s="16"/>
      <c r="E42" s="16"/>
      <c r="F42" s="16">
        <v>110000</v>
      </c>
      <c r="G42" s="16"/>
      <c r="H42" s="16"/>
      <c r="I42" s="15"/>
      <c r="J42" s="15"/>
      <c r="K42" s="15"/>
      <c r="L42" s="15"/>
      <c r="M42" s="15"/>
      <c r="N42" s="15"/>
      <c r="O42" s="15"/>
      <c r="P42" s="15"/>
    </row>
    <row r="43" spans="2:16" x14ac:dyDescent="0.2">
      <c r="B43" s="19" t="s">
        <v>43</v>
      </c>
      <c r="C43" s="16"/>
      <c r="D43" s="16"/>
      <c r="E43" s="16"/>
      <c r="F43" s="16">
        <f>SUM(F29:F42)</f>
        <v>8451700</v>
      </c>
      <c r="G43" s="16">
        <v>10000000</v>
      </c>
      <c r="H43" s="16">
        <f>G43-F43</f>
        <v>1548300</v>
      </c>
      <c r="I43" s="15"/>
      <c r="J43" s="15"/>
      <c r="K43" s="15"/>
      <c r="L43" s="15"/>
      <c r="M43" s="15"/>
      <c r="N43" s="15"/>
      <c r="O43" s="15"/>
      <c r="P43" s="15"/>
    </row>
  </sheetData>
  <mergeCells count="9">
    <mergeCell ref="J7:P7"/>
    <mergeCell ref="J8:P8"/>
    <mergeCell ref="J9:P9"/>
    <mergeCell ref="B25:H25"/>
    <mergeCell ref="B26:H26"/>
    <mergeCell ref="B27:H27"/>
    <mergeCell ref="B4:H4"/>
    <mergeCell ref="B5:H5"/>
    <mergeCell ref="B6:H6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F9436-E293-4E6C-B405-8A698F14E583}">
  <dimension ref="A2:O27"/>
  <sheetViews>
    <sheetView workbookViewId="0">
      <selection activeCell="D27" sqref="D27"/>
    </sheetView>
  </sheetViews>
  <sheetFormatPr defaultRowHeight="15" x14ac:dyDescent="0.2"/>
  <cols>
    <col min="1" max="1" width="16.8125" bestFit="1" customWidth="1"/>
    <col min="2" max="2" width="18.96484375" bestFit="1" customWidth="1"/>
    <col min="6" max="6" width="16.8125" bestFit="1" customWidth="1"/>
    <col min="7" max="7" width="18.96484375" bestFit="1" customWidth="1"/>
    <col min="11" max="11" width="16.8125" bestFit="1" customWidth="1"/>
    <col min="12" max="12" width="18.96484375" bestFit="1" customWidth="1"/>
  </cols>
  <sheetData>
    <row r="2" spans="1:15" x14ac:dyDescent="0.2">
      <c r="A2" s="33" t="s">
        <v>70</v>
      </c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</row>
    <row r="3" spans="1:15" x14ac:dyDescent="0.2">
      <c r="A3" s="33"/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</row>
    <row r="4" spans="1:15" x14ac:dyDescent="0.2">
      <c r="A4" s="35" t="s">
        <v>67</v>
      </c>
      <c r="B4" s="35"/>
      <c r="C4" s="35"/>
      <c r="D4" s="35"/>
      <c r="E4" s="35"/>
      <c r="F4" s="35" t="s">
        <v>68</v>
      </c>
      <c r="G4" s="35"/>
      <c r="H4" s="35"/>
      <c r="I4" s="35"/>
      <c r="J4" s="35"/>
      <c r="K4" s="35" t="s">
        <v>69</v>
      </c>
      <c r="L4" s="35"/>
      <c r="M4" s="35"/>
      <c r="N4" s="35"/>
      <c r="O4" s="35"/>
    </row>
    <row r="5" spans="1:15" x14ac:dyDescent="0.2">
      <c r="A5" s="21" t="s">
        <v>71</v>
      </c>
      <c r="B5" s="21" t="s">
        <v>72</v>
      </c>
      <c r="C5" s="21" t="s">
        <v>73</v>
      </c>
      <c r="D5" s="21" t="s">
        <v>74</v>
      </c>
      <c r="E5" s="21" t="s">
        <v>43</v>
      </c>
      <c r="F5" s="21" t="s">
        <v>71</v>
      </c>
      <c r="G5" s="21" t="s">
        <v>72</v>
      </c>
      <c r="H5" s="21" t="s">
        <v>73</v>
      </c>
      <c r="I5" s="21" t="s">
        <v>74</v>
      </c>
      <c r="J5" s="21" t="s">
        <v>43</v>
      </c>
      <c r="K5" s="21" t="s">
        <v>71</v>
      </c>
      <c r="L5" s="21" t="s">
        <v>72</v>
      </c>
      <c r="M5" s="21" t="s">
        <v>73</v>
      </c>
      <c r="N5" s="21" t="s">
        <v>74</v>
      </c>
      <c r="O5" s="21" t="s">
        <v>43</v>
      </c>
    </row>
    <row r="6" spans="1:15" x14ac:dyDescent="0.2">
      <c r="A6" s="16" t="s">
        <v>10</v>
      </c>
      <c r="B6" s="16" t="s">
        <v>4</v>
      </c>
      <c r="C6" s="16">
        <v>53</v>
      </c>
      <c r="D6" s="16">
        <v>60000</v>
      </c>
      <c r="E6" s="16">
        <f>D6*C6</f>
        <v>3180000</v>
      </c>
      <c r="F6" s="16" t="s">
        <v>10</v>
      </c>
      <c r="G6" s="16" t="s">
        <v>4</v>
      </c>
      <c r="H6" s="16">
        <v>55</v>
      </c>
      <c r="I6" s="16">
        <v>60000</v>
      </c>
      <c r="J6" s="16">
        <f>I6*H6</f>
        <v>3300000</v>
      </c>
      <c r="K6" s="16" t="s">
        <v>10</v>
      </c>
      <c r="L6" s="16" t="s">
        <v>4</v>
      </c>
      <c r="M6" s="16">
        <v>67</v>
      </c>
      <c r="N6" s="16">
        <v>60000</v>
      </c>
      <c r="O6" s="16">
        <f>N6*M6</f>
        <v>4020000</v>
      </c>
    </row>
    <row r="7" spans="1:15" x14ac:dyDescent="0.2">
      <c r="A7" s="16" t="s">
        <v>13</v>
      </c>
      <c r="B7" s="16" t="s">
        <v>4</v>
      </c>
      <c r="C7" s="16">
        <v>48</v>
      </c>
      <c r="D7" s="16">
        <v>45000</v>
      </c>
      <c r="E7" s="16">
        <f t="shared" ref="E7:E9" si="0">D7*C7</f>
        <v>2160000</v>
      </c>
      <c r="F7" s="16" t="s">
        <v>13</v>
      </c>
      <c r="G7" s="16" t="s">
        <v>4</v>
      </c>
      <c r="H7" s="16">
        <v>50</v>
      </c>
      <c r="I7" s="16">
        <v>45000</v>
      </c>
      <c r="J7" s="16">
        <f t="shared" ref="J7:J9" si="1">I7*H7</f>
        <v>2250000</v>
      </c>
      <c r="K7" s="16" t="s">
        <v>13</v>
      </c>
      <c r="L7" s="16" t="s">
        <v>4</v>
      </c>
      <c r="M7" s="16">
        <v>41</v>
      </c>
      <c r="N7" s="16">
        <v>45000</v>
      </c>
      <c r="O7" s="16">
        <f t="shared" ref="O7:O9" si="2">N7*M7</f>
        <v>1845000</v>
      </c>
    </row>
    <row r="8" spans="1:15" x14ac:dyDescent="0.2">
      <c r="A8" s="16" t="s">
        <v>76</v>
      </c>
      <c r="B8" s="16" t="s">
        <v>4</v>
      </c>
      <c r="C8" s="16">
        <v>56</v>
      </c>
      <c r="D8" s="16">
        <v>26000</v>
      </c>
      <c r="E8" s="16">
        <f t="shared" si="0"/>
        <v>1456000</v>
      </c>
      <c r="F8" s="16" t="s">
        <v>76</v>
      </c>
      <c r="G8" s="16" t="s">
        <v>4</v>
      </c>
      <c r="H8" s="16">
        <v>79</v>
      </c>
      <c r="I8" s="16">
        <v>26000</v>
      </c>
      <c r="J8" s="16">
        <f t="shared" si="1"/>
        <v>2054000</v>
      </c>
      <c r="K8" s="16" t="s">
        <v>76</v>
      </c>
      <c r="L8" s="16" t="s">
        <v>4</v>
      </c>
      <c r="M8" s="16">
        <v>56</v>
      </c>
      <c r="N8" s="16">
        <v>26000</v>
      </c>
      <c r="O8" s="16">
        <f t="shared" si="2"/>
        <v>1456000</v>
      </c>
    </row>
    <row r="9" spans="1:15" x14ac:dyDescent="0.2">
      <c r="A9" s="16" t="s">
        <v>16</v>
      </c>
      <c r="B9" s="16" t="s">
        <v>4</v>
      </c>
      <c r="C9" s="16">
        <v>48</v>
      </c>
      <c r="D9" s="16">
        <v>17000</v>
      </c>
      <c r="E9" s="16">
        <f t="shared" si="0"/>
        <v>816000</v>
      </c>
      <c r="F9" s="16" t="s">
        <v>16</v>
      </c>
      <c r="G9" s="16" t="s">
        <v>4</v>
      </c>
      <c r="H9" s="16">
        <v>60</v>
      </c>
      <c r="I9" s="16">
        <v>17000</v>
      </c>
      <c r="J9" s="16">
        <f t="shared" si="1"/>
        <v>1020000</v>
      </c>
      <c r="K9" s="16" t="s">
        <v>16</v>
      </c>
      <c r="L9" s="16" t="s">
        <v>4</v>
      </c>
      <c r="M9" s="16">
        <v>48</v>
      </c>
      <c r="N9" s="16">
        <v>17000</v>
      </c>
      <c r="O9" s="16">
        <f t="shared" si="2"/>
        <v>816000</v>
      </c>
    </row>
    <row r="10" spans="1:15" x14ac:dyDescent="0.2">
      <c r="A10" s="16" t="s">
        <v>77</v>
      </c>
      <c r="B10" s="16" t="s">
        <v>78</v>
      </c>
      <c r="C10" s="16"/>
      <c r="D10" s="16"/>
      <c r="E10" s="16">
        <v>12000</v>
      </c>
      <c r="F10" s="16" t="s">
        <v>77</v>
      </c>
      <c r="G10" s="16" t="s">
        <v>78</v>
      </c>
      <c r="H10" s="16"/>
      <c r="I10" s="16"/>
      <c r="J10" s="16">
        <v>12000</v>
      </c>
      <c r="K10" s="16" t="s">
        <v>77</v>
      </c>
      <c r="L10" s="16" t="s">
        <v>78</v>
      </c>
      <c r="M10" s="16"/>
      <c r="N10" s="16"/>
      <c r="O10" s="16">
        <v>13000</v>
      </c>
    </row>
    <row r="11" spans="1:15" x14ac:dyDescent="0.2">
      <c r="A11" s="16" t="s">
        <v>79</v>
      </c>
      <c r="B11" s="16" t="s">
        <v>80</v>
      </c>
      <c r="C11" s="16"/>
      <c r="D11" s="16"/>
      <c r="E11" s="16">
        <v>5000</v>
      </c>
      <c r="F11" s="16" t="s">
        <v>79</v>
      </c>
      <c r="G11" s="16" t="s">
        <v>80</v>
      </c>
      <c r="H11" s="16"/>
      <c r="I11" s="16"/>
      <c r="J11" s="16">
        <v>8000</v>
      </c>
      <c r="K11" s="16" t="s">
        <v>79</v>
      </c>
      <c r="L11" s="16" t="s">
        <v>80</v>
      </c>
      <c r="M11" s="16"/>
      <c r="N11" s="16"/>
      <c r="O11" s="16">
        <v>2000</v>
      </c>
    </row>
    <row r="12" spans="1:15" x14ac:dyDescent="0.2">
      <c r="A12" s="16" t="s">
        <v>81</v>
      </c>
      <c r="B12" s="16" t="s">
        <v>78</v>
      </c>
      <c r="C12" s="16"/>
      <c r="D12" s="16"/>
      <c r="E12" s="16">
        <v>8000</v>
      </c>
      <c r="F12" s="16" t="s">
        <v>81</v>
      </c>
      <c r="G12" s="16" t="s">
        <v>78</v>
      </c>
      <c r="H12" s="16"/>
      <c r="I12" s="16"/>
      <c r="J12" s="16">
        <v>8000</v>
      </c>
      <c r="K12" s="16" t="s">
        <v>81</v>
      </c>
      <c r="L12" s="16" t="s">
        <v>78</v>
      </c>
      <c r="M12" s="16"/>
      <c r="N12" s="16"/>
      <c r="O12" s="16">
        <v>8000</v>
      </c>
    </row>
    <row r="13" spans="1:15" x14ac:dyDescent="0.2">
      <c r="A13" s="16" t="s">
        <v>82</v>
      </c>
      <c r="B13" s="16" t="s">
        <v>83</v>
      </c>
      <c r="C13" s="16"/>
      <c r="D13" s="16"/>
      <c r="E13" s="16">
        <v>1500</v>
      </c>
      <c r="F13" s="16" t="s">
        <v>82</v>
      </c>
      <c r="G13" s="16" t="s">
        <v>83</v>
      </c>
      <c r="H13" s="16"/>
      <c r="I13" s="16"/>
      <c r="J13" s="16">
        <v>1500</v>
      </c>
      <c r="K13" s="16" t="s">
        <v>82</v>
      </c>
      <c r="L13" s="16" t="s">
        <v>83</v>
      </c>
      <c r="M13" s="16"/>
      <c r="N13" s="16"/>
      <c r="O13" s="16">
        <v>1500</v>
      </c>
    </row>
    <row r="14" spans="1:15" x14ac:dyDescent="0.2">
      <c r="A14" s="16" t="s">
        <v>84</v>
      </c>
      <c r="B14" s="16" t="s">
        <v>85</v>
      </c>
      <c r="C14" s="16">
        <v>5</v>
      </c>
      <c r="D14" s="16">
        <v>30000</v>
      </c>
      <c r="E14" s="16">
        <f>D14*C14</f>
        <v>150000</v>
      </c>
      <c r="F14" s="16" t="s">
        <v>84</v>
      </c>
      <c r="G14" s="16" t="s">
        <v>85</v>
      </c>
      <c r="H14" s="16">
        <v>5</v>
      </c>
      <c r="I14" s="16">
        <v>30000</v>
      </c>
      <c r="J14" s="16">
        <f>I14*H14</f>
        <v>150000</v>
      </c>
      <c r="K14" s="16" t="s">
        <v>84</v>
      </c>
      <c r="L14" s="16" t="s">
        <v>85</v>
      </c>
      <c r="M14" s="16">
        <v>5</v>
      </c>
      <c r="N14" s="16">
        <v>30000</v>
      </c>
      <c r="O14" s="16">
        <f>N14*M14</f>
        <v>150000</v>
      </c>
    </row>
    <row r="15" spans="1:15" x14ac:dyDescent="0.2">
      <c r="A15" s="16" t="s">
        <v>86</v>
      </c>
      <c r="B15" s="16" t="s">
        <v>85</v>
      </c>
      <c r="C15" s="16"/>
      <c r="D15" s="16"/>
      <c r="E15" s="16">
        <v>20000</v>
      </c>
      <c r="F15" s="16" t="s">
        <v>86</v>
      </c>
      <c r="G15" s="16" t="s">
        <v>85</v>
      </c>
      <c r="H15" s="16"/>
      <c r="I15" s="16"/>
      <c r="J15" s="16">
        <v>20000</v>
      </c>
      <c r="K15" s="16" t="s">
        <v>86</v>
      </c>
      <c r="L15" s="16" t="s">
        <v>85</v>
      </c>
      <c r="M15" s="16"/>
      <c r="N15" s="16"/>
      <c r="O15" s="16">
        <v>20000</v>
      </c>
    </row>
    <row r="16" spans="1:15" x14ac:dyDescent="0.2">
      <c r="A16" s="16" t="s">
        <v>87</v>
      </c>
      <c r="B16" s="16" t="s">
        <v>88</v>
      </c>
      <c r="C16" s="16"/>
      <c r="D16" s="16"/>
      <c r="E16" s="16">
        <v>2000</v>
      </c>
      <c r="F16" s="16" t="s">
        <v>87</v>
      </c>
      <c r="G16" s="16" t="s">
        <v>88</v>
      </c>
      <c r="H16" s="16"/>
      <c r="I16" s="16"/>
      <c r="J16" s="16">
        <v>3000</v>
      </c>
      <c r="K16" s="16" t="s">
        <v>87</v>
      </c>
      <c r="L16" s="16" t="s">
        <v>88</v>
      </c>
      <c r="M16" s="16"/>
      <c r="N16" s="16"/>
      <c r="O16" s="16">
        <v>2000</v>
      </c>
    </row>
    <row r="17" spans="1:15" x14ac:dyDescent="0.2">
      <c r="A17" s="16" t="s">
        <v>89</v>
      </c>
      <c r="B17" s="16" t="s">
        <v>90</v>
      </c>
      <c r="C17" s="16"/>
      <c r="D17" s="16"/>
      <c r="E17" s="16">
        <v>3000</v>
      </c>
      <c r="F17" s="16" t="s">
        <v>89</v>
      </c>
      <c r="G17" s="16" t="s">
        <v>90</v>
      </c>
      <c r="H17" s="16"/>
      <c r="I17" s="16"/>
      <c r="J17" s="16">
        <v>1000</v>
      </c>
      <c r="K17" s="16" t="s">
        <v>89</v>
      </c>
      <c r="L17" s="16" t="s">
        <v>90</v>
      </c>
      <c r="M17" s="16"/>
      <c r="N17" s="16"/>
      <c r="O17" s="16">
        <v>7000</v>
      </c>
    </row>
    <row r="18" spans="1:15" x14ac:dyDescent="0.2">
      <c r="A18" s="16" t="s">
        <v>91</v>
      </c>
      <c r="B18" s="16" t="s">
        <v>83</v>
      </c>
      <c r="C18" s="16"/>
      <c r="D18" s="16"/>
      <c r="E18" s="16">
        <v>1000</v>
      </c>
      <c r="F18" s="16" t="s">
        <v>91</v>
      </c>
      <c r="G18" s="16" t="s">
        <v>83</v>
      </c>
      <c r="H18" s="16"/>
      <c r="I18" s="16"/>
      <c r="J18" s="16">
        <v>800</v>
      </c>
      <c r="K18" s="16" t="s">
        <v>91</v>
      </c>
      <c r="L18" s="16" t="s">
        <v>83</v>
      </c>
      <c r="M18" s="16"/>
      <c r="N18" s="16"/>
      <c r="O18" s="16">
        <v>1200</v>
      </c>
    </row>
    <row r="19" spans="1:15" x14ac:dyDescent="0.2">
      <c r="A19" s="16" t="s">
        <v>92</v>
      </c>
      <c r="B19" s="16" t="s">
        <v>92</v>
      </c>
      <c r="C19" s="16"/>
      <c r="D19" s="16"/>
      <c r="E19" s="16">
        <v>40000</v>
      </c>
      <c r="F19" s="16" t="s">
        <v>92</v>
      </c>
      <c r="G19" s="16"/>
      <c r="H19" s="16"/>
      <c r="I19" s="16"/>
      <c r="J19" s="16">
        <v>1170000</v>
      </c>
      <c r="K19" s="16" t="s">
        <v>92</v>
      </c>
      <c r="L19" s="16"/>
      <c r="M19" s="16"/>
      <c r="N19" s="16"/>
      <c r="O19" s="16">
        <v>110000</v>
      </c>
    </row>
    <row r="20" spans="1:15" x14ac:dyDescent="0.2">
      <c r="A20" s="24" t="s">
        <v>43</v>
      </c>
      <c r="B20" s="25"/>
      <c r="C20" s="26">
        <f>SUM(C6:C14)</f>
        <v>210</v>
      </c>
      <c r="D20" s="26"/>
      <c r="E20" s="26">
        <f>SUM(E6:E19)</f>
        <v>7854500</v>
      </c>
      <c r="F20" s="26"/>
      <c r="G20" s="26"/>
      <c r="H20" s="26">
        <f>SUM(H6:H19)</f>
        <v>249</v>
      </c>
      <c r="I20" s="26"/>
      <c r="J20" s="26">
        <f>SUM(J6:J19)</f>
        <v>9998300</v>
      </c>
      <c r="K20" s="26"/>
      <c r="L20" s="26"/>
      <c r="M20" s="26">
        <f>SUM(M6:M19)</f>
        <v>217</v>
      </c>
      <c r="N20" s="26"/>
      <c r="O20" s="27">
        <f>SUM(O6:O19)</f>
        <v>8451700</v>
      </c>
    </row>
    <row r="21" spans="1:15" x14ac:dyDescent="0.2">
      <c r="A21" s="19"/>
      <c r="B21" s="19" t="s">
        <v>94</v>
      </c>
      <c r="C21" s="15"/>
      <c r="D21" s="15" t="s">
        <v>75</v>
      </c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</row>
    <row r="22" spans="1:15" x14ac:dyDescent="0.2">
      <c r="A22" s="19" t="s">
        <v>67</v>
      </c>
      <c r="B22" s="16">
        <f>SUM(C6:C9)</f>
        <v>205</v>
      </c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</row>
    <row r="23" spans="1:15" x14ac:dyDescent="0.2">
      <c r="A23" s="19" t="s">
        <v>68</v>
      </c>
      <c r="B23" s="16">
        <f>SUM(H6:H9)</f>
        <v>244</v>
      </c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</row>
    <row r="24" spans="1:15" x14ac:dyDescent="0.2">
      <c r="A24" s="19" t="s">
        <v>69</v>
      </c>
      <c r="B24" s="16">
        <f>SUM(M6:M9)</f>
        <v>212</v>
      </c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</row>
    <row r="25" spans="1:15" x14ac:dyDescent="0.2">
      <c r="A25" s="19" t="s">
        <v>95</v>
      </c>
      <c r="B25" s="16">
        <f>SUM(B22:B24)</f>
        <v>661</v>
      </c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</row>
    <row r="26" spans="1:15" x14ac:dyDescent="0.2">
      <c r="A26" s="19" t="s">
        <v>96</v>
      </c>
      <c r="B26" s="16">
        <f>MIN(B22:B25)</f>
        <v>205</v>
      </c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</row>
    <row r="27" spans="1:15" x14ac:dyDescent="0.2">
      <c r="A27" s="16"/>
      <c r="B27" s="16" t="s">
        <v>75</v>
      </c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</row>
  </sheetData>
  <mergeCells count="4">
    <mergeCell ref="A2:O3"/>
    <mergeCell ref="A4:E4"/>
    <mergeCell ref="F4:J4"/>
    <mergeCell ref="K4:O4"/>
  </mergeCells>
  <conditionalFormatting sqref="A22:A24">
    <cfRule type="containsText" dxfId="1" priority="1" operator="containsText" text="January">
      <formula>NOT(ISERROR(SEARCH("January",A22)))</formula>
    </cfRule>
  </conditionalFormatting>
  <conditionalFormatting sqref="B26">
    <cfRule type="top10" dxfId="0" priority="2" rank="10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A28129-F1A0-4C6F-922F-373168613D58}">
  <dimension ref="B4:Q40"/>
  <sheetViews>
    <sheetView tabSelected="1" workbookViewId="0">
      <selection activeCell="H5" sqref="H5"/>
    </sheetView>
  </sheetViews>
  <sheetFormatPr defaultRowHeight="15" x14ac:dyDescent="0.2"/>
  <sheetData>
    <row r="4" spans="2:17" x14ac:dyDescent="0.2">
      <c r="B4" s="15" t="s">
        <v>97</v>
      </c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</row>
    <row r="5" spans="2:17" x14ac:dyDescent="0.2"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</row>
    <row r="6" spans="2:17" x14ac:dyDescent="0.2">
      <c r="B6" s="15"/>
      <c r="C6" s="36" t="s">
        <v>98</v>
      </c>
      <c r="D6" s="36"/>
      <c r="E6" s="36"/>
      <c r="F6" s="36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</row>
    <row r="7" spans="2:17" x14ac:dyDescent="0.2">
      <c r="B7" s="15"/>
      <c r="C7" s="28" t="s">
        <v>62</v>
      </c>
      <c r="D7" s="28" t="s">
        <v>63</v>
      </c>
      <c r="E7" s="28" t="s">
        <v>64</v>
      </c>
      <c r="F7" s="28" t="s">
        <v>99</v>
      </c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</row>
    <row r="8" spans="2:17" x14ac:dyDescent="0.2">
      <c r="B8" s="15"/>
      <c r="C8" s="16" t="s">
        <v>67</v>
      </c>
      <c r="D8" s="16">
        <v>9288500</v>
      </c>
      <c r="E8" s="16">
        <v>8750000</v>
      </c>
      <c r="F8" s="16">
        <f>E8-D8</f>
        <v>-538500</v>
      </c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</row>
    <row r="9" spans="2:17" x14ac:dyDescent="0.2">
      <c r="B9" s="15"/>
      <c r="C9" s="16" t="s">
        <v>68</v>
      </c>
      <c r="D9" s="16">
        <v>9744300</v>
      </c>
      <c r="E9" s="16">
        <v>9920000</v>
      </c>
      <c r="F9" s="16">
        <f t="shared" ref="F9:F19" si="0">E9-D9</f>
        <v>175700</v>
      </c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</row>
    <row r="10" spans="2:17" x14ac:dyDescent="0.2">
      <c r="B10" s="15"/>
      <c r="C10" s="16" t="s">
        <v>69</v>
      </c>
      <c r="D10" s="16">
        <v>8904700</v>
      </c>
      <c r="E10" s="16">
        <v>10000000</v>
      </c>
      <c r="F10" s="16">
        <f t="shared" si="0"/>
        <v>1095300</v>
      </c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</row>
    <row r="11" spans="2:17" x14ac:dyDescent="0.2">
      <c r="B11" s="15"/>
      <c r="C11" s="16" t="s">
        <v>100</v>
      </c>
      <c r="D11" s="16">
        <v>7345200</v>
      </c>
      <c r="E11" s="16">
        <v>7957400</v>
      </c>
      <c r="F11" s="16">
        <f t="shared" si="0"/>
        <v>612200</v>
      </c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</row>
    <row r="12" spans="2:17" x14ac:dyDescent="0.2">
      <c r="B12" s="15"/>
      <c r="C12" s="16" t="s">
        <v>101</v>
      </c>
      <c r="D12" s="16">
        <v>8987000</v>
      </c>
      <c r="E12" s="16">
        <v>9876500</v>
      </c>
      <c r="F12" s="16">
        <f t="shared" si="0"/>
        <v>889500</v>
      </c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</row>
    <row r="13" spans="2:17" x14ac:dyDescent="0.2">
      <c r="B13" s="15"/>
      <c r="C13" s="16" t="s">
        <v>102</v>
      </c>
      <c r="D13" s="16">
        <v>5215400</v>
      </c>
      <c r="E13" s="16">
        <v>5164500</v>
      </c>
      <c r="F13" s="16">
        <f t="shared" si="0"/>
        <v>-50900</v>
      </c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</row>
    <row r="14" spans="2:17" x14ac:dyDescent="0.2">
      <c r="B14" s="15"/>
      <c r="C14" s="16" t="s">
        <v>103</v>
      </c>
      <c r="D14" s="16">
        <v>9976500</v>
      </c>
      <c r="E14" s="16">
        <v>11543600</v>
      </c>
      <c r="F14" s="16">
        <f t="shared" si="0"/>
        <v>1567100</v>
      </c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</row>
    <row r="15" spans="2:17" x14ac:dyDescent="0.2">
      <c r="B15" s="15"/>
      <c r="C15" s="16" t="s">
        <v>104</v>
      </c>
      <c r="D15" s="16">
        <v>7976700</v>
      </c>
      <c r="E15" s="16">
        <v>8087900</v>
      </c>
      <c r="F15" s="16">
        <f t="shared" si="0"/>
        <v>111200</v>
      </c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</row>
    <row r="16" spans="2:17" x14ac:dyDescent="0.2">
      <c r="B16" s="15"/>
      <c r="C16" s="16" t="s">
        <v>105</v>
      </c>
      <c r="D16" s="16">
        <v>9879000</v>
      </c>
      <c r="E16" s="16">
        <v>9969800</v>
      </c>
      <c r="F16" s="16">
        <f t="shared" si="0"/>
        <v>90800</v>
      </c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</row>
    <row r="17" spans="2:17" x14ac:dyDescent="0.2">
      <c r="B17" s="15"/>
      <c r="C17" s="16" t="s">
        <v>106</v>
      </c>
      <c r="D17" s="16">
        <v>6234800</v>
      </c>
      <c r="E17" s="16">
        <v>7024000</v>
      </c>
      <c r="F17" s="16">
        <f t="shared" si="0"/>
        <v>789200</v>
      </c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</row>
    <row r="18" spans="2:17" x14ac:dyDescent="0.2">
      <c r="B18" s="15"/>
      <c r="C18" s="16" t="s">
        <v>107</v>
      </c>
      <c r="D18" s="16">
        <v>4534800</v>
      </c>
      <c r="E18" s="16">
        <v>4809300</v>
      </c>
      <c r="F18" s="16">
        <f t="shared" si="0"/>
        <v>274500</v>
      </c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</row>
    <row r="19" spans="2:17" x14ac:dyDescent="0.2">
      <c r="B19" s="15"/>
      <c r="C19" s="16" t="s">
        <v>108</v>
      </c>
      <c r="D19" s="16">
        <v>8348700</v>
      </c>
      <c r="E19" s="16">
        <v>8834800</v>
      </c>
      <c r="F19" s="16">
        <f t="shared" si="0"/>
        <v>486100</v>
      </c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</row>
    <row r="20" spans="2:17" x14ac:dyDescent="0.2"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</row>
    <row r="21" spans="2:17" x14ac:dyDescent="0.2"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</row>
    <row r="22" spans="2:17" x14ac:dyDescent="0.2"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</row>
    <row r="23" spans="2:17" x14ac:dyDescent="0.2"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</row>
    <row r="24" spans="2:17" x14ac:dyDescent="0.2"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</row>
    <row r="25" spans="2:17" x14ac:dyDescent="0.2"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</row>
    <row r="26" spans="2:17" x14ac:dyDescent="0.2"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</row>
    <row r="27" spans="2:17" x14ac:dyDescent="0.2"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</row>
    <row r="28" spans="2:17" x14ac:dyDescent="0.2"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</row>
    <row r="29" spans="2:17" x14ac:dyDescent="0.2"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</row>
    <row r="30" spans="2:17" x14ac:dyDescent="0.2"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</row>
    <row r="31" spans="2:17" x14ac:dyDescent="0.2"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</row>
    <row r="32" spans="2:17" x14ac:dyDescent="0.2"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</row>
    <row r="33" spans="2:17" x14ac:dyDescent="0.2"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</row>
    <row r="34" spans="2:17" x14ac:dyDescent="0.2"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</row>
    <row r="35" spans="2:17" x14ac:dyDescent="0.2"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</row>
    <row r="36" spans="2:17" x14ac:dyDescent="0.2"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</row>
    <row r="37" spans="2:17" x14ac:dyDescent="0.2"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</row>
    <row r="38" spans="2:17" x14ac:dyDescent="0.2"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</row>
    <row r="39" spans="2:17" x14ac:dyDescent="0.2"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</row>
    <row r="40" spans="2:17" x14ac:dyDescent="0.2"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</row>
  </sheetData>
  <mergeCells count="1">
    <mergeCell ref="C6:F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CEBD0-3DF4-40AE-8BA4-6B1ADE91AA66}">
  <dimension ref="B2:I83"/>
  <sheetViews>
    <sheetView workbookViewId="0">
      <selection activeCell="J6" sqref="J6"/>
    </sheetView>
  </sheetViews>
  <sheetFormatPr defaultRowHeight="15" x14ac:dyDescent="0.2"/>
  <cols>
    <col min="3" max="3" width="9.68359375" bestFit="1" customWidth="1"/>
  </cols>
  <sheetData>
    <row r="2" spans="2:9" x14ac:dyDescent="0.2">
      <c r="B2" t="s">
        <v>26</v>
      </c>
    </row>
    <row r="4" spans="2:9" x14ac:dyDescent="0.2">
      <c r="C4" s="29" t="s">
        <v>0</v>
      </c>
      <c r="D4" s="29"/>
      <c r="E4" s="29"/>
      <c r="F4" s="29"/>
      <c r="G4" s="29"/>
      <c r="H4" s="29"/>
      <c r="I4" s="29"/>
    </row>
    <row r="5" spans="2:9" x14ac:dyDescent="0.2">
      <c r="C5" s="29"/>
      <c r="D5" s="29"/>
      <c r="E5" s="29"/>
      <c r="F5" s="29"/>
      <c r="G5" s="29"/>
      <c r="H5" s="29"/>
      <c r="I5" s="29"/>
    </row>
    <row r="6" spans="2:9" ht="41.25" x14ac:dyDescent="0.2">
      <c r="C6" s="4" t="s">
        <v>1</v>
      </c>
      <c r="D6" s="4" t="s">
        <v>2</v>
      </c>
      <c r="E6" s="4" t="s">
        <v>3</v>
      </c>
      <c r="F6" s="4" t="s">
        <v>4</v>
      </c>
      <c r="G6" s="4" t="s">
        <v>5</v>
      </c>
      <c r="H6" s="4" t="s">
        <v>6</v>
      </c>
      <c r="I6" s="4" t="s">
        <v>7</v>
      </c>
    </row>
    <row r="7" spans="2:9" ht="27.75" x14ac:dyDescent="0.2">
      <c r="C7" s="5">
        <v>45296</v>
      </c>
      <c r="D7" s="6" t="s">
        <v>8</v>
      </c>
      <c r="E7" s="6" t="s">
        <v>9</v>
      </c>
      <c r="F7" s="6" t="s">
        <v>10</v>
      </c>
      <c r="G7" s="6">
        <v>5</v>
      </c>
      <c r="H7" s="6">
        <v>70000</v>
      </c>
      <c r="I7" s="6">
        <f>G7*H7</f>
        <v>350000</v>
      </c>
    </row>
    <row r="8" spans="2:9" ht="27.75" x14ac:dyDescent="0.2">
      <c r="C8" s="5">
        <v>45297</v>
      </c>
      <c r="D8" s="6" t="s">
        <v>11</v>
      </c>
      <c r="E8" s="6" t="s">
        <v>12</v>
      </c>
      <c r="F8" s="6" t="s">
        <v>13</v>
      </c>
      <c r="G8" s="6">
        <v>10</v>
      </c>
      <c r="H8" s="6">
        <v>50000</v>
      </c>
      <c r="I8" s="6">
        <f t="shared" ref="I8:I71" si="0">G8*H8</f>
        <v>500000</v>
      </c>
    </row>
    <row r="9" spans="2:9" ht="27.75" x14ac:dyDescent="0.2">
      <c r="C9" s="5">
        <v>45298</v>
      </c>
      <c r="D9" s="6" t="s">
        <v>14</v>
      </c>
      <c r="E9" s="6" t="s">
        <v>15</v>
      </c>
      <c r="F9" s="6" t="s">
        <v>16</v>
      </c>
      <c r="G9" s="6">
        <v>7</v>
      </c>
      <c r="H9" s="6">
        <v>20000</v>
      </c>
      <c r="I9" s="6">
        <f t="shared" si="0"/>
        <v>140000</v>
      </c>
    </row>
    <row r="10" spans="2:9" ht="27.75" x14ac:dyDescent="0.2">
      <c r="C10" s="5">
        <v>45299</v>
      </c>
      <c r="D10" s="6" t="s">
        <v>17</v>
      </c>
      <c r="E10" s="6" t="s">
        <v>18</v>
      </c>
      <c r="F10" s="6" t="s">
        <v>19</v>
      </c>
      <c r="G10" s="6">
        <v>15</v>
      </c>
      <c r="H10" s="6">
        <v>30000</v>
      </c>
      <c r="I10" s="6">
        <f t="shared" si="0"/>
        <v>450000</v>
      </c>
    </row>
    <row r="11" spans="2:9" x14ac:dyDescent="0.2">
      <c r="C11" s="5">
        <v>45300</v>
      </c>
      <c r="D11" s="6" t="s">
        <v>20</v>
      </c>
      <c r="E11" s="6" t="s">
        <v>21</v>
      </c>
      <c r="F11" s="6" t="s">
        <v>10</v>
      </c>
      <c r="G11" s="6">
        <v>3</v>
      </c>
      <c r="H11" s="6">
        <v>70000</v>
      </c>
      <c r="I11" s="6">
        <f t="shared" si="0"/>
        <v>210000</v>
      </c>
    </row>
    <row r="12" spans="2:9" ht="27.75" x14ac:dyDescent="0.2">
      <c r="C12" s="5">
        <v>45301</v>
      </c>
      <c r="D12" s="6" t="s">
        <v>22</v>
      </c>
      <c r="E12" s="6" t="s">
        <v>23</v>
      </c>
      <c r="F12" s="6" t="s">
        <v>13</v>
      </c>
      <c r="G12" s="6">
        <v>6</v>
      </c>
      <c r="H12" s="6">
        <v>50000</v>
      </c>
      <c r="I12" s="6">
        <f t="shared" si="0"/>
        <v>300000</v>
      </c>
    </row>
    <row r="13" spans="2:9" ht="27.75" x14ac:dyDescent="0.2">
      <c r="C13" s="5">
        <v>45302</v>
      </c>
      <c r="D13" s="6" t="s">
        <v>11</v>
      </c>
      <c r="E13" s="6" t="s">
        <v>15</v>
      </c>
      <c r="F13" s="6" t="s">
        <v>16</v>
      </c>
      <c r="G13" s="6">
        <v>4</v>
      </c>
      <c r="H13" s="6">
        <v>20000</v>
      </c>
      <c r="I13" s="6">
        <f t="shared" si="0"/>
        <v>80000</v>
      </c>
    </row>
    <row r="14" spans="2:9" ht="27.75" x14ac:dyDescent="0.2">
      <c r="C14" s="5">
        <v>45303</v>
      </c>
      <c r="D14" s="6" t="s">
        <v>14</v>
      </c>
      <c r="E14" s="6" t="s">
        <v>18</v>
      </c>
      <c r="F14" s="6" t="s">
        <v>19</v>
      </c>
      <c r="G14" s="6">
        <v>10</v>
      </c>
      <c r="H14" s="6">
        <v>30000</v>
      </c>
      <c r="I14" s="6">
        <f t="shared" si="0"/>
        <v>300000</v>
      </c>
    </row>
    <row r="15" spans="2:9" ht="27.75" x14ac:dyDescent="0.2">
      <c r="C15" s="5">
        <v>45304</v>
      </c>
      <c r="D15" s="6" t="s">
        <v>8</v>
      </c>
      <c r="E15" s="6" t="s">
        <v>9</v>
      </c>
      <c r="F15" s="6" t="s">
        <v>10</v>
      </c>
      <c r="G15" s="6">
        <v>8</v>
      </c>
      <c r="H15" s="6">
        <v>70000</v>
      </c>
      <c r="I15" s="6">
        <f t="shared" si="0"/>
        <v>560000</v>
      </c>
    </row>
    <row r="16" spans="2:9" ht="27.75" x14ac:dyDescent="0.2">
      <c r="C16" s="5">
        <v>45305</v>
      </c>
      <c r="D16" s="6" t="s">
        <v>20</v>
      </c>
      <c r="E16" s="6" t="s">
        <v>9</v>
      </c>
      <c r="F16" s="6" t="s">
        <v>13</v>
      </c>
      <c r="G16" s="6">
        <v>12</v>
      </c>
      <c r="H16" s="6">
        <v>50000</v>
      </c>
      <c r="I16" s="6">
        <f t="shared" si="0"/>
        <v>600000</v>
      </c>
    </row>
    <row r="17" spans="3:9" x14ac:dyDescent="0.2">
      <c r="C17" s="5">
        <v>45306</v>
      </c>
      <c r="D17" s="6" t="s">
        <v>22</v>
      </c>
      <c r="E17" s="6" t="s">
        <v>12</v>
      </c>
      <c r="F17" s="6" t="s">
        <v>16</v>
      </c>
      <c r="G17" s="6">
        <v>9</v>
      </c>
      <c r="H17" s="6">
        <v>20000</v>
      </c>
      <c r="I17" s="6">
        <f t="shared" si="0"/>
        <v>180000</v>
      </c>
    </row>
    <row r="18" spans="3:9" ht="27.75" x14ac:dyDescent="0.2">
      <c r="C18" s="5">
        <v>45307</v>
      </c>
      <c r="D18" s="6" t="s">
        <v>11</v>
      </c>
      <c r="E18" s="6" t="s">
        <v>15</v>
      </c>
      <c r="F18" s="6" t="s">
        <v>19</v>
      </c>
      <c r="G18" s="6">
        <v>5</v>
      </c>
      <c r="H18" s="6">
        <v>30000</v>
      </c>
      <c r="I18" s="6">
        <f t="shared" si="0"/>
        <v>150000</v>
      </c>
    </row>
    <row r="19" spans="3:9" ht="27.75" x14ac:dyDescent="0.2">
      <c r="C19" s="5">
        <v>45308</v>
      </c>
      <c r="D19" s="6" t="s">
        <v>14</v>
      </c>
      <c r="E19" s="6" t="s">
        <v>18</v>
      </c>
      <c r="F19" s="6" t="s">
        <v>10</v>
      </c>
      <c r="G19" s="6">
        <v>11</v>
      </c>
      <c r="H19" s="6">
        <v>70000</v>
      </c>
      <c r="I19" s="6">
        <f t="shared" si="0"/>
        <v>770000</v>
      </c>
    </row>
    <row r="20" spans="3:9" x14ac:dyDescent="0.2">
      <c r="C20" s="5">
        <v>45309</v>
      </c>
      <c r="D20" s="6" t="s">
        <v>17</v>
      </c>
      <c r="E20" s="6" t="s">
        <v>21</v>
      </c>
      <c r="F20" s="6" t="s">
        <v>13</v>
      </c>
      <c r="G20" s="6">
        <v>7</v>
      </c>
      <c r="H20" s="6">
        <v>50000</v>
      </c>
      <c r="I20" s="6">
        <f t="shared" si="0"/>
        <v>350000</v>
      </c>
    </row>
    <row r="21" spans="3:9" ht="27.75" x14ac:dyDescent="0.2">
      <c r="C21" s="5">
        <v>45310</v>
      </c>
      <c r="D21" s="6" t="s">
        <v>20</v>
      </c>
      <c r="E21" s="6" t="s">
        <v>23</v>
      </c>
      <c r="F21" s="6" t="s">
        <v>16</v>
      </c>
      <c r="G21" s="6">
        <v>6</v>
      </c>
      <c r="H21" s="6">
        <v>20000</v>
      </c>
      <c r="I21" s="6">
        <f t="shared" si="0"/>
        <v>120000</v>
      </c>
    </row>
    <row r="22" spans="3:9" ht="27.75" x14ac:dyDescent="0.2">
      <c r="C22" s="5">
        <v>45311</v>
      </c>
      <c r="D22" s="6" t="s">
        <v>22</v>
      </c>
      <c r="E22" s="6" t="s">
        <v>15</v>
      </c>
      <c r="F22" s="6" t="s">
        <v>19</v>
      </c>
      <c r="G22" s="6">
        <v>13</v>
      </c>
      <c r="H22" s="6">
        <v>30000</v>
      </c>
      <c r="I22" s="6">
        <f t="shared" si="0"/>
        <v>390000</v>
      </c>
    </row>
    <row r="23" spans="3:9" ht="27.75" x14ac:dyDescent="0.2">
      <c r="C23" s="5">
        <v>45312</v>
      </c>
      <c r="D23" s="6" t="s">
        <v>8</v>
      </c>
      <c r="E23" s="6" t="s">
        <v>18</v>
      </c>
      <c r="F23" s="6" t="s">
        <v>10</v>
      </c>
      <c r="G23" s="6">
        <v>9</v>
      </c>
      <c r="H23" s="6">
        <v>70000</v>
      </c>
      <c r="I23" s="6">
        <f t="shared" si="0"/>
        <v>630000</v>
      </c>
    </row>
    <row r="24" spans="3:9" x14ac:dyDescent="0.2">
      <c r="C24" s="5">
        <v>45313</v>
      </c>
      <c r="D24" s="6" t="s">
        <v>14</v>
      </c>
      <c r="E24" s="6" t="s">
        <v>21</v>
      </c>
      <c r="F24" s="6" t="s">
        <v>13</v>
      </c>
      <c r="G24" s="6">
        <v>8</v>
      </c>
      <c r="H24" s="6">
        <v>50000</v>
      </c>
      <c r="I24" s="6">
        <f t="shared" si="0"/>
        <v>400000</v>
      </c>
    </row>
    <row r="25" spans="3:9" ht="27.75" x14ac:dyDescent="0.2">
      <c r="C25" s="5">
        <v>45314</v>
      </c>
      <c r="D25" s="6" t="s">
        <v>17</v>
      </c>
      <c r="E25" s="6" t="s">
        <v>23</v>
      </c>
      <c r="F25" s="6" t="s">
        <v>16</v>
      </c>
      <c r="G25" s="6">
        <v>14</v>
      </c>
      <c r="H25" s="6">
        <v>20000</v>
      </c>
      <c r="I25" s="6">
        <f t="shared" si="0"/>
        <v>280000</v>
      </c>
    </row>
    <row r="26" spans="3:9" ht="27.75" x14ac:dyDescent="0.2">
      <c r="C26" s="5">
        <v>45315</v>
      </c>
      <c r="D26" s="6" t="s">
        <v>20</v>
      </c>
      <c r="E26" s="6" t="s">
        <v>15</v>
      </c>
      <c r="F26" s="6" t="s">
        <v>19</v>
      </c>
      <c r="G26" s="6">
        <v>7</v>
      </c>
      <c r="H26" s="6">
        <v>30000</v>
      </c>
      <c r="I26" s="6">
        <f t="shared" si="0"/>
        <v>210000</v>
      </c>
    </row>
    <row r="27" spans="3:9" ht="27.75" x14ac:dyDescent="0.2">
      <c r="C27" s="5">
        <v>45316</v>
      </c>
      <c r="D27" s="6" t="s">
        <v>22</v>
      </c>
      <c r="E27" s="6" t="s">
        <v>18</v>
      </c>
      <c r="F27" s="6" t="s">
        <v>10</v>
      </c>
      <c r="G27" s="6">
        <v>10</v>
      </c>
      <c r="H27" s="6">
        <v>70000</v>
      </c>
      <c r="I27" s="6">
        <f t="shared" si="0"/>
        <v>700000</v>
      </c>
    </row>
    <row r="28" spans="3:9" ht="27.75" x14ac:dyDescent="0.2">
      <c r="C28" s="5">
        <v>45317</v>
      </c>
      <c r="D28" s="6" t="s">
        <v>11</v>
      </c>
      <c r="E28" s="6" t="s">
        <v>9</v>
      </c>
      <c r="F28" s="6" t="s">
        <v>13</v>
      </c>
      <c r="G28" s="6">
        <v>5</v>
      </c>
      <c r="H28" s="6">
        <v>50000</v>
      </c>
      <c r="I28" s="6">
        <f t="shared" si="0"/>
        <v>250000</v>
      </c>
    </row>
    <row r="29" spans="3:9" x14ac:dyDescent="0.2">
      <c r="C29" s="5">
        <v>45318</v>
      </c>
      <c r="D29" s="6" t="s">
        <v>8</v>
      </c>
      <c r="E29" s="6" t="s">
        <v>12</v>
      </c>
      <c r="F29" s="6" t="s">
        <v>16</v>
      </c>
      <c r="G29" s="6">
        <v>8</v>
      </c>
      <c r="H29" s="6">
        <v>20000</v>
      </c>
      <c r="I29" s="6">
        <f t="shared" si="0"/>
        <v>160000</v>
      </c>
    </row>
    <row r="30" spans="3:9" ht="27.75" x14ac:dyDescent="0.2">
      <c r="C30" s="5">
        <v>45319</v>
      </c>
      <c r="D30" s="6" t="s">
        <v>17</v>
      </c>
      <c r="E30" s="6" t="s">
        <v>15</v>
      </c>
      <c r="F30" s="6" t="s">
        <v>19</v>
      </c>
      <c r="G30" s="6">
        <v>6</v>
      </c>
      <c r="H30" s="6">
        <v>30000</v>
      </c>
      <c r="I30" s="6">
        <f t="shared" si="0"/>
        <v>180000</v>
      </c>
    </row>
    <row r="31" spans="3:9" ht="27.75" x14ac:dyDescent="0.2">
      <c r="C31" s="5">
        <v>45320</v>
      </c>
      <c r="D31" s="6" t="s">
        <v>20</v>
      </c>
      <c r="E31" s="6" t="s">
        <v>18</v>
      </c>
      <c r="F31" s="6" t="s">
        <v>10</v>
      </c>
      <c r="G31" s="6">
        <v>7</v>
      </c>
      <c r="H31" s="6">
        <v>70000</v>
      </c>
      <c r="I31" s="6">
        <f t="shared" si="0"/>
        <v>490000</v>
      </c>
    </row>
    <row r="32" spans="3:9" x14ac:dyDescent="0.2">
      <c r="C32" s="5">
        <v>45323</v>
      </c>
      <c r="D32" s="6" t="s">
        <v>22</v>
      </c>
      <c r="E32" s="6" t="s">
        <v>21</v>
      </c>
      <c r="F32" s="6" t="s">
        <v>10</v>
      </c>
      <c r="G32" s="6">
        <v>8</v>
      </c>
      <c r="H32" s="6">
        <v>70000</v>
      </c>
      <c r="I32" s="6">
        <f t="shared" si="0"/>
        <v>560000</v>
      </c>
    </row>
    <row r="33" spans="3:9" ht="27.75" x14ac:dyDescent="0.2">
      <c r="C33" s="5">
        <v>45324</v>
      </c>
      <c r="D33" s="6" t="s">
        <v>11</v>
      </c>
      <c r="E33" s="6" t="s">
        <v>23</v>
      </c>
      <c r="F33" s="6" t="s">
        <v>13</v>
      </c>
      <c r="G33" s="6">
        <v>6</v>
      </c>
      <c r="H33" s="6">
        <v>50000</v>
      </c>
      <c r="I33" s="6">
        <f t="shared" si="0"/>
        <v>300000</v>
      </c>
    </row>
    <row r="34" spans="3:9" ht="27.75" x14ac:dyDescent="0.2">
      <c r="C34" s="5">
        <v>45325</v>
      </c>
      <c r="D34" s="6" t="s">
        <v>14</v>
      </c>
      <c r="E34" s="6" t="s">
        <v>15</v>
      </c>
      <c r="F34" s="6" t="s">
        <v>16</v>
      </c>
      <c r="G34" s="6">
        <v>10</v>
      </c>
      <c r="H34" s="6">
        <v>20000</v>
      </c>
      <c r="I34" s="6">
        <f t="shared" si="0"/>
        <v>200000</v>
      </c>
    </row>
    <row r="35" spans="3:9" ht="27.75" x14ac:dyDescent="0.2">
      <c r="C35" s="5">
        <v>45326</v>
      </c>
      <c r="D35" s="6" t="s">
        <v>17</v>
      </c>
      <c r="E35" s="6" t="s">
        <v>9</v>
      </c>
      <c r="F35" s="6" t="s">
        <v>19</v>
      </c>
      <c r="G35" s="6">
        <v>20</v>
      </c>
      <c r="H35" s="6">
        <v>30000</v>
      </c>
      <c r="I35" s="6">
        <f t="shared" si="0"/>
        <v>600000</v>
      </c>
    </row>
    <row r="36" spans="3:9" x14ac:dyDescent="0.2">
      <c r="C36" s="5">
        <v>45327</v>
      </c>
      <c r="D36" s="6" t="s">
        <v>8</v>
      </c>
      <c r="E36" s="6" t="s">
        <v>21</v>
      </c>
      <c r="F36" s="6" t="s">
        <v>10</v>
      </c>
      <c r="G36" s="6">
        <v>4</v>
      </c>
      <c r="H36" s="6">
        <v>70000</v>
      </c>
      <c r="I36" s="6">
        <f t="shared" si="0"/>
        <v>280000</v>
      </c>
    </row>
    <row r="37" spans="3:9" ht="27.75" x14ac:dyDescent="0.2">
      <c r="C37" s="5">
        <v>45328</v>
      </c>
      <c r="D37" s="6" t="s">
        <v>22</v>
      </c>
      <c r="E37" s="6" t="s">
        <v>23</v>
      </c>
      <c r="F37" s="6" t="s">
        <v>13</v>
      </c>
      <c r="G37" s="6">
        <v>9</v>
      </c>
      <c r="H37" s="6">
        <v>50000</v>
      </c>
      <c r="I37" s="6">
        <f t="shared" si="0"/>
        <v>450000</v>
      </c>
    </row>
    <row r="38" spans="3:9" ht="27.75" x14ac:dyDescent="0.2">
      <c r="C38" s="5">
        <v>45329</v>
      </c>
      <c r="D38" s="6" t="s">
        <v>11</v>
      </c>
      <c r="E38" s="6" t="s">
        <v>21</v>
      </c>
      <c r="F38" s="6" t="s">
        <v>16</v>
      </c>
      <c r="G38" s="6">
        <v>5</v>
      </c>
      <c r="H38" s="6">
        <v>20000</v>
      </c>
      <c r="I38" s="6">
        <f t="shared" si="0"/>
        <v>100000</v>
      </c>
    </row>
    <row r="39" spans="3:9" ht="27.75" x14ac:dyDescent="0.2">
      <c r="C39" s="5">
        <v>45330</v>
      </c>
      <c r="D39" s="6" t="s">
        <v>8</v>
      </c>
      <c r="E39" s="6" t="s">
        <v>23</v>
      </c>
      <c r="F39" s="6" t="s">
        <v>19</v>
      </c>
      <c r="G39" s="6">
        <v>15</v>
      </c>
      <c r="H39" s="6">
        <v>30000</v>
      </c>
      <c r="I39" s="6">
        <f t="shared" si="0"/>
        <v>450000</v>
      </c>
    </row>
    <row r="40" spans="3:9" ht="27.75" x14ac:dyDescent="0.2">
      <c r="C40" s="5">
        <v>45331</v>
      </c>
      <c r="D40" s="6" t="s">
        <v>17</v>
      </c>
      <c r="E40" s="6" t="s">
        <v>15</v>
      </c>
      <c r="F40" s="6" t="s">
        <v>10</v>
      </c>
      <c r="G40" s="6">
        <v>7</v>
      </c>
      <c r="H40" s="6">
        <v>70000</v>
      </c>
      <c r="I40" s="6">
        <f t="shared" si="0"/>
        <v>490000</v>
      </c>
    </row>
    <row r="41" spans="3:9" ht="27.75" x14ac:dyDescent="0.2">
      <c r="C41" s="5">
        <v>45332</v>
      </c>
      <c r="D41" s="6" t="s">
        <v>20</v>
      </c>
      <c r="E41" s="6" t="s">
        <v>18</v>
      </c>
      <c r="F41" s="6" t="s">
        <v>13</v>
      </c>
      <c r="G41" s="6">
        <v>11</v>
      </c>
      <c r="H41" s="6">
        <v>50000</v>
      </c>
      <c r="I41" s="6">
        <f t="shared" si="0"/>
        <v>550000</v>
      </c>
    </row>
    <row r="42" spans="3:9" ht="27.75" x14ac:dyDescent="0.2">
      <c r="C42" s="5">
        <v>45333</v>
      </c>
      <c r="D42" s="6" t="s">
        <v>22</v>
      </c>
      <c r="E42" s="6" t="s">
        <v>9</v>
      </c>
      <c r="F42" s="6" t="s">
        <v>16</v>
      </c>
      <c r="G42" s="6">
        <v>12</v>
      </c>
      <c r="H42" s="6">
        <v>20000</v>
      </c>
      <c r="I42" s="6">
        <f t="shared" si="0"/>
        <v>240000</v>
      </c>
    </row>
    <row r="43" spans="3:9" ht="27.75" x14ac:dyDescent="0.2">
      <c r="C43" s="5">
        <v>45334</v>
      </c>
      <c r="D43" s="6" t="s">
        <v>11</v>
      </c>
      <c r="E43" s="6" t="s">
        <v>9</v>
      </c>
      <c r="F43" s="6" t="s">
        <v>19</v>
      </c>
      <c r="G43" s="6">
        <v>10</v>
      </c>
      <c r="H43" s="6">
        <v>30000</v>
      </c>
      <c r="I43" s="6">
        <f t="shared" si="0"/>
        <v>300000</v>
      </c>
    </row>
    <row r="44" spans="3:9" x14ac:dyDescent="0.2">
      <c r="C44" s="5">
        <v>45335</v>
      </c>
      <c r="D44" s="6" t="s">
        <v>14</v>
      </c>
      <c r="E44" s="6" t="s">
        <v>12</v>
      </c>
      <c r="F44" s="6" t="s">
        <v>10</v>
      </c>
      <c r="G44" s="6">
        <v>9</v>
      </c>
      <c r="H44" s="6">
        <v>70000</v>
      </c>
      <c r="I44" s="6">
        <f t="shared" si="0"/>
        <v>630000</v>
      </c>
    </row>
    <row r="45" spans="3:9" ht="27.75" x14ac:dyDescent="0.2">
      <c r="C45" s="5">
        <v>45336</v>
      </c>
      <c r="D45" s="6" t="s">
        <v>17</v>
      </c>
      <c r="E45" s="6" t="s">
        <v>15</v>
      </c>
      <c r="F45" s="6" t="s">
        <v>13</v>
      </c>
      <c r="G45" s="6">
        <v>8</v>
      </c>
      <c r="H45" s="6">
        <v>50000</v>
      </c>
      <c r="I45" s="6">
        <f t="shared" si="0"/>
        <v>400000</v>
      </c>
    </row>
    <row r="46" spans="3:9" ht="27.75" x14ac:dyDescent="0.2">
      <c r="C46" s="5">
        <v>45337</v>
      </c>
      <c r="D46" s="6" t="s">
        <v>20</v>
      </c>
      <c r="E46" s="6" t="s">
        <v>18</v>
      </c>
      <c r="F46" s="6" t="s">
        <v>16</v>
      </c>
      <c r="G46" s="6">
        <v>11</v>
      </c>
      <c r="H46" s="6">
        <v>20000</v>
      </c>
      <c r="I46" s="6">
        <f t="shared" si="0"/>
        <v>220000</v>
      </c>
    </row>
    <row r="47" spans="3:9" ht="27.75" x14ac:dyDescent="0.2">
      <c r="C47" s="5">
        <v>45338</v>
      </c>
      <c r="D47" s="6" t="s">
        <v>8</v>
      </c>
      <c r="E47" s="6" t="s">
        <v>21</v>
      </c>
      <c r="F47" s="6" t="s">
        <v>19</v>
      </c>
      <c r="G47" s="6">
        <v>14</v>
      </c>
      <c r="H47" s="6">
        <v>30000</v>
      </c>
      <c r="I47" s="6">
        <f t="shared" si="0"/>
        <v>420000</v>
      </c>
    </row>
    <row r="48" spans="3:9" ht="27.75" x14ac:dyDescent="0.2">
      <c r="C48" s="5">
        <v>45339</v>
      </c>
      <c r="D48" s="6" t="s">
        <v>11</v>
      </c>
      <c r="E48" s="6" t="s">
        <v>23</v>
      </c>
      <c r="F48" s="6" t="s">
        <v>10</v>
      </c>
      <c r="G48" s="6">
        <v>10</v>
      </c>
      <c r="H48" s="6">
        <v>70000</v>
      </c>
      <c r="I48" s="6">
        <f t="shared" si="0"/>
        <v>700000</v>
      </c>
    </row>
    <row r="49" spans="3:9" ht="27.75" x14ac:dyDescent="0.2">
      <c r="C49" s="5">
        <v>45340</v>
      </c>
      <c r="D49" s="6" t="s">
        <v>14</v>
      </c>
      <c r="E49" s="6" t="s">
        <v>15</v>
      </c>
      <c r="F49" s="6" t="s">
        <v>13</v>
      </c>
      <c r="G49" s="6">
        <v>9</v>
      </c>
      <c r="H49" s="6">
        <v>50000</v>
      </c>
      <c r="I49" s="6">
        <f t="shared" si="0"/>
        <v>450000</v>
      </c>
    </row>
    <row r="50" spans="3:9" ht="27.75" x14ac:dyDescent="0.2">
      <c r="C50" s="5">
        <v>45341</v>
      </c>
      <c r="D50" s="6" t="s">
        <v>17</v>
      </c>
      <c r="E50" s="6" t="s">
        <v>18</v>
      </c>
      <c r="F50" s="6" t="s">
        <v>16</v>
      </c>
      <c r="G50" s="6">
        <v>13</v>
      </c>
      <c r="H50" s="6">
        <v>20000</v>
      </c>
      <c r="I50" s="6">
        <f t="shared" si="0"/>
        <v>260000</v>
      </c>
    </row>
    <row r="51" spans="3:9" ht="27.75" x14ac:dyDescent="0.2">
      <c r="C51" s="5">
        <v>45342</v>
      </c>
      <c r="D51" s="6" t="s">
        <v>20</v>
      </c>
      <c r="E51" s="6" t="s">
        <v>21</v>
      </c>
      <c r="F51" s="6" t="s">
        <v>19</v>
      </c>
      <c r="G51" s="6">
        <v>8</v>
      </c>
      <c r="H51" s="6">
        <v>30000</v>
      </c>
      <c r="I51" s="6">
        <f t="shared" si="0"/>
        <v>240000</v>
      </c>
    </row>
    <row r="52" spans="3:9" ht="27.75" x14ac:dyDescent="0.2">
      <c r="C52" s="5">
        <v>45343</v>
      </c>
      <c r="D52" s="6" t="s">
        <v>22</v>
      </c>
      <c r="E52" s="6" t="s">
        <v>23</v>
      </c>
      <c r="F52" s="6" t="s">
        <v>10</v>
      </c>
      <c r="G52" s="6">
        <v>12</v>
      </c>
      <c r="H52" s="6">
        <v>70000</v>
      </c>
      <c r="I52" s="6">
        <f t="shared" si="0"/>
        <v>840000</v>
      </c>
    </row>
    <row r="53" spans="3:9" ht="27.75" x14ac:dyDescent="0.2">
      <c r="C53" s="5">
        <v>45344</v>
      </c>
      <c r="D53" s="6" t="s">
        <v>11</v>
      </c>
      <c r="E53" s="6" t="s">
        <v>15</v>
      </c>
      <c r="F53" s="6" t="s">
        <v>13</v>
      </c>
      <c r="G53" s="6">
        <v>7</v>
      </c>
      <c r="H53" s="6">
        <v>50000</v>
      </c>
      <c r="I53" s="6">
        <f t="shared" si="0"/>
        <v>350000</v>
      </c>
    </row>
    <row r="54" spans="3:9" ht="27.75" x14ac:dyDescent="0.2">
      <c r="C54" s="5">
        <v>45345</v>
      </c>
      <c r="D54" s="6" t="s">
        <v>14</v>
      </c>
      <c r="E54" s="6" t="s">
        <v>18</v>
      </c>
      <c r="F54" s="6" t="s">
        <v>16</v>
      </c>
      <c r="G54" s="6">
        <v>9</v>
      </c>
      <c r="H54" s="6">
        <v>20000</v>
      </c>
      <c r="I54" s="6">
        <f t="shared" si="0"/>
        <v>180000</v>
      </c>
    </row>
    <row r="55" spans="3:9" ht="27.75" x14ac:dyDescent="0.2">
      <c r="C55" s="5">
        <v>45346</v>
      </c>
      <c r="D55" s="6" t="s">
        <v>8</v>
      </c>
      <c r="E55" s="6" t="s">
        <v>9</v>
      </c>
      <c r="F55" s="6" t="s">
        <v>19</v>
      </c>
      <c r="G55" s="6">
        <v>12</v>
      </c>
      <c r="H55" s="6">
        <v>30000</v>
      </c>
      <c r="I55" s="6">
        <f t="shared" si="0"/>
        <v>360000</v>
      </c>
    </row>
    <row r="56" spans="3:9" x14ac:dyDescent="0.2">
      <c r="C56" s="5">
        <v>45347</v>
      </c>
      <c r="D56" s="6" t="s">
        <v>20</v>
      </c>
      <c r="E56" s="6" t="s">
        <v>12</v>
      </c>
      <c r="F56" s="6" t="s">
        <v>10</v>
      </c>
      <c r="G56" s="6">
        <v>5</v>
      </c>
      <c r="H56" s="6">
        <v>70000</v>
      </c>
      <c r="I56" s="6">
        <f t="shared" si="0"/>
        <v>350000</v>
      </c>
    </row>
    <row r="57" spans="3:9" ht="27.75" x14ac:dyDescent="0.2">
      <c r="C57" s="5">
        <v>45352</v>
      </c>
      <c r="D57" s="6" t="s">
        <v>22</v>
      </c>
      <c r="E57" s="6" t="s">
        <v>9</v>
      </c>
      <c r="F57" s="6" t="s">
        <v>10</v>
      </c>
      <c r="G57" s="6">
        <v>12</v>
      </c>
      <c r="H57" s="6">
        <v>70000</v>
      </c>
      <c r="I57" s="6">
        <f t="shared" si="0"/>
        <v>840000</v>
      </c>
    </row>
    <row r="58" spans="3:9" ht="27.75" x14ac:dyDescent="0.2">
      <c r="C58" s="5">
        <v>45353</v>
      </c>
      <c r="D58" s="6" t="s">
        <v>11</v>
      </c>
      <c r="E58" s="6" t="s">
        <v>9</v>
      </c>
      <c r="F58" s="6" t="s">
        <v>13</v>
      </c>
      <c r="G58" s="6">
        <v>8</v>
      </c>
      <c r="H58" s="6">
        <v>50000</v>
      </c>
      <c r="I58" s="6">
        <f t="shared" si="0"/>
        <v>400000</v>
      </c>
    </row>
    <row r="59" spans="3:9" x14ac:dyDescent="0.2">
      <c r="C59" s="5">
        <v>45354</v>
      </c>
      <c r="D59" s="6" t="s">
        <v>14</v>
      </c>
      <c r="E59" s="6" t="s">
        <v>21</v>
      </c>
      <c r="F59" s="6" t="s">
        <v>16</v>
      </c>
      <c r="G59" s="6">
        <v>7</v>
      </c>
      <c r="H59" s="6">
        <v>20000</v>
      </c>
      <c r="I59" s="6">
        <f t="shared" si="0"/>
        <v>140000</v>
      </c>
    </row>
    <row r="60" spans="3:9" ht="27.75" x14ac:dyDescent="0.2">
      <c r="C60" s="5">
        <v>45355</v>
      </c>
      <c r="D60" s="6" t="s">
        <v>17</v>
      </c>
      <c r="E60" s="6" t="s">
        <v>23</v>
      </c>
      <c r="F60" s="6" t="s">
        <v>19</v>
      </c>
      <c r="G60" s="6">
        <v>9</v>
      </c>
      <c r="H60" s="6">
        <v>30000</v>
      </c>
      <c r="I60" s="6">
        <f t="shared" si="0"/>
        <v>270000</v>
      </c>
    </row>
    <row r="61" spans="3:9" x14ac:dyDescent="0.2">
      <c r="C61" s="5">
        <v>45356</v>
      </c>
      <c r="D61" s="6" t="s">
        <v>20</v>
      </c>
      <c r="E61" s="6" t="s">
        <v>21</v>
      </c>
      <c r="F61" s="6" t="s">
        <v>10</v>
      </c>
      <c r="G61" s="6">
        <v>6</v>
      </c>
      <c r="H61" s="6">
        <v>70000</v>
      </c>
      <c r="I61" s="6">
        <f t="shared" si="0"/>
        <v>420000</v>
      </c>
    </row>
    <row r="62" spans="3:9" ht="27.75" x14ac:dyDescent="0.2">
      <c r="C62" s="5">
        <v>45357</v>
      </c>
      <c r="D62" s="6" t="s">
        <v>8</v>
      </c>
      <c r="E62" s="6" t="s">
        <v>23</v>
      </c>
      <c r="F62" s="6" t="s">
        <v>13</v>
      </c>
      <c r="G62" s="6">
        <v>10</v>
      </c>
      <c r="H62" s="6">
        <v>50000</v>
      </c>
      <c r="I62" s="6">
        <f t="shared" si="0"/>
        <v>500000</v>
      </c>
    </row>
    <row r="63" spans="3:9" ht="27.75" x14ac:dyDescent="0.2">
      <c r="C63" s="5">
        <v>45358</v>
      </c>
      <c r="D63" s="6" t="s">
        <v>11</v>
      </c>
      <c r="E63" s="6" t="s">
        <v>15</v>
      </c>
      <c r="F63" s="6" t="s">
        <v>16</v>
      </c>
      <c r="G63" s="6">
        <v>8</v>
      </c>
      <c r="H63" s="6">
        <v>20000</v>
      </c>
      <c r="I63" s="6">
        <f t="shared" si="0"/>
        <v>160000</v>
      </c>
    </row>
    <row r="64" spans="3:9" ht="27.75" x14ac:dyDescent="0.2">
      <c r="C64" s="5">
        <v>45359</v>
      </c>
      <c r="D64" s="6" t="s">
        <v>8</v>
      </c>
      <c r="E64" s="6" t="s">
        <v>18</v>
      </c>
      <c r="F64" s="6" t="s">
        <v>19</v>
      </c>
      <c r="G64" s="6">
        <v>13</v>
      </c>
      <c r="H64" s="6">
        <v>30000</v>
      </c>
      <c r="I64" s="6">
        <f t="shared" si="0"/>
        <v>390000</v>
      </c>
    </row>
    <row r="65" spans="3:9" ht="27.75" x14ac:dyDescent="0.2">
      <c r="C65" s="5">
        <v>45360</v>
      </c>
      <c r="D65" s="6" t="s">
        <v>17</v>
      </c>
      <c r="E65" s="6" t="s">
        <v>9</v>
      </c>
      <c r="F65" s="6" t="s">
        <v>10</v>
      </c>
      <c r="G65" s="6">
        <v>9</v>
      </c>
      <c r="H65" s="6">
        <v>70000</v>
      </c>
      <c r="I65" s="6">
        <f t="shared" si="0"/>
        <v>630000</v>
      </c>
    </row>
    <row r="66" spans="3:9" ht="27.75" x14ac:dyDescent="0.2">
      <c r="C66" s="5">
        <v>45361</v>
      </c>
      <c r="D66" s="6" t="s">
        <v>20</v>
      </c>
      <c r="E66" s="6" t="s">
        <v>15</v>
      </c>
      <c r="F66" s="6" t="s">
        <v>13</v>
      </c>
      <c r="G66" s="6">
        <v>5</v>
      </c>
      <c r="H66" s="6">
        <v>50000</v>
      </c>
      <c r="I66" s="6">
        <f t="shared" si="0"/>
        <v>250000</v>
      </c>
    </row>
    <row r="67" spans="3:9" x14ac:dyDescent="0.2">
      <c r="C67" s="5">
        <v>45362</v>
      </c>
      <c r="D67" s="6" t="s">
        <v>22</v>
      </c>
      <c r="E67" s="6" t="s">
        <v>12</v>
      </c>
      <c r="F67" s="6" t="s">
        <v>16</v>
      </c>
      <c r="G67" s="6">
        <v>11</v>
      </c>
      <c r="H67" s="6">
        <v>20000</v>
      </c>
      <c r="I67" s="6">
        <f t="shared" si="0"/>
        <v>220000</v>
      </c>
    </row>
    <row r="68" spans="3:9" ht="27.75" x14ac:dyDescent="0.2">
      <c r="C68" s="5">
        <v>45363</v>
      </c>
      <c r="D68" s="6" t="s">
        <v>11</v>
      </c>
      <c r="E68" s="6" t="s">
        <v>15</v>
      </c>
      <c r="F68" s="6" t="s">
        <v>19</v>
      </c>
      <c r="G68" s="6">
        <v>14</v>
      </c>
      <c r="H68" s="6">
        <v>30000</v>
      </c>
      <c r="I68" s="6">
        <f t="shared" si="0"/>
        <v>420000</v>
      </c>
    </row>
    <row r="69" spans="3:9" ht="27.75" x14ac:dyDescent="0.2">
      <c r="C69" s="5">
        <v>45364</v>
      </c>
      <c r="D69" s="6" t="s">
        <v>14</v>
      </c>
      <c r="E69" s="6" t="s">
        <v>18</v>
      </c>
      <c r="F69" s="6" t="s">
        <v>10</v>
      </c>
      <c r="G69" s="6">
        <v>10</v>
      </c>
      <c r="H69" s="6">
        <v>70000</v>
      </c>
      <c r="I69" s="6">
        <f t="shared" si="0"/>
        <v>700000</v>
      </c>
    </row>
    <row r="70" spans="3:9" x14ac:dyDescent="0.2">
      <c r="C70" s="5">
        <v>45365</v>
      </c>
      <c r="D70" s="6" t="s">
        <v>17</v>
      </c>
      <c r="E70" s="6" t="s">
        <v>21</v>
      </c>
      <c r="F70" s="6" t="s">
        <v>13</v>
      </c>
      <c r="G70" s="6">
        <v>6</v>
      </c>
      <c r="H70" s="6">
        <v>50000</v>
      </c>
      <c r="I70" s="6">
        <f t="shared" si="0"/>
        <v>300000</v>
      </c>
    </row>
    <row r="71" spans="3:9" ht="27.75" x14ac:dyDescent="0.2">
      <c r="C71" s="5">
        <v>45366</v>
      </c>
      <c r="D71" s="6" t="s">
        <v>8</v>
      </c>
      <c r="E71" s="6" t="s">
        <v>23</v>
      </c>
      <c r="F71" s="6" t="s">
        <v>16</v>
      </c>
      <c r="G71" s="6">
        <v>8</v>
      </c>
      <c r="H71" s="6">
        <v>20000</v>
      </c>
      <c r="I71" s="6">
        <f t="shared" si="0"/>
        <v>160000</v>
      </c>
    </row>
    <row r="72" spans="3:9" ht="27.75" x14ac:dyDescent="0.2">
      <c r="C72" s="5">
        <v>45367</v>
      </c>
      <c r="D72" s="6" t="s">
        <v>22</v>
      </c>
      <c r="E72" s="6" t="s">
        <v>15</v>
      </c>
      <c r="F72" s="6" t="s">
        <v>19</v>
      </c>
      <c r="G72" s="6">
        <v>12</v>
      </c>
      <c r="H72" s="6">
        <v>30000</v>
      </c>
      <c r="I72" s="6">
        <f t="shared" ref="I72:I82" si="1">G72*H72</f>
        <v>360000</v>
      </c>
    </row>
    <row r="73" spans="3:9" ht="27.75" x14ac:dyDescent="0.2">
      <c r="C73" s="5">
        <v>45368</v>
      </c>
      <c r="D73" s="6" t="s">
        <v>11</v>
      </c>
      <c r="E73" s="6" t="s">
        <v>18</v>
      </c>
      <c r="F73" s="6" t="s">
        <v>10</v>
      </c>
      <c r="G73" s="6">
        <v>9</v>
      </c>
      <c r="H73" s="6">
        <v>70000</v>
      </c>
      <c r="I73" s="6">
        <f t="shared" si="1"/>
        <v>630000</v>
      </c>
    </row>
    <row r="74" spans="3:9" x14ac:dyDescent="0.2">
      <c r="C74" s="5">
        <v>45369</v>
      </c>
      <c r="D74" s="6" t="s">
        <v>8</v>
      </c>
      <c r="E74" s="6" t="s">
        <v>12</v>
      </c>
      <c r="F74" s="6" t="s">
        <v>13</v>
      </c>
      <c r="G74" s="6">
        <v>7</v>
      </c>
      <c r="H74" s="6">
        <v>50000</v>
      </c>
      <c r="I74" s="6">
        <f t="shared" si="1"/>
        <v>350000</v>
      </c>
    </row>
    <row r="75" spans="3:9" ht="27.75" x14ac:dyDescent="0.2">
      <c r="C75" s="5">
        <v>45370</v>
      </c>
      <c r="D75" s="6" t="s">
        <v>17</v>
      </c>
      <c r="E75" s="6" t="s">
        <v>15</v>
      </c>
      <c r="F75" s="6" t="s">
        <v>16</v>
      </c>
      <c r="G75" s="6">
        <v>14</v>
      </c>
      <c r="H75" s="6">
        <v>20000</v>
      </c>
      <c r="I75" s="6">
        <f>G75*H75</f>
        <v>280000</v>
      </c>
    </row>
    <row r="76" spans="3:9" ht="27.75" x14ac:dyDescent="0.2">
      <c r="C76" s="5">
        <v>45371</v>
      </c>
      <c r="D76" s="6" t="s">
        <v>20</v>
      </c>
      <c r="E76" s="6" t="s">
        <v>18</v>
      </c>
      <c r="F76" s="6" t="s">
        <v>19</v>
      </c>
      <c r="G76" s="6">
        <v>8</v>
      </c>
      <c r="H76" s="6">
        <v>30000</v>
      </c>
      <c r="I76" s="6">
        <f t="shared" si="1"/>
        <v>240000</v>
      </c>
    </row>
    <row r="77" spans="3:9" x14ac:dyDescent="0.2">
      <c r="C77" s="5">
        <v>45372</v>
      </c>
      <c r="D77" s="6" t="s">
        <v>22</v>
      </c>
      <c r="E77" s="6" t="s">
        <v>21</v>
      </c>
      <c r="F77" s="6" t="s">
        <v>10</v>
      </c>
      <c r="G77" s="6">
        <v>11</v>
      </c>
      <c r="H77" s="6">
        <v>70000</v>
      </c>
      <c r="I77" s="6">
        <f t="shared" si="1"/>
        <v>770000</v>
      </c>
    </row>
    <row r="78" spans="3:9" ht="27.75" x14ac:dyDescent="0.2">
      <c r="C78" s="5">
        <v>45373</v>
      </c>
      <c r="D78" s="6" t="s">
        <v>8</v>
      </c>
      <c r="E78" s="6" t="s">
        <v>23</v>
      </c>
      <c r="F78" s="6" t="s">
        <v>13</v>
      </c>
      <c r="G78" s="6">
        <v>5</v>
      </c>
      <c r="H78" s="6">
        <v>50000</v>
      </c>
      <c r="I78" s="6">
        <f t="shared" si="1"/>
        <v>250000</v>
      </c>
    </row>
    <row r="79" spans="3:9" ht="27.75" x14ac:dyDescent="0.2">
      <c r="C79" s="5">
        <v>45374</v>
      </c>
      <c r="D79" s="6" t="s">
        <v>14</v>
      </c>
      <c r="E79" s="6" t="s">
        <v>15</v>
      </c>
      <c r="F79" s="6" t="s">
        <v>16</v>
      </c>
      <c r="G79" s="6">
        <v>10</v>
      </c>
      <c r="H79" s="6">
        <v>20000</v>
      </c>
      <c r="I79" s="6">
        <f t="shared" si="1"/>
        <v>200000</v>
      </c>
    </row>
    <row r="80" spans="3:9" ht="27.75" x14ac:dyDescent="0.2">
      <c r="C80" s="5">
        <v>45375</v>
      </c>
      <c r="D80" s="6" t="s">
        <v>17</v>
      </c>
      <c r="E80" s="6" t="s">
        <v>18</v>
      </c>
      <c r="F80" s="6" t="s">
        <v>19</v>
      </c>
      <c r="G80" s="6">
        <v>9</v>
      </c>
      <c r="H80" s="6">
        <v>30000</v>
      </c>
      <c r="I80" s="6">
        <f t="shared" si="1"/>
        <v>270000</v>
      </c>
    </row>
    <row r="81" spans="3:9" ht="27.75" x14ac:dyDescent="0.2">
      <c r="C81" s="5">
        <v>45376</v>
      </c>
      <c r="D81" s="6" t="s">
        <v>20</v>
      </c>
      <c r="E81" s="6" t="s">
        <v>23</v>
      </c>
      <c r="F81" s="6" t="s">
        <v>10</v>
      </c>
      <c r="G81" s="6">
        <v>10</v>
      </c>
      <c r="H81" s="6">
        <v>70000</v>
      </c>
      <c r="I81" s="6">
        <f t="shared" si="1"/>
        <v>700000</v>
      </c>
    </row>
    <row r="82" spans="3:9" ht="27.75" x14ac:dyDescent="0.2">
      <c r="C82" s="5">
        <v>45381</v>
      </c>
      <c r="D82" s="6" t="s">
        <v>8</v>
      </c>
      <c r="E82" s="6" t="s">
        <v>18</v>
      </c>
      <c r="F82" s="6" t="s">
        <v>19</v>
      </c>
      <c r="G82" s="6">
        <v>5</v>
      </c>
      <c r="H82" s="6">
        <v>30000</v>
      </c>
      <c r="I82" s="6">
        <f t="shared" si="1"/>
        <v>150000</v>
      </c>
    </row>
    <row r="83" spans="3:9" ht="41.25" x14ac:dyDescent="0.2">
      <c r="C83" s="7" t="s">
        <v>25</v>
      </c>
      <c r="D83" s="8"/>
      <c r="E83" s="8"/>
      <c r="F83" s="8"/>
      <c r="G83" s="8"/>
      <c r="H83" s="8"/>
      <c r="I83" s="9">
        <f>SUM(I7:I82)</f>
        <v>28670000</v>
      </c>
    </row>
  </sheetData>
  <mergeCells count="1">
    <mergeCell ref="C4:I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B79F92-34BC-44A0-96A3-301FB8DB791F}">
  <dimension ref="B2:D10"/>
  <sheetViews>
    <sheetView workbookViewId="0">
      <selection activeCell="D16" sqref="D16"/>
    </sheetView>
  </sheetViews>
  <sheetFormatPr defaultRowHeight="15" x14ac:dyDescent="0.2"/>
  <cols>
    <col min="3" max="3" width="13.1796875" bestFit="1" customWidth="1"/>
    <col min="4" max="4" width="22.734375" bestFit="1" customWidth="1"/>
  </cols>
  <sheetData>
    <row r="2" spans="2:4" x14ac:dyDescent="0.2">
      <c r="B2" t="s">
        <v>30</v>
      </c>
    </row>
    <row r="3" spans="2:4" x14ac:dyDescent="0.2">
      <c r="C3" s="10" t="s">
        <v>27</v>
      </c>
      <c r="D3" s="10" t="s">
        <v>28</v>
      </c>
    </row>
    <row r="4" spans="2:4" x14ac:dyDescent="0.2">
      <c r="C4" s="11" t="s">
        <v>8</v>
      </c>
      <c r="D4" s="12">
        <v>5010000</v>
      </c>
    </row>
    <row r="5" spans="2:4" x14ac:dyDescent="0.2">
      <c r="C5" s="11" t="s">
        <v>11</v>
      </c>
      <c r="D5" s="12">
        <v>4340000</v>
      </c>
    </row>
    <row r="6" spans="2:4" x14ac:dyDescent="0.2">
      <c r="C6" s="11" t="s">
        <v>22</v>
      </c>
      <c r="D6" s="12">
        <v>5850000</v>
      </c>
    </row>
    <row r="7" spans="2:4" x14ac:dyDescent="0.2">
      <c r="C7" s="11" t="s">
        <v>14</v>
      </c>
      <c r="D7" s="12">
        <v>4110000</v>
      </c>
    </row>
    <row r="8" spans="2:4" x14ac:dyDescent="0.2">
      <c r="C8" s="11" t="s">
        <v>17</v>
      </c>
      <c r="D8" s="12">
        <v>4760000</v>
      </c>
    </row>
    <row r="9" spans="2:4" x14ac:dyDescent="0.2">
      <c r="C9" s="11" t="s">
        <v>20</v>
      </c>
      <c r="D9" s="12">
        <v>4600000</v>
      </c>
    </row>
    <row r="10" spans="2:4" x14ac:dyDescent="0.2">
      <c r="C10" s="11" t="s">
        <v>29</v>
      </c>
      <c r="D10" s="12">
        <v>28670000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51E0C-3529-40F9-ABA2-FFF366E8D030}">
  <dimension ref="A2:C10"/>
  <sheetViews>
    <sheetView workbookViewId="0">
      <selection activeCell="B16" sqref="B16"/>
    </sheetView>
  </sheetViews>
  <sheetFormatPr defaultRowHeight="15" x14ac:dyDescent="0.2"/>
  <cols>
    <col min="2" max="2" width="13.1796875" bestFit="1" customWidth="1"/>
    <col min="3" max="3" width="22.734375" bestFit="1" customWidth="1"/>
  </cols>
  <sheetData>
    <row r="2" spans="1:3" x14ac:dyDescent="0.2">
      <c r="A2" t="s">
        <v>32</v>
      </c>
    </row>
    <row r="4" spans="1:3" x14ac:dyDescent="0.2">
      <c r="B4" s="10" t="s">
        <v>27</v>
      </c>
      <c r="C4" s="10" t="s">
        <v>28</v>
      </c>
    </row>
    <row r="5" spans="1:3" x14ac:dyDescent="0.2">
      <c r="B5" s="11" t="s">
        <v>13</v>
      </c>
      <c r="C5" s="12">
        <v>6950000</v>
      </c>
    </row>
    <row r="6" spans="1:3" x14ac:dyDescent="0.2">
      <c r="B6" s="11" t="s">
        <v>10</v>
      </c>
      <c r="C6" s="12">
        <v>12250000</v>
      </c>
    </row>
    <row r="7" spans="1:3" x14ac:dyDescent="0.2">
      <c r="B7" s="11" t="s">
        <v>19</v>
      </c>
      <c r="C7" s="12">
        <v>6150000</v>
      </c>
    </row>
    <row r="8" spans="1:3" x14ac:dyDescent="0.2">
      <c r="B8" s="11" t="s">
        <v>16</v>
      </c>
      <c r="C8" s="12">
        <v>3320000</v>
      </c>
    </row>
    <row r="9" spans="1:3" x14ac:dyDescent="0.2">
      <c r="B9" s="11" t="s">
        <v>31</v>
      </c>
      <c r="C9" s="12"/>
    </row>
    <row r="10" spans="1:3" x14ac:dyDescent="0.2">
      <c r="B10" s="11" t="s">
        <v>29</v>
      </c>
      <c r="C10" s="12">
        <v>28670000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F3150-2155-4A42-BCFE-8BD6E98C1E47}">
  <dimension ref="C4:I10"/>
  <sheetViews>
    <sheetView workbookViewId="0">
      <selection activeCell="H11" sqref="H11"/>
    </sheetView>
  </sheetViews>
  <sheetFormatPr defaultRowHeight="15" x14ac:dyDescent="0.2"/>
  <cols>
    <col min="3" max="3" width="27.0390625" bestFit="1" customWidth="1"/>
    <col min="4" max="4" width="11.97265625" customWidth="1"/>
    <col min="6" max="6" width="13.1796875" customWidth="1"/>
  </cols>
  <sheetData>
    <row r="4" spans="3:9" x14ac:dyDescent="0.2">
      <c r="C4" s="30" t="s">
        <v>0</v>
      </c>
      <c r="D4" s="30"/>
      <c r="E4" s="30"/>
      <c r="F4" s="30"/>
      <c r="G4" s="30"/>
      <c r="H4" s="30"/>
      <c r="I4" s="30"/>
    </row>
    <row r="5" spans="3:9" x14ac:dyDescent="0.2">
      <c r="C5" s="30"/>
      <c r="D5" s="30"/>
      <c r="E5" s="30"/>
      <c r="F5" s="30"/>
      <c r="G5" s="30"/>
      <c r="H5" s="30"/>
      <c r="I5" s="30"/>
    </row>
    <row r="6" spans="3:9" ht="41.25" x14ac:dyDescent="0.2">
      <c r="C6" s="1" t="s">
        <v>1</v>
      </c>
      <c r="D6" s="1" t="s">
        <v>2</v>
      </c>
      <c r="E6" s="1" t="s">
        <v>3</v>
      </c>
      <c r="F6" s="1" t="s">
        <v>4</v>
      </c>
      <c r="G6" s="1" t="s">
        <v>5</v>
      </c>
      <c r="H6" s="1" t="s">
        <v>6</v>
      </c>
      <c r="I6" s="1" t="s">
        <v>7</v>
      </c>
    </row>
    <row r="7" spans="3:9" ht="27.75" x14ac:dyDescent="0.2">
      <c r="C7" s="2">
        <v>45326</v>
      </c>
      <c r="D7" s="3" t="s">
        <v>17</v>
      </c>
      <c r="E7" s="3" t="s">
        <v>9</v>
      </c>
      <c r="F7" s="3" t="s">
        <v>19</v>
      </c>
      <c r="G7" s="3">
        <v>20</v>
      </c>
      <c r="H7" s="3">
        <v>30000</v>
      </c>
      <c r="I7" s="3">
        <v>600000</v>
      </c>
    </row>
    <row r="8" spans="3:9" ht="27.75" x14ac:dyDescent="0.2">
      <c r="C8" s="2">
        <v>45334</v>
      </c>
      <c r="D8" s="3" t="s">
        <v>11</v>
      </c>
      <c r="E8" s="3" t="s">
        <v>9</v>
      </c>
      <c r="F8" s="3" t="s">
        <v>19</v>
      </c>
      <c r="G8" s="3">
        <v>10</v>
      </c>
      <c r="H8" s="3">
        <v>30000</v>
      </c>
      <c r="I8" s="3">
        <v>300000</v>
      </c>
    </row>
    <row r="9" spans="3:9" ht="33.75" customHeight="1" x14ac:dyDescent="0.2">
      <c r="C9" s="2">
        <v>45346</v>
      </c>
      <c r="D9" s="3" t="s">
        <v>8</v>
      </c>
      <c r="E9" s="3" t="s">
        <v>9</v>
      </c>
      <c r="F9" s="3" t="s">
        <v>19</v>
      </c>
      <c r="G9" s="3">
        <v>12</v>
      </c>
      <c r="H9" s="3">
        <v>30000</v>
      </c>
      <c r="I9" s="3">
        <v>360000</v>
      </c>
    </row>
    <row r="10" spans="3:9" x14ac:dyDescent="0.2">
      <c r="C10" s="14" t="s">
        <v>33</v>
      </c>
      <c r="G10" s="13">
        <v>42</v>
      </c>
    </row>
  </sheetData>
  <mergeCells count="1">
    <mergeCell ref="C4:I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D6590-3205-467E-A1BD-8F6A2FCDBDF2}">
  <dimension ref="C5:O15"/>
  <sheetViews>
    <sheetView topLeftCell="A4" workbookViewId="0">
      <selection activeCell="I19" sqref="I19"/>
    </sheetView>
  </sheetViews>
  <sheetFormatPr defaultRowHeight="15" x14ac:dyDescent="0.2"/>
  <cols>
    <col min="4" max="4" width="13.85546875" bestFit="1" customWidth="1"/>
    <col min="11" max="11" width="13.85546875" bestFit="1" customWidth="1"/>
  </cols>
  <sheetData>
    <row r="5" spans="3:15" x14ac:dyDescent="0.2">
      <c r="C5" s="15" t="s">
        <v>34</v>
      </c>
      <c r="D5" s="15"/>
      <c r="E5" s="15"/>
      <c r="F5" s="15"/>
      <c r="G5" s="15"/>
      <c r="H5" s="15"/>
    </row>
    <row r="6" spans="3:15" x14ac:dyDescent="0.2">
      <c r="C6" s="15" t="s">
        <v>35</v>
      </c>
      <c r="D6" s="15"/>
      <c r="E6" s="15"/>
      <c r="F6" s="15"/>
      <c r="G6" s="15"/>
      <c r="H6" s="15"/>
    </row>
    <row r="7" spans="3:15" x14ac:dyDescent="0.2">
      <c r="C7" s="31" t="s">
        <v>36</v>
      </c>
      <c r="D7" s="31"/>
      <c r="E7" s="31"/>
      <c r="F7" s="31"/>
      <c r="G7" s="31"/>
      <c r="H7" s="31"/>
      <c r="J7" s="31" t="s">
        <v>36</v>
      </c>
      <c r="K7" s="31"/>
      <c r="L7" s="31"/>
      <c r="M7" s="31"/>
      <c r="N7" s="31"/>
      <c r="O7" s="31"/>
    </row>
    <row r="8" spans="3:15" x14ac:dyDescent="0.2">
      <c r="C8" s="32" t="s">
        <v>37</v>
      </c>
      <c r="D8" s="32"/>
      <c r="E8" s="32"/>
      <c r="F8" s="32"/>
      <c r="G8" s="32"/>
      <c r="H8" s="32"/>
      <c r="J8" s="32" t="s">
        <v>37</v>
      </c>
      <c r="K8" s="32"/>
      <c r="L8" s="32"/>
      <c r="M8" s="32"/>
      <c r="N8" s="32"/>
      <c r="O8" s="32"/>
    </row>
    <row r="9" spans="3:15" x14ac:dyDescent="0.2">
      <c r="C9" s="16" t="s">
        <v>38</v>
      </c>
      <c r="D9" s="16" t="s">
        <v>39</v>
      </c>
      <c r="E9" s="16" t="s">
        <v>40</v>
      </c>
      <c r="F9" s="16" t="s">
        <v>41</v>
      </c>
      <c r="G9" s="16" t="s">
        <v>42</v>
      </c>
      <c r="H9" s="16" t="s">
        <v>43</v>
      </c>
      <c r="J9" s="16" t="s">
        <v>38</v>
      </c>
      <c r="K9" s="16" t="s">
        <v>39</v>
      </c>
      <c r="L9" s="16" t="s">
        <v>40</v>
      </c>
      <c r="M9" s="16" t="s">
        <v>41</v>
      </c>
      <c r="N9" s="16" t="s">
        <v>42</v>
      </c>
      <c r="O9" s="16" t="s">
        <v>43</v>
      </c>
    </row>
    <row r="10" spans="3:15" x14ac:dyDescent="0.2">
      <c r="C10" s="16">
        <v>2</v>
      </c>
      <c r="D10" s="16" t="s">
        <v>44</v>
      </c>
      <c r="E10" s="16">
        <v>30000</v>
      </c>
      <c r="F10" s="16"/>
      <c r="G10" s="16"/>
      <c r="H10" s="16"/>
      <c r="J10" s="16">
        <v>1</v>
      </c>
      <c r="K10" s="16" t="s">
        <v>45</v>
      </c>
      <c r="L10" s="16">
        <v>30000</v>
      </c>
      <c r="M10" s="16"/>
      <c r="N10" s="16"/>
      <c r="O10" s="16"/>
    </row>
    <row r="11" spans="3:15" x14ac:dyDescent="0.2">
      <c r="C11" s="16">
        <v>5</v>
      </c>
      <c r="D11" s="16" t="s">
        <v>12</v>
      </c>
      <c r="E11" s="16">
        <v>30000</v>
      </c>
      <c r="F11" s="16"/>
      <c r="G11" s="16"/>
      <c r="H11" s="16"/>
      <c r="J11" s="16">
        <v>2</v>
      </c>
      <c r="K11" s="16" t="s">
        <v>44</v>
      </c>
      <c r="L11" s="16">
        <v>30000</v>
      </c>
      <c r="M11" s="16"/>
      <c r="N11" s="16"/>
      <c r="O11" s="16"/>
    </row>
    <row r="12" spans="3:15" x14ac:dyDescent="0.2">
      <c r="C12" s="16">
        <v>1</v>
      </c>
      <c r="D12" s="16" t="s">
        <v>45</v>
      </c>
      <c r="E12" s="16">
        <v>30000</v>
      </c>
      <c r="F12" s="16"/>
      <c r="G12" s="16"/>
      <c r="H12" s="16"/>
      <c r="J12" s="16">
        <v>3</v>
      </c>
      <c r="K12" s="16" t="s">
        <v>18</v>
      </c>
      <c r="L12" s="16">
        <v>30000</v>
      </c>
      <c r="M12" s="16"/>
      <c r="N12" s="16"/>
      <c r="O12" s="16"/>
    </row>
    <row r="13" spans="3:15" x14ac:dyDescent="0.2">
      <c r="C13" s="16">
        <v>3</v>
      </c>
      <c r="D13" s="16" t="s">
        <v>18</v>
      </c>
      <c r="E13" s="16">
        <v>30000</v>
      </c>
      <c r="F13" s="16"/>
      <c r="G13" s="16"/>
      <c r="H13" s="16"/>
      <c r="J13" s="16">
        <v>4</v>
      </c>
      <c r="K13" s="16" t="s">
        <v>46</v>
      </c>
      <c r="L13" s="16">
        <v>30000</v>
      </c>
      <c r="M13" s="16"/>
      <c r="N13" s="16"/>
      <c r="O13" s="16"/>
    </row>
    <row r="14" spans="3:15" x14ac:dyDescent="0.2">
      <c r="C14" s="16">
        <v>4</v>
      </c>
      <c r="D14" s="16" t="s">
        <v>46</v>
      </c>
      <c r="E14" s="16">
        <v>30000</v>
      </c>
      <c r="F14" s="16"/>
      <c r="G14" s="16"/>
      <c r="H14" s="16"/>
      <c r="J14" s="16">
        <v>5</v>
      </c>
      <c r="K14" s="16" t="s">
        <v>12</v>
      </c>
      <c r="L14" s="16">
        <v>30000</v>
      </c>
      <c r="M14" s="16"/>
      <c r="N14" s="16"/>
      <c r="O14" s="16"/>
    </row>
    <row r="15" spans="3:15" x14ac:dyDescent="0.2">
      <c r="C15" s="16">
        <v>6</v>
      </c>
      <c r="D15" s="16" t="s">
        <v>23</v>
      </c>
      <c r="E15" s="16">
        <v>30000</v>
      </c>
      <c r="F15" s="16"/>
      <c r="G15" s="16"/>
      <c r="H15" s="16"/>
      <c r="J15" s="16">
        <v>6</v>
      </c>
      <c r="K15" s="16" t="s">
        <v>23</v>
      </c>
      <c r="L15" s="16">
        <v>30000</v>
      </c>
      <c r="M15" s="16"/>
      <c r="N15" s="16"/>
      <c r="O15" s="16"/>
    </row>
  </sheetData>
  <mergeCells count="4">
    <mergeCell ref="C7:H7"/>
    <mergeCell ref="C8:H8"/>
    <mergeCell ref="J7:O7"/>
    <mergeCell ref="J8:O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24207-3C2C-44A2-8917-A362D4F9F8F2}">
  <dimension ref="B2:L17"/>
  <sheetViews>
    <sheetView workbookViewId="0">
      <selection activeCell="E11" sqref="E11"/>
    </sheetView>
  </sheetViews>
  <sheetFormatPr defaultRowHeight="15" x14ac:dyDescent="0.2"/>
  <cols>
    <col min="3" max="3" width="15.73828125" bestFit="1" customWidth="1"/>
    <col min="4" max="4" width="22.734375" bestFit="1" customWidth="1"/>
    <col min="8" max="8" width="13.85546875" bestFit="1" customWidth="1"/>
    <col min="10" max="10" width="15.87109375" bestFit="1" customWidth="1"/>
  </cols>
  <sheetData>
    <row r="2" spans="2:12" x14ac:dyDescent="0.2">
      <c r="B2" t="s">
        <v>50</v>
      </c>
    </row>
    <row r="4" spans="2:12" x14ac:dyDescent="0.2">
      <c r="C4" s="10" t="s">
        <v>27</v>
      </c>
      <c r="D4" s="10" t="s">
        <v>28</v>
      </c>
    </row>
    <row r="5" spans="2:12" x14ac:dyDescent="0.2">
      <c r="C5" s="11" t="s">
        <v>9</v>
      </c>
      <c r="D5" s="16">
        <v>1760000</v>
      </c>
    </row>
    <row r="6" spans="2:12" x14ac:dyDescent="0.2">
      <c r="C6" s="20" t="s">
        <v>47</v>
      </c>
      <c r="D6" s="16">
        <v>1760000</v>
      </c>
    </row>
    <row r="7" spans="2:12" x14ac:dyDescent="0.2">
      <c r="C7" s="11" t="s">
        <v>21</v>
      </c>
      <c r="D7" s="16">
        <v>960000</v>
      </c>
      <c r="G7" s="15" t="s">
        <v>48</v>
      </c>
      <c r="H7" s="15"/>
      <c r="I7" s="15"/>
      <c r="J7" s="15"/>
      <c r="K7" s="15"/>
      <c r="L7" s="15"/>
    </row>
    <row r="8" spans="2:12" x14ac:dyDescent="0.2">
      <c r="C8" s="20" t="s">
        <v>47</v>
      </c>
      <c r="D8" s="16">
        <v>960000</v>
      </c>
      <c r="G8" s="15"/>
      <c r="H8" s="15"/>
      <c r="I8" s="15"/>
      <c r="J8" s="15"/>
      <c r="K8" s="15"/>
      <c r="L8" s="15"/>
    </row>
    <row r="9" spans="2:12" x14ac:dyDescent="0.2">
      <c r="C9" s="11" t="s">
        <v>23</v>
      </c>
      <c r="D9" s="16">
        <v>700000</v>
      </c>
      <c r="G9" s="31" t="s">
        <v>36</v>
      </c>
      <c r="H9" s="31"/>
      <c r="I9" s="31"/>
      <c r="J9" s="31"/>
      <c r="K9" s="31"/>
      <c r="L9" s="31"/>
    </row>
    <row r="10" spans="2:12" x14ac:dyDescent="0.2">
      <c r="C10" s="20" t="s">
        <v>47</v>
      </c>
      <c r="D10" s="16">
        <v>700000</v>
      </c>
      <c r="G10" s="32" t="s">
        <v>37</v>
      </c>
      <c r="H10" s="32"/>
      <c r="I10" s="32"/>
      <c r="J10" s="32"/>
      <c r="K10" s="32"/>
      <c r="L10" s="32"/>
    </row>
    <row r="11" spans="2:12" x14ac:dyDescent="0.2">
      <c r="C11" s="11" t="s">
        <v>18</v>
      </c>
      <c r="D11" s="16">
        <v>3340000</v>
      </c>
      <c r="G11" s="16" t="s">
        <v>38</v>
      </c>
      <c r="H11" s="16" t="s">
        <v>39</v>
      </c>
      <c r="I11" s="16" t="s">
        <v>40</v>
      </c>
      <c r="J11" s="16" t="s">
        <v>49</v>
      </c>
      <c r="K11" s="16" t="s">
        <v>42</v>
      </c>
      <c r="L11" s="16" t="s">
        <v>43</v>
      </c>
    </row>
    <row r="12" spans="2:12" x14ac:dyDescent="0.2">
      <c r="C12" s="20" t="s">
        <v>47</v>
      </c>
      <c r="D12" s="16">
        <v>3340000</v>
      </c>
      <c r="G12" s="16">
        <v>1</v>
      </c>
      <c r="H12" s="16" t="s">
        <v>45</v>
      </c>
      <c r="I12" s="16">
        <v>30000</v>
      </c>
      <c r="J12" s="18">
        <v>1150000</v>
      </c>
      <c r="K12" s="16">
        <f>IF(J12&gt;=2000000,J12*0.1,IF(J12&gt;=1000000,J12*0.08,IF(J12&lt;1000000,J12*0.06)))</f>
        <v>92000</v>
      </c>
      <c r="L12" s="16">
        <f>SUM(I12,K12)</f>
        <v>122000</v>
      </c>
    </row>
    <row r="13" spans="2:12" x14ac:dyDescent="0.2">
      <c r="C13" s="11" t="s">
        <v>12</v>
      </c>
      <c r="D13" s="16">
        <v>840000</v>
      </c>
      <c r="G13" s="16">
        <v>2</v>
      </c>
      <c r="H13" s="16" t="s">
        <v>44</v>
      </c>
      <c r="I13" s="16">
        <v>30000</v>
      </c>
      <c r="J13" s="18">
        <v>1760000</v>
      </c>
      <c r="K13" s="16">
        <f t="shared" ref="K13:K17" si="0">IF(J13&gt;=2000000,J13*0.1,IF(J13&gt;=1000000,J13*0.08,IF(J13&lt;1000000,J13*0.06)))</f>
        <v>140800</v>
      </c>
      <c r="L13" s="16">
        <f t="shared" ref="L13:L17" si="1">SUM(I13,K13)</f>
        <v>170800</v>
      </c>
    </row>
    <row r="14" spans="2:12" x14ac:dyDescent="0.2">
      <c r="C14" s="20" t="s">
        <v>47</v>
      </c>
      <c r="D14" s="16">
        <v>840000</v>
      </c>
      <c r="G14" s="16">
        <v>3</v>
      </c>
      <c r="H14" s="16" t="s">
        <v>18</v>
      </c>
      <c r="I14" s="16">
        <v>30000</v>
      </c>
      <c r="J14" s="18">
        <v>3340000</v>
      </c>
      <c r="K14" s="16">
        <f t="shared" si="0"/>
        <v>334000</v>
      </c>
      <c r="L14" s="16">
        <f t="shared" si="1"/>
        <v>364000</v>
      </c>
    </row>
    <row r="15" spans="2:12" x14ac:dyDescent="0.2">
      <c r="C15" s="11" t="s">
        <v>15</v>
      </c>
      <c r="D15" s="16">
        <v>1150000</v>
      </c>
      <c r="G15" s="16">
        <v>4</v>
      </c>
      <c r="H15" s="16" t="s">
        <v>46</v>
      </c>
      <c r="I15" s="16">
        <v>30000</v>
      </c>
      <c r="J15" s="18">
        <v>960000</v>
      </c>
      <c r="K15" s="16">
        <f t="shared" si="0"/>
        <v>57600</v>
      </c>
      <c r="L15" s="16">
        <f t="shared" si="1"/>
        <v>87600</v>
      </c>
    </row>
    <row r="16" spans="2:12" x14ac:dyDescent="0.2">
      <c r="C16" s="20" t="s">
        <v>47</v>
      </c>
      <c r="D16" s="16">
        <v>1150000</v>
      </c>
      <c r="G16" s="16">
        <v>5</v>
      </c>
      <c r="H16" s="16" t="s">
        <v>12</v>
      </c>
      <c r="I16" s="16">
        <v>30000</v>
      </c>
      <c r="J16" s="18">
        <v>840000</v>
      </c>
      <c r="K16" s="16">
        <f t="shared" si="0"/>
        <v>50400</v>
      </c>
      <c r="L16" s="16">
        <f t="shared" si="1"/>
        <v>80400</v>
      </c>
    </row>
    <row r="17" spans="3:12" x14ac:dyDescent="0.2">
      <c r="C17" s="11" t="s">
        <v>29</v>
      </c>
      <c r="D17" s="16">
        <v>8750000</v>
      </c>
      <c r="G17" s="16">
        <v>6</v>
      </c>
      <c r="H17" s="16" t="s">
        <v>23</v>
      </c>
      <c r="I17" s="16">
        <v>30000</v>
      </c>
      <c r="J17" s="18">
        <v>700000</v>
      </c>
      <c r="K17" s="16">
        <f t="shared" si="0"/>
        <v>42000</v>
      </c>
      <c r="L17" s="16">
        <f t="shared" si="1"/>
        <v>72000</v>
      </c>
    </row>
  </sheetData>
  <mergeCells count="2">
    <mergeCell ref="G9:L9"/>
    <mergeCell ref="G10:L1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D0DC1-4081-4E94-BA5D-6585396F0091}">
  <dimension ref="B4:J29"/>
  <sheetViews>
    <sheetView topLeftCell="A16" workbookViewId="0">
      <selection activeCell="D6" sqref="D6"/>
    </sheetView>
  </sheetViews>
  <sheetFormatPr defaultRowHeight="15" x14ac:dyDescent="0.2"/>
  <cols>
    <col min="2" max="2" width="15.73828125" bestFit="1" customWidth="1"/>
    <col min="3" max="3" width="22.734375" bestFit="1" customWidth="1"/>
    <col min="6" max="6" width="13.85546875" bestFit="1" customWidth="1"/>
    <col min="9" max="9" width="9.81640625" bestFit="1" customWidth="1"/>
  </cols>
  <sheetData>
    <row r="4" spans="2:10" x14ac:dyDescent="0.2">
      <c r="B4" s="10" t="s">
        <v>27</v>
      </c>
      <c r="C4" s="10" t="s">
        <v>28</v>
      </c>
    </row>
    <row r="5" spans="2:10" x14ac:dyDescent="0.2">
      <c r="B5" s="11" t="s">
        <v>9</v>
      </c>
      <c r="C5" s="16">
        <v>5130000</v>
      </c>
    </row>
    <row r="6" spans="2:10" x14ac:dyDescent="0.2">
      <c r="B6" s="20" t="s">
        <v>47</v>
      </c>
      <c r="C6" s="16">
        <v>1760000</v>
      </c>
    </row>
    <row r="7" spans="2:10" x14ac:dyDescent="0.2">
      <c r="B7" s="20" t="s">
        <v>51</v>
      </c>
      <c r="C7" s="16">
        <v>1500000</v>
      </c>
      <c r="E7" s="15" t="s">
        <v>53</v>
      </c>
      <c r="F7" s="15"/>
      <c r="G7" s="15"/>
      <c r="H7" s="15"/>
      <c r="I7" s="15"/>
      <c r="J7" s="15"/>
    </row>
    <row r="8" spans="2:10" x14ac:dyDescent="0.2">
      <c r="B8" s="20" t="s">
        <v>52</v>
      </c>
      <c r="C8" s="16">
        <v>1870000</v>
      </c>
      <c r="E8" s="15"/>
      <c r="F8" s="15"/>
      <c r="G8" s="15"/>
      <c r="H8" s="15"/>
      <c r="I8" s="15"/>
      <c r="J8" s="15"/>
    </row>
    <row r="9" spans="2:10" x14ac:dyDescent="0.2">
      <c r="B9" s="11" t="s">
        <v>21</v>
      </c>
      <c r="C9" s="16">
        <v>4190000</v>
      </c>
      <c r="E9" s="15"/>
      <c r="F9" s="15"/>
      <c r="G9" s="15"/>
      <c r="H9" s="15"/>
      <c r="I9" s="15"/>
      <c r="J9" s="15"/>
    </row>
    <row r="10" spans="2:10" x14ac:dyDescent="0.2">
      <c r="B10" s="20" t="s">
        <v>47</v>
      </c>
      <c r="C10" s="16">
        <v>960000</v>
      </c>
      <c r="E10" s="15"/>
      <c r="F10" s="15"/>
      <c r="G10" s="15"/>
      <c r="H10" s="15"/>
      <c r="I10" s="15"/>
      <c r="J10" s="15"/>
    </row>
    <row r="11" spans="2:10" x14ac:dyDescent="0.2">
      <c r="B11" s="20" t="s">
        <v>51</v>
      </c>
      <c r="C11" s="16">
        <v>1600000</v>
      </c>
      <c r="E11" s="31" t="s">
        <v>36</v>
      </c>
      <c r="F11" s="31"/>
      <c r="G11" s="31"/>
      <c r="H11" s="31"/>
      <c r="I11" s="31"/>
      <c r="J11" s="31"/>
    </row>
    <row r="12" spans="2:10" x14ac:dyDescent="0.2">
      <c r="B12" s="20" t="s">
        <v>52</v>
      </c>
      <c r="C12" s="16">
        <v>1630000</v>
      </c>
      <c r="E12" s="32" t="s">
        <v>54</v>
      </c>
      <c r="F12" s="32"/>
      <c r="G12" s="32"/>
      <c r="H12" s="32"/>
      <c r="I12" s="32"/>
      <c r="J12" s="32"/>
    </row>
    <row r="13" spans="2:10" x14ac:dyDescent="0.2">
      <c r="B13" s="11" t="s">
        <v>23</v>
      </c>
      <c r="C13" s="16">
        <v>5320000</v>
      </c>
      <c r="E13" s="16" t="s">
        <v>38</v>
      </c>
      <c r="F13" s="16" t="s">
        <v>39</v>
      </c>
      <c r="G13" s="16" t="s">
        <v>40</v>
      </c>
      <c r="H13" s="16" t="s">
        <v>55</v>
      </c>
      <c r="I13" s="16" t="s">
        <v>42</v>
      </c>
      <c r="J13" s="16" t="s">
        <v>43</v>
      </c>
    </row>
    <row r="14" spans="2:10" x14ac:dyDescent="0.2">
      <c r="B14" s="20" t="s">
        <v>47</v>
      </c>
      <c r="C14" s="16">
        <v>700000</v>
      </c>
      <c r="E14" s="16">
        <v>1</v>
      </c>
      <c r="F14" s="16" t="s">
        <v>45</v>
      </c>
      <c r="G14" s="16">
        <v>30000</v>
      </c>
      <c r="H14" s="16">
        <v>4710000</v>
      </c>
      <c r="I14" s="16">
        <f>IF(H14&gt;=2000000,H14*0.1,IF(H14&gt;=1000000,H14*0.08,IF(H14&lt;1000000,H14*0.06)))</f>
        <v>471000</v>
      </c>
      <c r="J14" s="16">
        <f>G14+I14</f>
        <v>501000</v>
      </c>
    </row>
    <row r="15" spans="2:10" x14ac:dyDescent="0.2">
      <c r="B15" s="20" t="s">
        <v>51</v>
      </c>
      <c r="C15" s="16">
        <v>2740000</v>
      </c>
      <c r="E15" s="16">
        <v>2</v>
      </c>
      <c r="F15" s="16" t="s">
        <v>44</v>
      </c>
      <c r="G15" s="16">
        <v>30000</v>
      </c>
      <c r="H15" s="16">
        <v>5130000</v>
      </c>
      <c r="I15" s="16">
        <f t="shared" ref="I15:I19" si="0">IF(H15&gt;=2000000,H15*0.1,IF(H15&gt;=1000000,H15*0.08,IF(H15&lt;1000000,H15*0.06)))</f>
        <v>513000</v>
      </c>
      <c r="J15" s="16">
        <f t="shared" ref="J15:J19" si="1">G15+I15</f>
        <v>543000</v>
      </c>
    </row>
    <row r="16" spans="2:10" x14ac:dyDescent="0.2">
      <c r="B16" s="20" t="s">
        <v>52</v>
      </c>
      <c r="C16" s="16">
        <v>1880000</v>
      </c>
      <c r="E16" s="16">
        <v>3</v>
      </c>
      <c r="F16" s="16" t="s">
        <v>18</v>
      </c>
      <c r="G16" s="16">
        <v>30000</v>
      </c>
      <c r="H16" s="16">
        <v>6930000</v>
      </c>
      <c r="I16" s="16">
        <f t="shared" si="0"/>
        <v>693000</v>
      </c>
      <c r="J16" s="16">
        <f t="shared" si="1"/>
        <v>723000</v>
      </c>
    </row>
    <row r="17" spans="2:10" x14ac:dyDescent="0.2">
      <c r="B17" s="11" t="s">
        <v>18</v>
      </c>
      <c r="C17" s="16">
        <v>6930000</v>
      </c>
      <c r="E17" s="16">
        <v>4</v>
      </c>
      <c r="F17" s="16" t="s">
        <v>46</v>
      </c>
      <c r="G17" s="16">
        <v>30000</v>
      </c>
      <c r="H17" s="16">
        <v>4190000</v>
      </c>
      <c r="I17" s="16">
        <f t="shared" si="0"/>
        <v>419000</v>
      </c>
      <c r="J17" s="16">
        <f t="shared" si="1"/>
        <v>449000</v>
      </c>
    </row>
    <row r="18" spans="2:10" x14ac:dyDescent="0.2">
      <c r="B18" s="20" t="s">
        <v>47</v>
      </c>
      <c r="C18" s="16">
        <v>3340000</v>
      </c>
      <c r="E18" s="16">
        <v>5</v>
      </c>
      <c r="F18" s="16" t="s">
        <v>12</v>
      </c>
      <c r="G18" s="16">
        <v>30000</v>
      </c>
      <c r="H18" s="16">
        <v>2390000</v>
      </c>
      <c r="I18" s="16">
        <f t="shared" si="0"/>
        <v>239000</v>
      </c>
      <c r="J18" s="16">
        <f t="shared" si="1"/>
        <v>269000</v>
      </c>
    </row>
    <row r="19" spans="2:10" x14ac:dyDescent="0.2">
      <c r="B19" s="20" t="s">
        <v>51</v>
      </c>
      <c r="C19" s="16">
        <v>1210000</v>
      </c>
      <c r="E19" s="16">
        <v>6</v>
      </c>
      <c r="F19" s="16" t="s">
        <v>23</v>
      </c>
      <c r="G19" s="16">
        <v>30000</v>
      </c>
      <c r="H19" s="16">
        <v>5320000</v>
      </c>
      <c r="I19" s="16">
        <f t="shared" si="0"/>
        <v>532000</v>
      </c>
      <c r="J19" s="16">
        <f t="shared" si="1"/>
        <v>562000</v>
      </c>
    </row>
    <row r="20" spans="2:10" x14ac:dyDescent="0.2">
      <c r="B20" s="20" t="s">
        <v>52</v>
      </c>
      <c r="C20" s="16">
        <v>2380000</v>
      </c>
      <c r="E20" s="16"/>
      <c r="F20" s="16"/>
      <c r="G20" s="16"/>
      <c r="H20" s="16"/>
      <c r="I20" s="16" t="s">
        <v>56</v>
      </c>
      <c r="J20" s="19">
        <f>MAX(J14:J19)</f>
        <v>723000</v>
      </c>
    </row>
    <row r="21" spans="2:10" x14ac:dyDescent="0.2">
      <c r="B21" s="11" t="s">
        <v>12</v>
      </c>
      <c r="C21" s="16">
        <v>2390000</v>
      </c>
    </row>
    <row r="22" spans="2:10" x14ac:dyDescent="0.2">
      <c r="B22" s="20" t="s">
        <v>47</v>
      </c>
      <c r="C22" s="16">
        <v>840000</v>
      </c>
    </row>
    <row r="23" spans="2:10" x14ac:dyDescent="0.2">
      <c r="B23" s="20" t="s">
        <v>51</v>
      </c>
      <c r="C23" s="16">
        <v>980000</v>
      </c>
    </row>
    <row r="24" spans="2:10" x14ac:dyDescent="0.2">
      <c r="B24" s="20" t="s">
        <v>52</v>
      </c>
      <c r="C24" s="16">
        <v>570000</v>
      </c>
    </row>
    <row r="25" spans="2:10" x14ac:dyDescent="0.2">
      <c r="B25" s="11" t="s">
        <v>15</v>
      </c>
      <c r="C25" s="16">
        <v>4710000</v>
      </c>
    </row>
    <row r="26" spans="2:10" x14ac:dyDescent="0.2">
      <c r="B26" s="20" t="s">
        <v>47</v>
      </c>
      <c r="C26" s="16">
        <v>1150000</v>
      </c>
    </row>
    <row r="27" spans="2:10" x14ac:dyDescent="0.2">
      <c r="B27" s="20" t="s">
        <v>51</v>
      </c>
      <c r="C27" s="16">
        <v>1890000</v>
      </c>
    </row>
    <row r="28" spans="2:10" x14ac:dyDescent="0.2">
      <c r="B28" s="20" t="s">
        <v>52</v>
      </c>
      <c r="C28" s="16">
        <v>1670000</v>
      </c>
    </row>
    <row r="29" spans="2:10" x14ac:dyDescent="0.2">
      <c r="B29" s="11" t="s">
        <v>29</v>
      </c>
      <c r="C29" s="16">
        <v>28670000</v>
      </c>
    </row>
  </sheetData>
  <mergeCells count="2">
    <mergeCell ref="E11:J11"/>
    <mergeCell ref="E12:J12"/>
  </mergeCells>
  <conditionalFormatting sqref="F16">
    <cfRule type="containsText" dxfId="6" priority="1" operator="containsText" text="Nabila Sultana">
      <formula>NOT(ISERROR(SEARCH("Nabila Sultana",F16)))</formula>
    </cfRule>
  </conditionalFormatting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BA45A-7822-4D97-B177-FEC648010A30}">
  <dimension ref="B8:N38"/>
  <sheetViews>
    <sheetView topLeftCell="A13" workbookViewId="0">
      <selection activeCell="E14" sqref="E14"/>
    </sheetView>
  </sheetViews>
  <sheetFormatPr defaultRowHeight="15" x14ac:dyDescent="0.2"/>
  <cols>
    <col min="2" max="2" width="15.73828125" bestFit="1" customWidth="1"/>
    <col min="3" max="3" width="22.734375" bestFit="1" customWidth="1"/>
    <col min="8" max="8" width="13.85546875" bestFit="1" customWidth="1"/>
    <col min="10" max="10" width="18.29296875" bestFit="1" customWidth="1"/>
    <col min="13" max="13" width="13.98828125" bestFit="1" customWidth="1"/>
  </cols>
  <sheetData>
    <row r="8" spans="2:14" x14ac:dyDescent="0.2">
      <c r="G8" s="15" t="s">
        <v>57</v>
      </c>
      <c r="H8" s="15"/>
      <c r="I8" s="15"/>
      <c r="J8" s="15"/>
      <c r="K8" s="15"/>
      <c r="L8" s="15"/>
      <c r="M8" s="15"/>
      <c r="N8" s="15"/>
    </row>
    <row r="9" spans="2:14" x14ac:dyDescent="0.2">
      <c r="G9" s="15"/>
      <c r="H9" s="15"/>
      <c r="I9" s="15"/>
      <c r="J9" s="15"/>
      <c r="K9" s="15"/>
      <c r="L9" s="15"/>
      <c r="M9" s="15"/>
      <c r="N9" s="15"/>
    </row>
    <row r="10" spans="2:14" x14ac:dyDescent="0.2">
      <c r="G10" s="31" t="s">
        <v>36</v>
      </c>
      <c r="H10" s="31"/>
      <c r="I10" s="31"/>
      <c r="J10" s="31"/>
      <c r="K10" s="31"/>
      <c r="L10" s="31"/>
      <c r="M10" s="31"/>
      <c r="N10" s="31"/>
    </row>
    <row r="11" spans="2:14" x14ac:dyDescent="0.2">
      <c r="G11" s="32" t="s">
        <v>54</v>
      </c>
      <c r="H11" s="32"/>
      <c r="I11" s="32"/>
      <c r="J11" s="32"/>
      <c r="K11" s="32"/>
      <c r="L11" s="32"/>
      <c r="M11" s="32"/>
      <c r="N11" s="32"/>
    </row>
    <row r="12" spans="2:14" x14ac:dyDescent="0.2">
      <c r="G12" s="16" t="s">
        <v>38</v>
      </c>
      <c r="H12" s="16" t="s">
        <v>39</v>
      </c>
      <c r="I12" s="16" t="s">
        <v>40</v>
      </c>
      <c r="J12" s="16" t="s">
        <v>55</v>
      </c>
      <c r="K12" s="16" t="s">
        <v>42</v>
      </c>
      <c r="L12" s="16" t="s">
        <v>43</v>
      </c>
      <c r="M12" s="16" t="s">
        <v>58</v>
      </c>
      <c r="N12" s="16" t="s">
        <v>59</v>
      </c>
    </row>
    <row r="13" spans="2:14" x14ac:dyDescent="0.2">
      <c r="B13" s="10" t="s">
        <v>27</v>
      </c>
      <c r="C13" s="10" t="s">
        <v>28</v>
      </c>
      <c r="D13" s="17"/>
      <c r="E13" s="17"/>
      <c r="F13" s="17"/>
      <c r="G13" s="10">
        <v>1</v>
      </c>
      <c r="H13" s="10" t="s">
        <v>45</v>
      </c>
      <c r="I13" s="10">
        <v>30000</v>
      </c>
      <c r="J13" s="10">
        <v>4710000</v>
      </c>
      <c r="K13" s="10">
        <f>IF(J13&gt;=2000000,J13*0.1,IF(J13&gt;=1000000,J13*0.08,IF(J13&lt;1000000,J13*0.06)))</f>
        <v>471000</v>
      </c>
      <c r="L13" s="10">
        <f>I13+K13</f>
        <v>501000</v>
      </c>
      <c r="M13" s="10">
        <f>AVERAGE(L13,3)</f>
        <v>250501.5</v>
      </c>
      <c r="N13" s="10">
        <f>ROUND(M13,0)</f>
        <v>250502</v>
      </c>
    </row>
    <row r="14" spans="2:14" x14ac:dyDescent="0.2">
      <c r="B14" s="11" t="s">
        <v>9</v>
      </c>
      <c r="C14" s="16">
        <v>5130000</v>
      </c>
      <c r="G14" s="16">
        <v>2</v>
      </c>
      <c r="H14" s="16" t="s">
        <v>44</v>
      </c>
      <c r="I14" s="16">
        <v>30000</v>
      </c>
      <c r="J14" s="16">
        <v>5130000</v>
      </c>
      <c r="K14" s="16">
        <f t="shared" ref="K14:K18" si="0">IF(J14&gt;=2000000,J14*0.1,IF(J14&gt;=1000000,J14*0.08,IF(J14&lt;1000000,J14*0.06)))</f>
        <v>513000</v>
      </c>
      <c r="L14" s="16">
        <f t="shared" ref="L14:L18" si="1">I14+K14</f>
        <v>543000</v>
      </c>
      <c r="M14" s="16">
        <f t="shared" ref="M14:M18" si="2">AVERAGE(L14,3)</f>
        <v>271501.5</v>
      </c>
      <c r="N14" s="16">
        <f t="shared" ref="N14:N18" si="3">ROUND(M14,0)</f>
        <v>271502</v>
      </c>
    </row>
    <row r="15" spans="2:14" x14ac:dyDescent="0.2">
      <c r="B15" s="20" t="s">
        <v>47</v>
      </c>
      <c r="C15" s="16">
        <v>1760000</v>
      </c>
      <c r="G15" s="16">
        <v>3</v>
      </c>
      <c r="H15" s="16" t="s">
        <v>18</v>
      </c>
      <c r="I15" s="16">
        <v>30000</v>
      </c>
      <c r="J15" s="16">
        <v>6930000</v>
      </c>
      <c r="K15" s="16">
        <f t="shared" si="0"/>
        <v>693000</v>
      </c>
      <c r="L15" s="16">
        <f t="shared" si="1"/>
        <v>723000</v>
      </c>
      <c r="M15" s="16">
        <f t="shared" si="2"/>
        <v>361501.5</v>
      </c>
      <c r="N15" s="16">
        <f t="shared" si="3"/>
        <v>361502</v>
      </c>
    </row>
    <row r="16" spans="2:14" x14ac:dyDescent="0.2">
      <c r="B16" s="20" t="s">
        <v>51</v>
      </c>
      <c r="C16" s="16">
        <v>1500000</v>
      </c>
      <c r="G16" s="16">
        <v>4</v>
      </c>
      <c r="H16" s="16" t="s">
        <v>46</v>
      </c>
      <c r="I16" s="16">
        <v>30000</v>
      </c>
      <c r="J16" s="16">
        <v>4190000</v>
      </c>
      <c r="K16" s="16">
        <f t="shared" si="0"/>
        <v>419000</v>
      </c>
      <c r="L16" s="16">
        <f t="shared" si="1"/>
        <v>449000</v>
      </c>
      <c r="M16" s="16">
        <f t="shared" si="2"/>
        <v>224501.5</v>
      </c>
      <c r="N16" s="16">
        <f t="shared" si="3"/>
        <v>224502</v>
      </c>
    </row>
    <row r="17" spans="2:14" x14ac:dyDescent="0.2">
      <c r="B17" s="20" t="s">
        <v>52</v>
      </c>
      <c r="C17" s="16">
        <v>1870000</v>
      </c>
      <c r="G17" s="16">
        <v>5</v>
      </c>
      <c r="H17" s="16" t="s">
        <v>12</v>
      </c>
      <c r="I17" s="16">
        <v>30000</v>
      </c>
      <c r="J17" s="16">
        <v>2390000</v>
      </c>
      <c r="K17" s="16">
        <f t="shared" si="0"/>
        <v>239000</v>
      </c>
      <c r="L17" s="16">
        <f t="shared" si="1"/>
        <v>269000</v>
      </c>
      <c r="M17" s="16">
        <f t="shared" si="2"/>
        <v>134501.5</v>
      </c>
      <c r="N17" s="16">
        <f t="shared" si="3"/>
        <v>134502</v>
      </c>
    </row>
    <row r="18" spans="2:14" x14ac:dyDescent="0.2">
      <c r="B18" s="11" t="s">
        <v>21</v>
      </c>
      <c r="C18" s="16">
        <v>4190000</v>
      </c>
      <c r="G18" s="16">
        <v>6</v>
      </c>
      <c r="H18" s="16" t="s">
        <v>23</v>
      </c>
      <c r="I18" s="16">
        <v>30000</v>
      </c>
      <c r="J18" s="16">
        <v>5320000</v>
      </c>
      <c r="K18" s="16">
        <f t="shared" si="0"/>
        <v>532000</v>
      </c>
      <c r="L18" s="16">
        <f t="shared" si="1"/>
        <v>562000</v>
      </c>
      <c r="M18" s="16">
        <f t="shared" si="2"/>
        <v>281001.5</v>
      </c>
      <c r="N18" s="16">
        <f t="shared" si="3"/>
        <v>281002</v>
      </c>
    </row>
    <row r="19" spans="2:14" x14ac:dyDescent="0.2">
      <c r="B19" s="20" t="s">
        <v>47</v>
      </c>
      <c r="C19" s="16">
        <v>960000</v>
      </c>
    </row>
    <row r="20" spans="2:14" x14ac:dyDescent="0.2">
      <c r="B20" s="20" t="s">
        <v>51</v>
      </c>
      <c r="C20" s="16">
        <v>1600000</v>
      </c>
    </row>
    <row r="21" spans="2:14" x14ac:dyDescent="0.2">
      <c r="B21" s="20" t="s">
        <v>52</v>
      </c>
      <c r="C21" s="16">
        <v>1630000</v>
      </c>
    </row>
    <row r="22" spans="2:14" x14ac:dyDescent="0.2">
      <c r="B22" s="11" t="s">
        <v>23</v>
      </c>
      <c r="C22" s="16">
        <v>5320000</v>
      </c>
    </row>
    <row r="23" spans="2:14" x14ac:dyDescent="0.2">
      <c r="B23" s="20" t="s">
        <v>47</v>
      </c>
      <c r="C23" s="16">
        <v>700000</v>
      </c>
    </row>
    <row r="24" spans="2:14" x14ac:dyDescent="0.2">
      <c r="B24" s="20" t="s">
        <v>51</v>
      </c>
      <c r="C24" s="16">
        <v>2740000</v>
      </c>
    </row>
    <row r="25" spans="2:14" x14ac:dyDescent="0.2">
      <c r="B25" s="20" t="s">
        <v>52</v>
      </c>
      <c r="C25" s="16">
        <v>1880000</v>
      </c>
    </row>
    <row r="26" spans="2:14" x14ac:dyDescent="0.2">
      <c r="B26" s="11" t="s">
        <v>18</v>
      </c>
      <c r="C26" s="16">
        <v>6930000</v>
      </c>
    </row>
    <row r="27" spans="2:14" x14ac:dyDescent="0.2">
      <c r="B27" s="20" t="s">
        <v>47</v>
      </c>
      <c r="C27" s="16">
        <v>3340000</v>
      </c>
    </row>
    <row r="28" spans="2:14" x14ac:dyDescent="0.2">
      <c r="B28" s="20" t="s">
        <v>51</v>
      </c>
      <c r="C28" s="16">
        <v>1210000</v>
      </c>
    </row>
    <row r="29" spans="2:14" x14ac:dyDescent="0.2">
      <c r="B29" s="20" t="s">
        <v>52</v>
      </c>
      <c r="C29" s="16">
        <v>2380000</v>
      </c>
    </row>
    <row r="30" spans="2:14" x14ac:dyDescent="0.2">
      <c r="B30" s="11" t="s">
        <v>12</v>
      </c>
      <c r="C30" s="16">
        <v>2390000</v>
      </c>
    </row>
    <row r="31" spans="2:14" x14ac:dyDescent="0.2">
      <c r="B31" s="20" t="s">
        <v>47</v>
      </c>
      <c r="C31" s="16">
        <v>840000</v>
      </c>
    </row>
    <row r="32" spans="2:14" x14ac:dyDescent="0.2">
      <c r="B32" s="20" t="s">
        <v>51</v>
      </c>
      <c r="C32" s="16">
        <v>980000</v>
      </c>
    </row>
    <row r="33" spans="2:3" x14ac:dyDescent="0.2">
      <c r="B33" s="20" t="s">
        <v>52</v>
      </c>
      <c r="C33" s="16">
        <v>570000</v>
      </c>
    </row>
    <row r="34" spans="2:3" x14ac:dyDescent="0.2">
      <c r="B34" s="11" t="s">
        <v>15</v>
      </c>
      <c r="C34" s="16">
        <v>4710000</v>
      </c>
    </row>
    <row r="35" spans="2:3" x14ac:dyDescent="0.2">
      <c r="B35" s="20" t="s">
        <v>47</v>
      </c>
      <c r="C35" s="16">
        <v>1150000</v>
      </c>
    </row>
    <row r="36" spans="2:3" x14ac:dyDescent="0.2">
      <c r="B36" s="20" t="s">
        <v>51</v>
      </c>
      <c r="C36" s="16">
        <v>1890000</v>
      </c>
    </row>
    <row r="37" spans="2:3" x14ac:dyDescent="0.2">
      <c r="B37" s="20" t="s">
        <v>52</v>
      </c>
      <c r="C37" s="16">
        <v>1670000</v>
      </c>
    </row>
    <row r="38" spans="2:3" x14ac:dyDescent="0.2">
      <c r="B38" s="11" t="s">
        <v>29</v>
      </c>
      <c r="C38" s="16">
        <v>28670000</v>
      </c>
    </row>
  </sheetData>
  <mergeCells count="2">
    <mergeCell ref="G10:N10"/>
    <mergeCell ref="G11:N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Project 1.(a)</vt:lpstr>
      <vt:lpstr>Project 1(b)</vt:lpstr>
      <vt:lpstr>Project 1(c)</vt:lpstr>
      <vt:lpstr>Project 1(d)</vt:lpstr>
      <vt:lpstr>Project 1(e)</vt:lpstr>
      <vt:lpstr>Project 2(a)</vt:lpstr>
      <vt:lpstr>Project 2(b)</vt:lpstr>
      <vt:lpstr>Project 2 (c)</vt:lpstr>
      <vt:lpstr>Project 2(d)</vt:lpstr>
      <vt:lpstr>Project 3 (a)</vt:lpstr>
      <vt:lpstr>Project 3(b)</vt:lpstr>
      <vt:lpstr>Project 3(c)</vt:lpstr>
      <vt:lpstr>Project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Networking-Lab</dc:creator>
  <cp:lastModifiedBy>Networking-Lab</cp:lastModifiedBy>
  <dcterms:created xsi:type="dcterms:W3CDTF">2025-01-25T10:12:16Z</dcterms:created>
  <dcterms:modified xsi:type="dcterms:W3CDTF">2025-01-25T10:54:28Z</dcterms:modified>
</cp:coreProperties>
</file>