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it\Desktop\Codebasics Excel datasets\"/>
    </mc:Choice>
  </mc:AlternateContent>
  <xr:revisionPtr revIDLastSave="0" documentId="13_ncr:1_{1F2A4EF2-9E50-4176-ABEF-5616C7E7EC4F}" xr6:coauthVersionLast="47" xr6:coauthVersionMax="47" xr10:uidLastSave="{00000000-0000-0000-0000-000000000000}"/>
  <bookViews>
    <workbookView xWindow="-108" yWindow="-108" windowWidth="23256" windowHeight="12456" firstSheet="5" activeTab="8" xr2:uid="{2AAD6274-9804-49AF-8292-5DD23B2C1701}"/>
  </bookViews>
  <sheets>
    <sheet name="Customer Sales Report" sheetId="1" r:id="rId1"/>
    <sheet name="Market Sales Vs Target Report" sheetId="2" r:id="rId2"/>
    <sheet name="Top 10 Products 2021" sheetId="3" r:id="rId3"/>
    <sheet name="Divison Sales Growth" sheetId="4" r:id="rId4"/>
    <sheet name="Top And Bottom 5 Products" sheetId="5" r:id="rId5"/>
    <sheet name="New Launched Projects In 2021" sheetId="6" r:id="rId6"/>
    <sheet name="Top 5 Countries in 2021 Sales" sheetId="7" r:id="rId7"/>
    <sheet name="Projects Priorty Matrix" sheetId="8" r:id="rId8"/>
    <sheet name="Scenario Planning" sheetId="10" r:id="rId9"/>
  </sheets>
  <definedNames>
    <definedName name="solver_eng" localSheetId="8" hidden="1">1</definedName>
    <definedName name="solver_neg" localSheetId="8" hidden="1">1</definedName>
    <definedName name="solver_num" localSheetId="8" hidden="1">0</definedName>
    <definedName name="solver_opt" localSheetId="8" hidden="1">'Scenario Planning'!$K$23</definedName>
    <definedName name="solver_typ" localSheetId="8" hidden="1">1</definedName>
    <definedName name="solver_val" localSheetId="8" hidden="1">0</definedName>
    <definedName name="solver_ver" localSheetId="8" hidden="1">3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_e5a35b7d-22a2-45e2-8b7d-d9fa9a1d8a74" name="dim_customer" connection="Query - dim_customer"/>
          <x15:modelTable id="dim_market_a72d93c8-b337-4ae8-b4a0-ee7b7a8a4c75" name="dim_market" connection="Query - dim_market"/>
          <x15:modelTable id="dim_product_0fbdd95c-d176-4cb0-b46c-a291e5e3c80c" name="dim_product" connection="Query - dim_product"/>
          <x15:modelTable id="fact_sales_monthly_968462d3-6849-4bfb-9b64-c16e2495c655" name="fact_sales_monthly" connection="Query - fact_sales_monthly"/>
          <x15:modelTable id="dim_date_5284b6fe-0dfe-4097-9874-7a4d0820ad82" name="dim_date" connection="Query - dim_date"/>
          <x15:modelTable id="Fact_target_0cb715db-7934-4e4e-acab-782c0f0b0204" name="Fact_target" connection="Query - Fact_target"/>
        </x15:modelTables>
        <x15:modelRelationships>
          <x15:modelRelationship fromTable="dim_customer" fromColumn="market" toTable="dim_market" toColumn="market"/>
          <x15:modelRelationship fromTable="fact_sales_monthly" fromColumn="product_code" toTable="dim_product" toColumn="product_code"/>
          <x15:modelRelationship fromTable="fact_sales_monthly" fromColumn="customer_code" toTable="dim_customer" toColumn="customer_code"/>
          <x15:modelRelationship fromTable="fact_sales_monthly" fromColumn="date" toTable="dim_date" toColumn="date"/>
          <x15:modelRelationship fromTable="Fact_target" fromColumn="market" toTable="dim_market" toColumn="market"/>
          <x15:modelRelationship fromTable="Fact_target" fromColumn="date" toTable="dim_date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10" l="1" a="1"/>
  <c r="C23" i="10" s="1"/>
  <c r="D23" i="10" a="1"/>
  <c r="D23" i="10" s="1"/>
  <c r="B23" i="10" a="1"/>
  <c r="B23" i="10" s="1"/>
  <c r="C22" i="10" a="1"/>
  <c r="C22" i="10"/>
  <c r="D22" i="10" a="1"/>
  <c r="D22" i="10"/>
  <c r="B22" i="10" a="1"/>
  <c r="B22" i="10"/>
  <c r="B21" i="10"/>
  <c r="C20" i="10" a="1"/>
  <c r="C20" i="10"/>
  <c r="D20" i="10" a="1"/>
  <c r="D20" i="10"/>
  <c r="B20" i="10" a="1"/>
  <c r="B20" i="10" s="1"/>
  <c r="C19" i="10"/>
  <c r="D19" i="10"/>
  <c r="B19" i="10"/>
  <c r="C18" i="10" a="1"/>
  <c r="C18" i="10"/>
  <c r="D18" i="10" a="1"/>
  <c r="D18" i="10"/>
  <c r="B18" i="10" a="1"/>
  <c r="B18" i="10" s="1"/>
  <c r="C17" i="10" a="1"/>
  <c r="C17" i="10" s="1"/>
  <c r="D17" i="10" a="1"/>
  <c r="D17" i="10" s="1"/>
  <c r="B17" i="10" a="1"/>
  <c r="B17" i="10"/>
  <c r="D13" i="10"/>
  <c r="B10" i="10"/>
  <c r="C21" i="10" l="1"/>
  <c r="D21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AADAC4-31EF-4038-9EB0-E094F696C576}" name="Query - dim_customer" description="Connection to the 'dim_customer' query in the workbook." type="100" refreshedVersion="8" minRefreshableVersion="5">
    <extLst>
      <ext xmlns:x15="http://schemas.microsoft.com/office/spreadsheetml/2010/11/main" uri="{DE250136-89BD-433C-8126-D09CA5730AF9}">
        <x15:connection id="bebfce21-c6f5-4483-ace8-d1404d70b095">
          <x15:oledbPr connection="Provider=Microsoft.Mashup.OleDb.1;Data Source=$Workbook$;Location=dim_customer;Extended Properties=&quot;&quot;">
            <x15:dbTables>
              <x15:dbTable name="dim_customer"/>
            </x15:dbTables>
          </x15:oledbPr>
        </x15:connection>
      </ext>
    </extLst>
  </connection>
  <connection id="2" xr16:uid="{E7303603-BAB0-40D4-B41E-D293BA20584D}" name="Query - dim_date" description="Connection to the 'dim_date' query in the workbook." type="100" refreshedVersion="8" minRefreshableVersion="5">
    <extLst>
      <ext xmlns:x15="http://schemas.microsoft.com/office/spreadsheetml/2010/11/main" uri="{DE250136-89BD-433C-8126-D09CA5730AF9}">
        <x15:connection id="d41504e3-e127-40e1-98e1-caaa9829dc54">
          <x15:oledbPr connection="Provider=Microsoft.Mashup.OleDb.1;Data Source=$Workbook$;Location=dim_date;Extended Properties=&quot;&quot;">
            <x15:dbTables>
              <x15:dbTable name="dim_date"/>
            </x15:dbTables>
          </x15:oledbPr>
        </x15:connection>
      </ext>
    </extLst>
  </connection>
  <connection id="3" xr16:uid="{B43A5B0B-AEF0-4C91-AD0A-0F6652A65C8F}" name="Query - dim_market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0e3c6f53-ddd8-429b-b149-622748b3a4a2">
          <x15:oledbPr connection="Provider=Microsoft.Mashup.OleDb.1;Data Source=$Workbook$;Location=dim_market;Extended Properties=&quot;&quot;">
            <x15:dbTables>
              <x15:dbTable name="dim_market"/>
            </x15:dbTables>
          </x15:oledbPr>
        </x15:connection>
      </ext>
    </extLst>
  </connection>
  <connection id="4" xr16:uid="{5D1BCCE5-F40B-474C-83CA-93C9C25BE743}" name="Query - dim_product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207a7881-c5f4-40a4-bc6d-e778db69801a">
          <x15:oledbPr connection="Provider=Microsoft.Mashup.OleDb.1;Data Source=$Workbook$;Location=dim_product;Extended Properties=&quot;&quot;">
            <x15:dbTables>
              <x15:dbTable name="dim_product"/>
            </x15:dbTables>
          </x15:oledbPr>
        </x15:connection>
      </ext>
    </extLst>
  </connection>
  <connection id="5" xr16:uid="{063086B8-D02C-439B-9C09-11DA11D85155}" name="Query - fact_sales_monthly" description="Connection to the 'fact_sales_monthly' query in the workbook." type="100" refreshedVersion="8" minRefreshableVersion="5">
    <extLst>
      <ext xmlns:x15="http://schemas.microsoft.com/office/spreadsheetml/2010/11/main" uri="{DE250136-89BD-433C-8126-D09CA5730AF9}">
        <x15:connection id="c5471820-5e81-48a3-a9be-4e2e570ceb2e">
          <x15:oledbPr connection="Provider=Microsoft.Mashup.OleDb.1;Data Source=$Workbook$;Location=fact_sales_monthly;Extended Properties=&quot;&quot;">
            <x15:dbTables>
              <x15:dbTable name="fact_sales_monthly"/>
            </x15:dbTables>
          </x15:oledbPr>
        </x15:connection>
      </ext>
    </extLst>
  </connection>
  <connection id="6" xr16:uid="{658FBF1F-7389-42CD-A84A-532E3856D206}" name="Query - Fact_target" description="Connection to the 'Fact_target' query in the workbook." type="100" refreshedVersion="8" minRefreshableVersion="5">
    <extLst>
      <ext xmlns:x15="http://schemas.microsoft.com/office/spreadsheetml/2010/11/main" uri="{DE250136-89BD-433C-8126-D09CA5730AF9}">
        <x15:connection id="68854795-ef38-4ab9-b8dd-3693c11ba5b6"/>
      </ext>
    </extLst>
  </connection>
  <connection id="7" xr16:uid="{C45F7BD1-58F6-41A7-BFBD-B73A7A41D13E}" keepAlive="1" name="Query - Sales" description="Connection to the 'Sales' query in the workbook." type="5" refreshedVersion="0" background="1">
    <dbPr connection="Provider=Microsoft.Mashup.OleDb.1;Data Source=$Workbook$;Location=Sales;Extended Properties=&quot;&quot;" command="SELECT * FROM [Sales]"/>
  </connection>
  <connection id="8" xr16:uid="{87A00E09-3ABE-44B2-8D0F-DF57B273B04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5">
    <s v="ThisWorkbookDataModel"/>
    <s v="{[dim_market].[region].[All]}"/>
    <s v="{[dim_market].[market].[All]}"/>
    <s v="{[dim_product].[division].[All]}"/>
    <s v="{[dim_customer].[customer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<sst xmlns="http://schemas.openxmlformats.org/spreadsheetml/2006/main" count="276" uniqueCount="198">
  <si>
    <t>Grand Total</t>
  </si>
  <si>
    <t>region</t>
  </si>
  <si>
    <t>All</t>
  </si>
  <si>
    <t>market</t>
  </si>
  <si>
    <t>division</t>
  </si>
  <si>
    <t>Acclaimed Stores</t>
  </si>
  <si>
    <t>All-Out</t>
  </si>
  <si>
    <t>Amazon</t>
  </si>
  <si>
    <t>Argos (Sainsbury's)</t>
  </si>
  <si>
    <t>Atlas Stores</t>
  </si>
  <si>
    <t>Atliq e Store</t>
  </si>
  <si>
    <t>AtliQ Exclusive</t>
  </si>
  <si>
    <t>BestBuy</t>
  </si>
  <si>
    <t>Boulanger</t>
  </si>
  <si>
    <t>Chip 7</t>
  </si>
  <si>
    <t>Chiptec</t>
  </si>
  <si>
    <t>Control</t>
  </si>
  <si>
    <t>Coolblue</t>
  </si>
  <si>
    <t>Costco</t>
  </si>
  <si>
    <t>Croma</t>
  </si>
  <si>
    <t>Currys (Dixons Carphone)</t>
  </si>
  <si>
    <t>Digimarket</t>
  </si>
  <si>
    <t>Ebay</t>
  </si>
  <si>
    <t>Electricalsara Stores</t>
  </si>
  <si>
    <t>Electricalsbea Stores</t>
  </si>
  <si>
    <t>Electricalslance Stores</t>
  </si>
  <si>
    <t>Electricalslytical</t>
  </si>
  <si>
    <t>Electricalsocity</t>
  </si>
  <si>
    <t>Electricalsquipo Stores</t>
  </si>
  <si>
    <t>Elite</t>
  </si>
  <si>
    <t>Elkjøp</t>
  </si>
  <si>
    <t>Epic Stores</t>
  </si>
  <si>
    <t>Euronics</t>
  </si>
  <si>
    <t>Expert</t>
  </si>
  <si>
    <t>Expression</t>
  </si>
  <si>
    <t>Ezone</t>
  </si>
  <si>
    <t>Flawless Stores</t>
  </si>
  <si>
    <t>Flipkart</t>
  </si>
  <si>
    <t>Fnac-Darty</t>
  </si>
  <si>
    <t>Forward Stores</t>
  </si>
  <si>
    <t>Girias</t>
  </si>
  <si>
    <t>Info Stores</t>
  </si>
  <si>
    <t>Insight</t>
  </si>
  <si>
    <t>Integration Stores</t>
  </si>
  <si>
    <t>Leader</t>
  </si>
  <si>
    <t>Logic Stores</t>
  </si>
  <si>
    <t>Lotus</t>
  </si>
  <si>
    <t>Neptune</t>
  </si>
  <si>
    <t>Nomad Stores</t>
  </si>
  <si>
    <t>Notebillig</t>
  </si>
  <si>
    <t>Nova</t>
  </si>
  <si>
    <t>Novus</t>
  </si>
  <si>
    <t>Otto</t>
  </si>
  <si>
    <t>Premium Stores</t>
  </si>
  <si>
    <t>Propel</t>
  </si>
  <si>
    <t>Radio Popular</t>
  </si>
  <si>
    <t>Radio Shack</t>
  </si>
  <si>
    <t>Reliance Digital</t>
  </si>
  <si>
    <t>Relief</t>
  </si>
  <si>
    <t>Sage</t>
  </si>
  <si>
    <t>Saturn</t>
  </si>
  <si>
    <t>Sorefoz</t>
  </si>
  <si>
    <t>Sound</t>
  </si>
  <si>
    <t>Staples</t>
  </si>
  <si>
    <t>Surface Stores</t>
  </si>
  <si>
    <t>Synthetic</t>
  </si>
  <si>
    <t>Taobao</t>
  </si>
  <si>
    <t>UniEuro</t>
  </si>
  <si>
    <t>Vijay Sales</t>
  </si>
  <si>
    <t>Viveks</t>
  </si>
  <si>
    <t>walmart</t>
  </si>
  <si>
    <t>Zone</t>
  </si>
  <si>
    <t>Net Sales 2019</t>
  </si>
  <si>
    <t>Net Sales 2020</t>
  </si>
  <si>
    <t>Net Sales 2021</t>
  </si>
  <si>
    <t>2021 vs 2020</t>
  </si>
  <si>
    <t>Customers</t>
  </si>
  <si>
    <t>Filters</t>
  </si>
  <si>
    <t>Australia</t>
  </si>
  <si>
    <t>Austria</t>
  </si>
  <si>
    <t>Bangladesh</t>
  </si>
  <si>
    <t>Canada</t>
  </si>
  <si>
    <t>China</t>
  </si>
  <si>
    <t>France</t>
  </si>
  <si>
    <t>Germany</t>
  </si>
  <si>
    <t>India</t>
  </si>
  <si>
    <t>Indonesia</t>
  </si>
  <si>
    <t>Italy</t>
  </si>
  <si>
    <t>Japan</t>
  </si>
  <si>
    <t>Netherlands</t>
  </si>
  <si>
    <t>Newzealand</t>
  </si>
  <si>
    <t>Norway</t>
  </si>
  <si>
    <t>Pakistan</t>
  </si>
  <si>
    <t>Philiphines</t>
  </si>
  <si>
    <t>Poland</t>
  </si>
  <si>
    <t>Portugal</t>
  </si>
  <si>
    <t>South Korea</t>
  </si>
  <si>
    <t>Spain</t>
  </si>
  <si>
    <t>Sweden</t>
  </si>
  <si>
    <t>United Kingdom</t>
  </si>
  <si>
    <t>USA</t>
  </si>
  <si>
    <t>2021 Target %</t>
  </si>
  <si>
    <t>Market</t>
  </si>
  <si>
    <t>2021 Achieved Target</t>
  </si>
  <si>
    <t>AQ Electron 4 3600 Desktop Processor</t>
  </si>
  <si>
    <t>AQ Gamer 1</t>
  </si>
  <si>
    <t>AQ Gamers</t>
  </si>
  <si>
    <t>AQ Gamers Ms</t>
  </si>
  <si>
    <t>AQ GEN Z</t>
  </si>
  <si>
    <t>AQ GT 21</t>
  </si>
  <si>
    <t>AQ Home Allin1</t>
  </si>
  <si>
    <t>AQ HOME Allin1 Gen 2</t>
  </si>
  <si>
    <t>AQ LION x1</t>
  </si>
  <si>
    <t>AQ LION x2</t>
  </si>
  <si>
    <t>AQ LION x3</t>
  </si>
  <si>
    <t>AQ Master wired x1 Ms</t>
  </si>
  <si>
    <t>AQ Master wireless x1</t>
  </si>
  <si>
    <t>AQ Master wireless x1 Ms</t>
  </si>
  <si>
    <t>AQ Mx NB</t>
  </si>
  <si>
    <t>AQ Pen Drive DRC</t>
  </si>
  <si>
    <t>AQ Smash 2</t>
  </si>
  <si>
    <t>AQ Zion Saga</t>
  </si>
  <si>
    <t>2021 Sales Growth %</t>
  </si>
  <si>
    <t>Products</t>
  </si>
  <si>
    <t>N &amp; S</t>
  </si>
  <si>
    <t>P &amp; A</t>
  </si>
  <si>
    <t>PC</t>
  </si>
  <si>
    <t>Division</t>
  </si>
  <si>
    <t>customer</t>
  </si>
  <si>
    <t>Qty</t>
  </si>
  <si>
    <t>Top 5 Sales Grossing Products</t>
  </si>
  <si>
    <t>Bottom 5 Sales Grossing Products</t>
  </si>
  <si>
    <t>AQ Clx3</t>
  </si>
  <si>
    <t>AQ Electron 3 3600 Desktop Processor</t>
  </si>
  <si>
    <t>AQ Gen Y</t>
  </si>
  <si>
    <t>AQ Lumina Ms</t>
  </si>
  <si>
    <t>AQ Marquee P3</t>
  </si>
  <si>
    <t>AQ Marquee P4</t>
  </si>
  <si>
    <t>AQ Maxima Ms</t>
  </si>
  <si>
    <t>AQ MB Lito</t>
  </si>
  <si>
    <t>AQ MB Lito 2</t>
  </si>
  <si>
    <t>AQ Qwerty</t>
  </si>
  <si>
    <t>AQ Qwerty Ms</t>
  </si>
  <si>
    <t>AQ Trigger</t>
  </si>
  <si>
    <t>AQ Trigger Ms</t>
  </si>
  <si>
    <t>AQ Wi Power Dx3</t>
  </si>
  <si>
    <t>All New Products launched in 2021</t>
  </si>
  <si>
    <t>Country</t>
  </si>
  <si>
    <t>Top 5 Countries</t>
  </si>
  <si>
    <t>Feasibility</t>
  </si>
  <si>
    <t>Impact</t>
  </si>
  <si>
    <t>Projects/Criteria</t>
  </si>
  <si>
    <t>Size</t>
  </si>
  <si>
    <t>10X</t>
  </si>
  <si>
    <t>Employee Index</t>
  </si>
  <si>
    <t>Project K</t>
  </si>
  <si>
    <t>Project AD</t>
  </si>
  <si>
    <t>Project CC</t>
  </si>
  <si>
    <t>AU Integration</t>
  </si>
  <si>
    <t xml:space="preserve">DB </t>
  </si>
  <si>
    <t>Spacer</t>
  </si>
  <si>
    <t>HIGH</t>
  </si>
  <si>
    <t>MEDIUM</t>
  </si>
  <si>
    <t>LOW</t>
  </si>
  <si>
    <t xml:space="preserve">HIGH          </t>
  </si>
  <si>
    <t xml:space="preserve">           MEDIUM</t>
  </si>
  <si>
    <t>Project Priorty Matrix</t>
  </si>
  <si>
    <t>Parameters</t>
  </si>
  <si>
    <t>Discount</t>
  </si>
  <si>
    <t>COGS</t>
  </si>
  <si>
    <t>Avg NIP</t>
  </si>
  <si>
    <t>GM Target</t>
  </si>
  <si>
    <t>Customer</t>
  </si>
  <si>
    <t>Product 2 Price</t>
  </si>
  <si>
    <t>Product 1 Price</t>
  </si>
  <si>
    <t>Product 3 Price</t>
  </si>
  <si>
    <t>Avg Net Invoice Price (Pre Tax Price)</t>
  </si>
  <si>
    <t>Best Scenario</t>
  </si>
  <si>
    <t>Realistice</t>
  </si>
  <si>
    <t>Worst Case</t>
  </si>
  <si>
    <t>Column2</t>
  </si>
  <si>
    <t>Total NIP</t>
  </si>
  <si>
    <t>Sales Qty</t>
  </si>
  <si>
    <t>Net Sales</t>
  </si>
  <si>
    <t>Post Discount</t>
  </si>
  <si>
    <t>Gross Margin</t>
  </si>
  <si>
    <t>Vs GM Target</t>
  </si>
  <si>
    <t>GM Target %</t>
  </si>
  <si>
    <t>Product1</t>
  </si>
  <si>
    <t>Product2</t>
  </si>
  <si>
    <t>Product24</t>
  </si>
  <si>
    <t>Labels</t>
  </si>
  <si>
    <t>Columns</t>
  </si>
  <si>
    <t>Sum</t>
  </si>
  <si>
    <t>Average</t>
  </si>
  <si>
    <t>Running Total</t>
  </si>
  <si>
    <t>Count</t>
  </si>
  <si>
    <t>Metrics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</si>
</sst>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 * #,##0.00_ ;_ * \-#,##0.00_ ;_ * &quot;-&quot;??_ ;_ @_ "/>
    <numFmt numFmtId="164" formatCode="#,##0.0%;\-#,##0.0%;#,##0.0%"/>
    <numFmt numFmtId="165" formatCode="0.0,,&quot;M&quot;"/>
    <numFmt numFmtId="166" formatCode="\$#,##0;\(\$#,##0\);\$#,##0"/>
    <numFmt numFmtId="167" formatCode="[&lt;1000]##,##0;[&lt;1000000]#,###.0,&quot;K&quot;;#,###.0,,&quot;M&quot;"/>
    <numFmt numFmtId="168" formatCode="_-[$$-409]* #,##0.00_ ;_-[$$-409]* \-#,##0.00\ ;_-[$$-409]* &quot;-&quot;??_ ;_-@_ "/>
    <numFmt numFmtId="170" formatCode="_-[$$-409]* #,##0_ ;_-[$$-409]* \-#,##0\ ;_-[$$-409]* &quot;-&quot;??_ ;_-@_ "/>
    <numFmt numFmtId="175" formatCode="_ * #,##0_ ;_ * \-#,##0_ ;_ * &quot;-&quot;??_ ;_ @_ "/>
  </numFmts>
  <fonts count="1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Avenir Next LT Pro"/>
      <family val="2"/>
    </font>
    <font>
      <sz val="10"/>
      <color theme="1"/>
      <name val="Avenir Next LT Pro"/>
      <family val="2"/>
    </font>
    <font>
      <sz val="11"/>
      <color theme="1"/>
      <name val="Avenir Next LT Pro Light"/>
      <family val="2"/>
    </font>
    <font>
      <sz val="11"/>
      <color theme="1"/>
      <name val="Calibri"/>
      <family val="2"/>
    </font>
    <font>
      <b/>
      <sz val="9"/>
      <color theme="1"/>
      <name val="Avenir Next LT Pro Light"/>
      <family val="2"/>
    </font>
    <font>
      <b/>
      <sz val="9"/>
      <color theme="1"/>
      <name val="Avenir Next LT Pro"/>
      <family val="2"/>
    </font>
    <font>
      <sz val="18"/>
      <color theme="1"/>
      <name val="Avenir Next LT Pro Light"/>
      <family val="2"/>
    </font>
    <font>
      <b/>
      <sz val="11"/>
      <color theme="0"/>
      <name val="Avenir Next LT Pro Light"/>
      <family val="2"/>
    </font>
    <font>
      <sz val="8"/>
      <name val="Calibri"/>
      <family val="2"/>
    </font>
    <font>
      <sz val="11"/>
      <color theme="0"/>
      <name val="Avenir Next LT Pro Light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/>
        <bgColor indexed="64"/>
      </patternFill>
    </fill>
  </fills>
  <borders count="1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79">
    <xf numFmtId="0" fontId="0" fillId="0" borderId="0" xfId="0"/>
    <xf numFmtId="0" fontId="2" fillId="0" borderId="0" xfId="0" applyFont="1" applyAlignment="1">
      <alignment horizontal="left"/>
    </xf>
    <xf numFmtId="165" fontId="2" fillId="0" borderId="1" xfId="0" applyNumberFormat="1" applyFont="1" applyBorder="1"/>
    <xf numFmtId="164" fontId="2" fillId="0" borderId="1" xfId="0" applyNumberFormat="1" applyFont="1" applyBorder="1"/>
    <xf numFmtId="165" fontId="2" fillId="0" borderId="0" xfId="0" applyNumberFormat="1" applyFont="1"/>
    <xf numFmtId="164" fontId="2" fillId="0" borderId="0" xfId="0" applyNumberFormat="1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pivotButton="1" applyFont="1"/>
    <xf numFmtId="0" fontId="2" fillId="0" borderId="0" xfId="0" applyFont="1"/>
    <xf numFmtId="0" fontId="0" fillId="0" borderId="0" xfId="0" applyAlignment="1">
      <alignment vertical="center" wrapText="1"/>
    </xf>
    <xf numFmtId="0" fontId="4" fillId="2" borderId="0" xfId="0" applyFont="1" applyFill="1"/>
    <xf numFmtId="0" fontId="4" fillId="2" borderId="3" xfId="0" applyFont="1" applyFill="1" applyBorder="1" applyAlignment="1">
      <alignment horizontal="left"/>
    </xf>
    <xf numFmtId="165" fontId="4" fillId="2" borderId="3" xfId="0" applyNumberFormat="1" applyFont="1" applyFill="1" applyBorder="1"/>
    <xf numFmtId="164" fontId="4" fillId="2" borderId="3" xfId="0" applyNumberFormat="1" applyFont="1" applyFill="1" applyBorder="1"/>
    <xf numFmtId="0" fontId="1" fillId="0" borderId="0" xfId="0" applyFont="1"/>
    <xf numFmtId="0" fontId="4" fillId="0" borderId="1" xfId="0" applyFont="1" applyBorder="1" applyAlignment="1">
      <alignment horizontal="left"/>
    </xf>
    <xf numFmtId="165" fontId="4" fillId="0" borderId="1" xfId="0" applyNumberFormat="1" applyFont="1" applyBorder="1"/>
    <xf numFmtId="164" fontId="4" fillId="0" borderId="1" xfId="0" applyNumberFormat="1" applyFont="1" applyBorder="1"/>
    <xf numFmtId="0" fontId="4" fillId="2" borderId="1" xfId="0" applyFont="1" applyFill="1" applyBorder="1" applyAlignment="1">
      <alignment horizontal="left"/>
    </xf>
    <xf numFmtId="165" fontId="4" fillId="2" borderId="1" xfId="0" applyNumberFormat="1" applyFont="1" applyFill="1" applyBorder="1"/>
    <xf numFmtId="164" fontId="4" fillId="2" borderId="1" xfId="0" applyNumberFormat="1" applyFont="1" applyFill="1" applyBorder="1"/>
    <xf numFmtId="0" fontId="4" fillId="2" borderId="4" xfId="0" applyFont="1" applyFill="1" applyBorder="1" applyAlignment="1">
      <alignment horizontal="left"/>
    </xf>
    <xf numFmtId="165" fontId="4" fillId="2" borderId="4" xfId="0" applyNumberFormat="1" applyFont="1" applyFill="1" applyBorder="1"/>
    <xf numFmtId="166" fontId="4" fillId="2" borderId="4" xfId="0" applyNumberFormat="1" applyFont="1" applyFill="1" applyBorder="1"/>
    <xf numFmtId="164" fontId="4" fillId="2" borderId="4" xfId="0" applyNumberFormat="1" applyFont="1" applyFill="1" applyBorder="1"/>
    <xf numFmtId="0" fontId="4" fillId="2" borderId="5" xfId="0" applyFont="1" applyFill="1" applyBorder="1" applyAlignment="1">
      <alignment horizontal="center"/>
    </xf>
    <xf numFmtId="0" fontId="4" fillId="2" borderId="5" xfId="0" applyFont="1" applyFill="1" applyBorder="1"/>
    <xf numFmtId="0" fontId="4" fillId="2" borderId="2" xfId="0" applyFont="1" applyFill="1" applyBorder="1"/>
    <xf numFmtId="0" fontId="4" fillId="2" borderId="6" xfId="0" applyFont="1" applyFill="1" applyBorder="1" applyAlignment="1">
      <alignment horizontal="left"/>
    </xf>
    <xf numFmtId="165" fontId="4" fillId="2" borderId="6" xfId="0" applyNumberFormat="1" applyFont="1" applyFill="1" applyBorder="1"/>
    <xf numFmtId="164" fontId="4" fillId="2" borderId="6" xfId="0" applyNumberFormat="1" applyFont="1" applyFill="1" applyBorder="1"/>
    <xf numFmtId="0" fontId="4" fillId="2" borderId="7" xfId="0" applyFont="1" applyFill="1" applyBorder="1"/>
    <xf numFmtId="0" fontId="4" fillId="0" borderId="1" xfId="0" pivotButton="1" applyFont="1" applyBorder="1"/>
    <xf numFmtId="0" fontId="4" fillId="0" borderId="1" xfId="0" applyFont="1" applyBorder="1"/>
    <xf numFmtId="0" fontId="4" fillId="2" borderId="2" xfId="0" applyFont="1" applyFill="1" applyBorder="1" applyAlignment="1">
      <alignment horizontal="center"/>
    </xf>
    <xf numFmtId="167" fontId="4" fillId="2" borderId="1" xfId="0" applyNumberFormat="1" applyFont="1" applyFill="1" applyBorder="1"/>
    <xf numFmtId="167" fontId="4" fillId="2" borderId="3" xfId="0" applyNumberFormat="1" applyFont="1" applyFill="1" applyBorder="1"/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2" borderId="0" xfId="0" applyFont="1" applyFill="1" applyAlignment="1">
      <alignment horizontal="left"/>
    </xf>
    <xf numFmtId="167" fontId="4" fillId="2" borderId="0" xfId="0" applyNumberFormat="1" applyFont="1" applyFill="1"/>
    <xf numFmtId="0" fontId="4" fillId="0" borderId="2" xfId="0" applyFont="1" applyBorder="1"/>
    <xf numFmtId="0" fontId="0" fillId="0" borderId="0" xfId="0" applyAlignment="1"/>
    <xf numFmtId="0" fontId="0" fillId="4" borderId="0" xfId="0" applyFill="1"/>
    <xf numFmtId="0" fontId="0" fillId="4" borderId="0" xfId="0" applyFill="1" applyAlignment="1">
      <alignment wrapText="1"/>
    </xf>
    <xf numFmtId="0" fontId="0" fillId="5" borderId="0" xfId="0" applyFill="1" applyAlignment="1">
      <alignment horizontal="center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6" fillId="4" borderId="0" xfId="0" applyFont="1" applyFill="1" applyAlignment="1">
      <alignment horizontal="right"/>
    </xf>
    <xf numFmtId="0" fontId="7" fillId="4" borderId="0" xfId="0" applyFont="1" applyFill="1" applyAlignment="1">
      <alignment horizontal="right"/>
    </xf>
    <xf numFmtId="0" fontId="6" fillId="4" borderId="0" xfId="0" applyFont="1" applyFill="1" applyAlignment="1">
      <alignment horizontal="right" textRotation="255"/>
    </xf>
    <xf numFmtId="0" fontId="0" fillId="4" borderId="0" xfId="0" applyFill="1" applyAlignment="1"/>
    <xf numFmtId="0" fontId="0" fillId="5" borderId="0" xfId="0" applyFill="1" applyAlignment="1"/>
    <xf numFmtId="0" fontId="8" fillId="2" borderId="0" xfId="0" applyFont="1" applyFill="1" applyAlignment="1">
      <alignment horizontal="center"/>
    </xf>
    <xf numFmtId="0" fontId="4" fillId="0" borderId="0" xfId="0" applyFont="1"/>
    <xf numFmtId="0" fontId="4" fillId="0" borderId="8" xfId="0" applyFont="1" applyBorder="1"/>
    <xf numFmtId="0" fontId="4" fillId="0" borderId="8" xfId="0" applyFont="1" applyBorder="1" applyAlignment="1">
      <alignment wrapText="1"/>
    </xf>
    <xf numFmtId="168" fontId="4" fillId="0" borderId="8" xfId="0" applyNumberFormat="1" applyFont="1" applyBorder="1"/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wrapText="1"/>
    </xf>
    <xf numFmtId="168" fontId="4" fillId="0" borderId="8" xfId="0" applyNumberFormat="1" applyFont="1" applyBorder="1" applyAlignment="1">
      <alignment vertical="center"/>
    </xf>
    <xf numFmtId="9" fontId="4" fillId="0" borderId="8" xfId="2" applyFont="1" applyBorder="1"/>
    <xf numFmtId="170" fontId="4" fillId="0" borderId="8" xfId="0" applyNumberFormat="1" applyFont="1" applyBorder="1"/>
    <xf numFmtId="170" fontId="4" fillId="0" borderId="9" xfId="0" applyNumberFormat="1" applyFont="1" applyBorder="1"/>
    <xf numFmtId="170" fontId="4" fillId="0" borderId="0" xfId="0" applyNumberFormat="1" applyFont="1" applyBorder="1"/>
    <xf numFmtId="9" fontId="4" fillId="0" borderId="8" xfId="0" applyNumberFormat="1" applyFont="1" applyBorder="1"/>
    <xf numFmtId="175" fontId="4" fillId="0" borderId="8" xfId="1" applyNumberFormat="1" applyFont="1" applyBorder="1"/>
    <xf numFmtId="0" fontId="4" fillId="0" borderId="8" xfId="0" applyFont="1" applyBorder="1" applyAlignment="1">
      <alignment horizontal="right"/>
    </xf>
    <xf numFmtId="0" fontId="4" fillId="0" borderId="10" xfId="0" applyFont="1" applyBorder="1" applyAlignment="1">
      <alignment horizontal="right" wrapText="1"/>
    </xf>
    <xf numFmtId="0" fontId="4" fillId="0" borderId="12" xfId="0" applyFont="1" applyBorder="1" applyAlignment="1">
      <alignment horizontal="right" wrapText="1"/>
    </xf>
    <xf numFmtId="0" fontId="4" fillId="0" borderId="11" xfId="0" applyFont="1" applyBorder="1" applyAlignment="1">
      <alignment horizontal="right" wrapText="1"/>
    </xf>
    <xf numFmtId="0" fontId="4" fillId="6" borderId="0" xfId="0" applyFont="1" applyFill="1" applyAlignment="1">
      <alignment horizontal="center"/>
    </xf>
    <xf numFmtId="0" fontId="11" fillId="6" borderId="0" xfId="0" applyFont="1" applyFill="1" applyBorder="1" applyAlignment="1">
      <alignment horizontal="center"/>
    </xf>
    <xf numFmtId="0" fontId="11" fillId="6" borderId="8" xfId="0" applyFont="1" applyFill="1" applyBorder="1" applyAlignment="1">
      <alignment horizontal="center"/>
    </xf>
    <xf numFmtId="9" fontId="11" fillId="6" borderId="12" xfId="0" applyNumberFormat="1" applyFont="1" applyFill="1" applyBorder="1" applyAlignment="1">
      <alignment horizontal="center"/>
    </xf>
    <xf numFmtId="168" fontId="11" fillId="6" borderId="12" xfId="0" applyNumberFormat="1" applyFont="1" applyFill="1" applyBorder="1" applyAlignment="1">
      <alignment horizontal="center"/>
    </xf>
    <xf numFmtId="0" fontId="9" fillId="6" borderId="0" xfId="0" applyFont="1" applyFill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34">
    <dxf>
      <font>
        <strike val="0"/>
        <outline val="0"/>
        <shadow val="0"/>
        <u val="none"/>
        <vertAlign val="baseline"/>
        <sz val="11"/>
        <color theme="1"/>
        <name val="Avenir Next LT Pro Light"/>
        <family val="2"/>
        <scheme val="none"/>
      </font>
      <fill>
        <patternFill patternType="solid">
          <fgColor indexed="64"/>
          <bgColor theme="8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venir Next LT Pro Light"/>
        <family val="2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venir Next LT Pro Light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venir Next LT Pro Light"/>
        <family val="2"/>
        <scheme val="none"/>
      </font>
      <fill>
        <patternFill patternType="solid">
          <fgColor indexed="64"/>
          <bgColor theme="8"/>
        </patternFill>
      </fill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Avenir Next LT Pro Light"/>
        <family val="2"/>
        <scheme val="none"/>
      </font>
      <numFmt numFmtId="168" formatCode="_-[$$-409]* #,##0.00_ ;_-[$$-409]* \-#,##0.00\ ;_-[$$-409]* &quot;-&quot;??_ ;_-@_ 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theme="1"/>
        <name val="Avenir Next LT Pro Light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theme="1"/>
        <name val="Avenir Next LT Pro Light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theme="1"/>
        <name val="Avenir Next LT Pro Light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venir Next LT Pro Light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Avenir Next LT Pro Light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Avenir Next LT Pro Light"/>
        <family val="2"/>
        <scheme val="none"/>
      </font>
    </dxf>
    <dxf>
      <fill>
        <patternFill patternType="solid">
          <fgColor indexed="64"/>
          <bgColor theme="2" tint="-0.499984740745262"/>
        </patternFill>
      </fill>
      <alignment horizontal="center" vertical="bottom" textRotation="0" wrapText="0" indent="0" justifyLastLine="0" shrinkToFit="0" readingOrder="0"/>
    </dxf>
    <dxf>
      <font>
        <b/>
      </font>
      <fill>
        <patternFill patternType="solid">
          <fgColor indexed="64"/>
          <bgColor theme="0" tint="-4.9989318521683403E-2"/>
        </patternFill>
      </fill>
    </dxf>
    <dxf>
      <font>
        <b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</dxf>
    <dxf>
      <font>
        <b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</dxf>
    <dxf>
      <font>
        <b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</dxf>
    <dxf>
      <font>
        <b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</dxf>
    <dxf>
      <font>
        <b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</dxf>
    <dxf>
      <font>
        <b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</dxf>
    <dxf>
      <font>
        <b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</dxf>
    <dxf>
      <font>
        <b/>
      </font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</dxf>
    <dxf>
      <font>
        <b/>
      </font>
      <fill>
        <patternFill patternType="solid">
          <fgColor indexed="64"/>
          <bgColor theme="0" tint="-4.9989318521683403E-2"/>
        </patternFill>
      </fill>
    </dxf>
    <dxf>
      <font>
        <name val="Avenir Next LT Pro Light"/>
      </font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0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name val="Avenir Next LT Pro Light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name val="Avenir Next LT Pro Light"/>
      </font>
    </dxf>
    <dxf>
      <font>
        <name val="Avenir Next LT Pro Light"/>
      </font>
    </dxf>
    <dxf>
      <font>
        <name val="Avenir Next LT Pro Light"/>
      </font>
    </dxf>
    <dxf>
      <font>
        <name val="Avenir Next LT Pro Light"/>
      </font>
    </dxf>
    <dxf>
      <font>
        <name val="Avenir Next LT Pro Light"/>
      </font>
    </dxf>
    <dxf>
      <font>
        <name val="Avenir Next LT Pro Light"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0"/>
        </patternFill>
      </fill>
    </dxf>
    <dxf>
      <alignment horizontal="center"/>
    </dxf>
    <dxf>
      <font>
        <name val="Avenir Next LT Pro"/>
      </font>
    </dxf>
    <dxf>
      <numFmt numFmtId="165" formatCode="0.0,,&quot;M&quot;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horizontal="center"/>
    </dxf>
    <dxf>
      <font>
        <name val="Avenir Next LT Pro Light"/>
      </font>
    </dxf>
    <dxf>
      <font>
        <name val="Avenir Next LT Pro Light"/>
      </font>
    </dxf>
    <dxf>
      <font>
        <name val="Avenir Next LT Pro Light"/>
      </font>
    </dxf>
    <dxf>
      <font>
        <name val="Avenir Next LT Pro Light"/>
      </font>
    </dxf>
    <dxf>
      <font>
        <name val="Avenir Next LT Pro Light"/>
      </font>
    </dxf>
    <dxf>
      <font>
        <name val="Avenir Next LT Pro Light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name val="Avenir Next LT Pro Light"/>
      </font>
    </dxf>
    <dxf>
      <fill>
        <patternFill patternType="solid">
          <bgColor theme="0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name val="Avenir Next LT Pro Light"/>
      </font>
    </dxf>
    <dxf>
      <border>
        <bottom style="thin">
          <color theme="0" tint="-0.24994659260841701"/>
        </bottom>
      </border>
    </dxf>
    <dxf>
      <border>
        <bottom style="thin">
          <color theme="0" tint="-0.24994659260841701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/>
        <right/>
        <top style="thin">
          <color theme="0" tint="-0.34998626667073579"/>
        </top>
        <bottom style="thin">
          <color theme="0" tint="-0.34998626667073579"/>
        </bottom>
        <vertical/>
      </border>
    </dxf>
    <dxf>
      <border>
        <left/>
        <right/>
        <top style="thin">
          <color theme="0" tint="-0.34998626667073579"/>
        </top>
        <bottom style="thin">
          <color theme="0" tint="-0.34998626667073579"/>
        </bottom>
        <vertical/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numFmt numFmtId="165" formatCode="0.0,,&quot;M&quot;"/>
    </dxf>
    <dxf>
      <numFmt numFmtId="165" formatCode="0.0,,&quot;M&quot;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name val="Avenir Next LT Pro Light"/>
      </font>
    </dxf>
    <dxf>
      <alignment horizontal="center"/>
    </dxf>
    <dxf>
      <alignment horizontal="center"/>
    </dxf>
    <dxf>
      <numFmt numFmtId="165" formatCode="0.0,,&quot;M&quot;"/>
    </dxf>
    <dxf>
      <font>
        <sz val="10"/>
      </font>
    </dxf>
    <dxf>
      <font>
        <sz val="10"/>
      </font>
    </dxf>
    <dxf>
      <font>
        <name val="Avenir Next LT Pro"/>
      </font>
    </dxf>
    <dxf>
      <font>
        <name val="Avenir Next LT Pro"/>
      </font>
    </dxf>
    <dxf>
      <font>
        <name val="Avenir Next LT Pro"/>
      </font>
    </dxf>
    <dxf>
      <font>
        <name val="Avenir Next LT Pro"/>
      </font>
    </dxf>
    <dxf>
      <font>
        <name val="Avenir Next LT Pro"/>
      </font>
    </dxf>
    <dxf>
      <font>
        <name val="Avenir Next LT Pro"/>
      </font>
    </dxf>
    <dxf>
      <font>
        <name val="Avenir Next LT Pro"/>
      </font>
    </dxf>
    <dxf>
      <alignment horizontal="center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</dxfs>
  <tableStyles count="2" defaultTableStyle="TableStyleMedium2" defaultPivotStyle="PivotStyleLight16">
    <tableStyle name="Invisible" pivot="0" table="0" count="0" xr9:uid="{A760C55D-C388-4741-A6A0-84981988DD83}"/>
    <tableStyle name="Table Style 1" pivot="0" count="1" xr9:uid="{82326C21-0E8C-4678-B3F8-C92C920E5E7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47" Type="http://schemas.openxmlformats.org/officeDocument/2006/relationships/customXml" Target="../customXml/item23.xml"/><Relationship Id="rId50" Type="http://schemas.openxmlformats.org/officeDocument/2006/relationships/customXml" Target="../customXml/item2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9" Type="http://schemas.openxmlformats.org/officeDocument/2006/relationships/customXml" Target="../customXml/item5.xml"/><Relationship Id="rId11" Type="http://schemas.openxmlformats.org/officeDocument/2006/relationships/pivotCacheDefinition" Target="pivotCache/pivotCacheDefinition2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45" Type="http://schemas.openxmlformats.org/officeDocument/2006/relationships/customXml" Target="../customXml/item21.xml"/><Relationship Id="rId53" Type="http://schemas.openxmlformats.org/officeDocument/2006/relationships/customXml" Target="../customXml/item29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52" Type="http://schemas.openxmlformats.org/officeDocument/2006/relationships/customXml" Target="../customXml/item2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48" Type="http://schemas.openxmlformats.org/officeDocument/2006/relationships/customXml" Target="../customXml/item24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7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Relationship Id="rId46" Type="http://schemas.openxmlformats.org/officeDocument/2006/relationships/customXml" Target="../customXml/item22.xml"/><Relationship Id="rId20" Type="http://schemas.openxmlformats.org/officeDocument/2006/relationships/styles" Target="styles.xml"/><Relationship Id="rId41" Type="http://schemas.openxmlformats.org/officeDocument/2006/relationships/customXml" Target="../customXml/item17.xml"/><Relationship Id="rId54" Type="http://schemas.openxmlformats.org/officeDocument/2006/relationships/customXml" Target="../customXml/item3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6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49" Type="http://schemas.openxmlformats.org/officeDocument/2006/relationships/customXml" Target="../customXml/item25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205513835192193E-2"/>
          <c:y val="4.2091335117763744E-2"/>
          <c:w val="0.91531890775863811"/>
          <c:h val="0.90405957918626523"/>
        </c:manualLayout>
      </c:layout>
      <c:bubbleChart>
        <c:varyColors val="1"/>
        <c:ser>
          <c:idx val="0"/>
          <c:order val="0"/>
          <c:tx>
            <c:strRef>
              <c:f>'Projects Priorty Matrix'!$C$28</c:f>
              <c:strCache>
                <c:ptCount val="1"/>
                <c:pt idx="0">
                  <c:v>Impact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0A7-44D5-BFCB-C7B44BEFB47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0A7-44D5-BFCB-C7B44BEFB478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0A7-44D5-BFCB-C7B44BEFB47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80A7-44D5-BFCB-C7B44BEFB47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80A7-44D5-BFCB-C7B44BEFB478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0A7-44D5-BFCB-C7B44BEFB478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0A7-44D5-BFCB-C7B44BEFB47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0A7-44D5-BFCB-C7B44BEFB47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4540B80A-1D41-4EA7-90A4-402CA8206D30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80A7-44D5-BFCB-C7B44BEFB478}"/>
                </c:ext>
              </c:extLst>
            </c:dLbl>
            <c:dLbl>
              <c:idx val="1"/>
              <c:layout>
                <c:manualLayout>
                  <c:x val="-0.17509727626459143"/>
                  <c:y val="-6.9832402234636867E-3"/>
                </c:manualLayout>
              </c:layout>
              <c:tx>
                <c:rich>
                  <a:bodyPr/>
                  <a:lstStyle/>
                  <a:p>
                    <a:fld id="{A18DB29C-851C-4AEA-8DD6-1BCB0A304266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80A7-44D5-BFCB-C7B44BEFB478}"/>
                </c:ext>
              </c:extLst>
            </c:dLbl>
            <c:dLbl>
              <c:idx val="2"/>
              <c:layout>
                <c:manualLayout>
                  <c:x val="-0.1469952442715089"/>
                  <c:y val="1.3966480446927373E-2"/>
                </c:manualLayout>
              </c:layout>
              <c:tx>
                <c:rich>
                  <a:bodyPr/>
                  <a:lstStyle/>
                  <a:p>
                    <a:fld id="{BDFBBC70-095F-43D7-95C9-9C032AB4719A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0A7-44D5-BFCB-C7B44BEFB478}"/>
                </c:ext>
              </c:extLst>
            </c:dLbl>
            <c:dLbl>
              <c:idx val="3"/>
              <c:layout>
                <c:manualLayout>
                  <c:x val="-0.13618677042801564"/>
                  <c:y val="-1.6294227188081937E-2"/>
                </c:manualLayout>
              </c:layout>
              <c:tx>
                <c:rich>
                  <a:bodyPr/>
                  <a:lstStyle/>
                  <a:p>
                    <a:fld id="{0907A459-12CE-4760-BBE2-10654C78584B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80A7-44D5-BFCB-C7B44BEFB478}"/>
                </c:ext>
              </c:extLst>
            </c:dLbl>
            <c:dLbl>
              <c:idx val="4"/>
              <c:layout>
                <c:manualLayout>
                  <c:x val="-0.14915693904020769"/>
                  <c:y val="-6.9832402234636867E-3"/>
                </c:manualLayout>
              </c:layout>
              <c:tx>
                <c:rich>
                  <a:bodyPr/>
                  <a:lstStyle/>
                  <a:p>
                    <a:fld id="{06E89197-BDF2-4456-ADA8-7997DB2CB57E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80A7-44D5-BFCB-C7B44BEFB478}"/>
                </c:ext>
              </c:extLst>
            </c:dLbl>
            <c:dLbl>
              <c:idx val="5"/>
              <c:layout>
                <c:manualLayout>
                  <c:x val="-0.17509727626459143"/>
                  <c:y val="-4.6554934823092101E-3"/>
                </c:manualLayout>
              </c:layout>
              <c:tx>
                <c:rich>
                  <a:bodyPr/>
                  <a:lstStyle/>
                  <a:p>
                    <a:fld id="{5210F257-0E71-4CB8-8611-0D548729C723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80A7-44D5-BFCB-C7B44BEFB478}"/>
                </c:ext>
              </c:extLst>
            </c:dLbl>
            <c:dLbl>
              <c:idx val="6"/>
              <c:layout>
                <c:manualLayout>
                  <c:x val="-6.4850843060959798E-2"/>
                  <c:y val="0"/>
                </c:manualLayout>
              </c:layout>
              <c:tx>
                <c:rich>
                  <a:bodyPr/>
                  <a:lstStyle/>
                  <a:p>
                    <a:fld id="{D61F4A71-A3BF-40F9-B20E-88A6B5EFF033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0A7-44D5-BFCB-C7B44BEFB478}"/>
                </c:ext>
              </c:extLst>
            </c:dLbl>
            <c:dLbl>
              <c:idx val="7"/>
              <c:layout>
                <c:manualLayout>
                  <c:x val="-0.16212710765239949"/>
                  <c:y val="-2.094972067039106E-2"/>
                </c:manualLayout>
              </c:layout>
              <c:tx>
                <c:rich>
                  <a:bodyPr/>
                  <a:lstStyle/>
                  <a:p>
                    <a:fld id="{5F1FE6B6-482E-4AA8-873D-C610593F07D1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80A7-44D5-BFCB-C7B44BEFB4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'Projects Priorty Matrix'!$D$27:$K$27</c:f>
              <c:numCache>
                <c:formatCode>General</c:formatCode>
                <c:ptCount val="8"/>
                <c:pt idx="0">
                  <c:v>8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8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</c:numCache>
            </c:numRef>
          </c:xVal>
          <c:yVal>
            <c:numRef>
              <c:f>'Projects Priorty Matrix'!$D$28:$K$28</c:f>
              <c:numCache>
                <c:formatCode>General</c:formatCode>
                <c:ptCount val="8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5</c:v>
                </c:pt>
                <c:pt idx="4">
                  <c:v>2</c:v>
                </c:pt>
                <c:pt idx="5">
                  <c:v>2</c:v>
                </c:pt>
                <c:pt idx="6">
                  <c:v>8</c:v>
                </c:pt>
                <c:pt idx="7">
                  <c:v>5</c:v>
                </c:pt>
              </c:numCache>
            </c:numRef>
          </c:yVal>
          <c:bubbleSize>
            <c:numRef>
              <c:f>'Projects Priorty Matrix'!$C$29:$K$29</c:f>
              <c:numCache>
                <c:formatCode>General</c:formatCode>
                <c:ptCount val="9"/>
                <c:pt idx="0">
                  <c:v>0</c:v>
                </c:pt>
                <c:pt idx="1">
                  <c:v>7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</c:v>
                </c:pt>
                <c:pt idx="7">
                  <c:v>9</c:v>
                </c:pt>
                <c:pt idx="8">
                  <c:v>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'Projects Priorty Matrix'!$D$26:$K$26</c15:f>
                <c15:dlblRangeCache>
                  <c:ptCount val="8"/>
                  <c:pt idx="0">
                    <c:v>10X</c:v>
                  </c:pt>
                  <c:pt idx="1">
                    <c:v>Employee Index</c:v>
                  </c:pt>
                  <c:pt idx="2">
                    <c:v>Project K</c:v>
                  </c:pt>
                  <c:pt idx="3">
                    <c:v>Project AD</c:v>
                  </c:pt>
                  <c:pt idx="4">
                    <c:v>Project CC</c:v>
                  </c:pt>
                  <c:pt idx="5">
                    <c:v>AU Integration</c:v>
                  </c:pt>
                  <c:pt idx="6">
                    <c:v>DB </c:v>
                  </c:pt>
                  <c:pt idx="7">
                    <c:v>Spacer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0A7-44D5-BFCB-C7B44BEFB4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196012064"/>
        <c:axId val="195996224"/>
      </c:bubbleChart>
      <c:valAx>
        <c:axId val="19601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96224"/>
        <c:crosses val="autoZero"/>
        <c:crossBetween val="midCat"/>
        <c:majorUnit val="5"/>
      </c:valAx>
      <c:valAx>
        <c:axId val="19599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120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129540</xdr:rowOff>
    </xdr:from>
    <xdr:to>
      <xdr:col>8</xdr:col>
      <xdr:colOff>1089660</xdr:colOff>
      <xdr:row>20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888059-FFC5-2542-E0CB-65688D45B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8</xdr:col>
      <xdr:colOff>45720</xdr:colOff>
      <xdr:row>18</xdr:row>
      <xdr:rowOff>243840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44628AA-9CE7-108D-723F-B501415A7D9A}"/>
            </a:ext>
          </a:extLst>
        </xdr:cNvPr>
        <xdr:cNvSpPr txBox="1"/>
      </xdr:nvSpPr>
      <xdr:spPr>
        <a:xfrm>
          <a:off x="7170420" y="5029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0.80848</cdr:x>
      <cdr:y>0.88719</cdr:y>
    </cdr:from>
    <cdr:to>
      <cdr:x>0.95501</cdr:x>
      <cdr:y>0.9415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2AF0CF8-44FD-C7DE-88DC-75B5EB39C237}"/>
            </a:ext>
          </a:extLst>
        </cdr:cNvPr>
        <cdr:cNvSpPr txBox="1"/>
      </cdr:nvSpPr>
      <cdr:spPr>
        <a:xfrm xmlns:a="http://schemas.openxmlformats.org/drawingml/2006/main">
          <a:off x="4792980" y="4853940"/>
          <a:ext cx="868680" cy="2971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0.85219</cdr:x>
      <cdr:y>0.85974</cdr:y>
    </cdr:from>
    <cdr:to>
      <cdr:x>0.97943</cdr:x>
      <cdr:y>0.96797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5DF0DDBC-5AA4-5B2E-CEB6-F3478D23B2C9}"/>
            </a:ext>
          </a:extLst>
        </cdr:cNvPr>
        <cdr:cNvSpPr txBox="1"/>
      </cdr:nvSpPr>
      <cdr:spPr>
        <a:xfrm xmlns:a="http://schemas.openxmlformats.org/drawingml/2006/main">
          <a:off x="4961149" y="3970020"/>
          <a:ext cx="740805" cy="499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>
              <a:latin typeface="Arial Rounded MT Bold" panose="020F0704030504030204" pitchFamily="34" charset="0"/>
            </a:rPr>
            <a:t>Nice</a:t>
          </a:r>
          <a:r>
            <a:rPr lang="en-IN" sz="1100" baseline="0">
              <a:latin typeface="Arial Rounded MT Bold" panose="020F0704030504030204" pitchFamily="34" charset="0"/>
            </a:rPr>
            <a:t> To</a:t>
          </a:r>
          <a:br>
            <a:rPr lang="en-IN" sz="1100" baseline="0">
              <a:latin typeface="Arial Rounded MT Bold" panose="020F0704030504030204" pitchFamily="34" charset="0"/>
            </a:rPr>
          </a:br>
          <a:r>
            <a:rPr lang="en-IN" sz="1100" baseline="0">
              <a:latin typeface="Arial Rounded MT Bold" panose="020F0704030504030204" pitchFamily="34" charset="0"/>
            </a:rPr>
            <a:t>   Have</a:t>
          </a:r>
        </a:p>
      </cdr:txBody>
    </cdr:sp>
  </cdr:relSizeAnchor>
  <cdr:relSizeAnchor xmlns:cdr="http://schemas.openxmlformats.org/drawingml/2006/chartDrawing">
    <cdr:from>
      <cdr:x>0.04756</cdr:x>
      <cdr:y>0.86139</cdr:y>
    </cdr:from>
    <cdr:to>
      <cdr:x>0.15296</cdr:x>
      <cdr:y>0.96936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216B5308-9E5F-BA10-2C7D-1471AEBAD9CC}"/>
            </a:ext>
          </a:extLst>
        </cdr:cNvPr>
        <cdr:cNvSpPr txBox="1"/>
      </cdr:nvSpPr>
      <cdr:spPr>
        <a:xfrm xmlns:a="http://schemas.openxmlformats.org/drawingml/2006/main">
          <a:off x="276867" y="3977641"/>
          <a:ext cx="613596" cy="4985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>
              <a:latin typeface="Arial Rounded MT Bold" panose="020F0704030504030204" pitchFamily="34" charset="0"/>
            </a:rPr>
            <a:t>May Be</a:t>
          </a:r>
          <a:br>
            <a:rPr lang="en-IN" sz="1100">
              <a:latin typeface="Arial Rounded MT Bold" panose="020F0704030504030204" pitchFamily="34" charset="0"/>
            </a:rPr>
          </a:br>
          <a:r>
            <a:rPr lang="en-IN" sz="1100">
              <a:latin typeface="Arial Rounded MT Bold" panose="020F0704030504030204" pitchFamily="34" charset="0"/>
            </a:rPr>
            <a:t>  Later</a:t>
          </a:r>
        </a:p>
      </cdr:txBody>
    </cdr:sp>
  </cdr:relSizeAnchor>
  <cdr:relSizeAnchor xmlns:cdr="http://schemas.openxmlformats.org/drawingml/2006/chartDrawing">
    <cdr:from>
      <cdr:x>0.7982</cdr:x>
      <cdr:y>0.05281</cdr:y>
    </cdr:from>
    <cdr:to>
      <cdr:x>0.94987</cdr:x>
      <cdr:y>0.14345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1648330-FE22-12C7-BE34-17D417F52D5E}"/>
            </a:ext>
          </a:extLst>
        </cdr:cNvPr>
        <cdr:cNvSpPr txBox="1"/>
      </cdr:nvSpPr>
      <cdr:spPr>
        <a:xfrm xmlns:a="http://schemas.openxmlformats.org/drawingml/2006/main">
          <a:off x="4646868" y="243840"/>
          <a:ext cx="882980" cy="4185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>
              <a:latin typeface="Arial Rounded MT Bold" panose="020F0704030504030204" pitchFamily="34" charset="0"/>
            </a:rPr>
            <a:t>Quick Wines</a:t>
          </a:r>
        </a:p>
      </cdr:txBody>
    </cdr:sp>
  </cdr:relSizeAnchor>
  <cdr:relSizeAnchor xmlns:cdr="http://schemas.openxmlformats.org/drawingml/2006/chartDrawing">
    <cdr:from>
      <cdr:x>0.05141</cdr:x>
      <cdr:y>0.0429</cdr:y>
    </cdr:from>
    <cdr:to>
      <cdr:x>0.16967</cdr:x>
      <cdr:y>0.14686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13956AA-DC91-32F4-F8DC-CE449D1460B2}"/>
            </a:ext>
          </a:extLst>
        </cdr:cNvPr>
        <cdr:cNvSpPr txBox="1"/>
      </cdr:nvSpPr>
      <cdr:spPr>
        <a:xfrm xmlns:a="http://schemas.openxmlformats.org/drawingml/2006/main">
          <a:off x="299315" y="198121"/>
          <a:ext cx="688425" cy="480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>
              <a:latin typeface="Arial Rounded MT Bold" panose="020F0704030504030204" pitchFamily="34" charset="0"/>
            </a:rPr>
            <a:t>Majorty </a:t>
          </a:r>
        </a:p>
        <a:p xmlns:a="http://schemas.openxmlformats.org/drawingml/2006/main">
          <a:r>
            <a:rPr lang="en-IN" sz="1100">
              <a:latin typeface="Arial Rounded MT Bold" panose="020F0704030504030204" pitchFamily="34" charset="0"/>
            </a:rPr>
            <a:t>Projects</a:t>
          </a:r>
        </a:p>
      </cdr:txBody>
    </cdr: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" refreshedDate="45496.541549884256" backgroundQuery="1" createdVersion="8" refreshedVersion="8" minRefreshableVersion="3" recordCount="0" supportSubquery="1" supportAdvancedDrill="1" xr:uid="{671DC999-547C-4B1F-B5A7-C42B2A078DCC}">
  <cacheSource type="external" connectionId="8"/>
  <cacheFields count="5">
    <cacheField name="[dim_product].[product].[product]" caption="product" numFmtId="0" hierarchy="15" level="1">
      <sharedItems count="5">
        <s v="AQ Gamers"/>
        <s v="AQ Gamers Ms"/>
        <s v="AQ Master wired x1 Ms"/>
        <s v="AQ Master wireless x1"/>
        <s v="AQ Master wireless x1 Ms"/>
      </sharedItems>
    </cacheField>
    <cacheField name="[Measures].[Sum of Qty]" caption="Sum of Qty" numFmtId="0" hierarchy="26" level="32767"/>
    <cacheField name="[dim_customer].[customer].[customer]" caption="customer" numFmtId="0" hierarchy="1" level="1">
      <sharedItems containsSemiMixedTypes="0" containsNonDate="0" containsString="0"/>
    </cacheField>
    <cacheField name="[dim_market].[region].[region]" caption="region" numFmtId="0" hierarchy="10" level="1">
      <sharedItems containsSemiMixedTypes="0" containsNonDate="0" containsString="0"/>
    </cacheField>
    <cacheField name="[dim_market].[market].[market]" caption="market" numFmtId="0" hierarchy="8" level="1">
      <sharedItems containsSemiMixedTypes="0" containsNonDate="0" containsString="0"/>
    </cacheField>
  </cacheFields>
  <cacheHierarchies count="46">
    <cacheHierarchy uniqueName="[dim_customer].[customer_code]" caption="customer_code" attribute="1" defaultMemberUniqueName="[dim_customer].[customer_code].[All]" allUniqueName="[dim_customer].[customer_code].[All]" dimensionUniqueName="[dim_customer]" displayFolder="" count="0" memberValueDatatype="20" unbalanced="0"/>
    <cacheHierarchy uniqueName="[dim_customer].[customer]" caption="customer" attribute="1" defaultMemberUniqueName="[dim_customer].[customer].[All]" allUniqueName="[dim_customer].[customer].[All]" dimensionUniqueName="[dim_customer]" displayFolder="" count="2" memberValueDatatype="130" unbalanced="0">
      <fieldsUsage count="2">
        <fieldUsage x="-1"/>
        <fieldUsage x="2"/>
      </fieldsUsage>
    </cacheHierarchy>
    <cacheHierarchy uniqueName="[dim_customer].[market]" caption="market" attribute="1" defaultMemberUniqueName="[dim_customer].[market].[All]" allUniqueName="[dim_customer].[market].[All]" dimensionUniqueName="[dim_customer]" displayFolder="" count="0" memberValueDatatype="130" unbalanced="0"/>
    <cacheHierarchy uniqueName="[dim_customer].[platform]" caption="platform" attribute="1" defaultMemberUniqueName="[dim_customer].[platform].[All]" allUniqueName="[dim_customer].[platform].[All]" dimensionUniqueName="[dim_customer]" displayFolder="" count="0" memberValueDatatype="130" unbalanced="0"/>
    <cacheHierarchy uniqueName="[dim_customer].[channel]" caption="channel" attribute="1" defaultMemberUniqueName="[dim_customer].[channel].[All]" allUniqueName="[dim_customer].[channel].[All]" dimensionUniqueName="[dim_customer]" displayFolder="" count="0" memberValueDatatype="130" unbalanced="0"/>
    <cacheHierarchy uniqueName="[dim_date].[date]" caption="date" attribute="1" time="1" defaultMemberUniqueName="[dim_date].[date].[All]" allUniqueName="[dim_date].[date].[All]" dimensionUniqueName="[dim_date]" displayFolder="" count="0" memberValueDatatype="7" unbalanced="0"/>
    <cacheHierarchy uniqueName="[dim_date].[FY Month]" caption="FY Month" attribute="1" time="1" defaultMemberUniqueName="[dim_date].[FY Month].[All]" allUniqueName="[dim_date].[FY Month].[All]" dimensionUniqueName="[dim_date]" displayFolder="" count="0" memberValueDatatype="7" unbalanced="0"/>
    <cacheHierarchy uniqueName="[dim_date].[FY Year]" caption="FY Year" attribute="1" defaultMemberUniqueName="[dim_date].[FY Year].[All]" allUniqueName="[dim_date].[FY Year].[All]" dimensionUniqueName="[dim_date]" displayFolder="" count="0" memberValueDatatype="130" unbalanced="0"/>
    <cacheHierarchy uniqueName="[dim_market].[market]" caption="market" attribute="1" defaultMemberUniqueName="[dim_market].[market].[All]" allUniqueName="[dim_market].[market].[All]" dimensionUniqueName="[dim_market]" displayFolder="" count="2" memberValueDatatype="130" unbalanced="0">
      <fieldsUsage count="2">
        <fieldUsage x="-1"/>
        <fieldUsage x="4"/>
      </fieldsUsage>
    </cacheHierarchy>
    <cacheHierarchy uniqueName="[dim_market].[sub_zone]" caption="sub_zone" attribute="1" defaultMemberUniqueName="[dim_market].[sub_zone].[All]" allUniqueName="[dim_market].[sub_zone].[All]" dimensionUniqueName="[dim_market]" displayFolder="" count="0" memberValueDatatype="130" unbalanced="0"/>
    <cacheHierarchy uniqueName="[dim_market].[region]" caption="region" attribute="1" defaultMemberUniqueName="[dim_market].[region].[All]" allUniqueName="[dim_market].[region].[All]" dimensionUniqueName="[dim_market]" displayFolder="" count="2" memberValueDatatype="130" unbalanced="0">
      <fieldsUsage count="2">
        <fieldUsage x="-1"/>
        <fieldUsage x="3"/>
      </fieldsUsage>
    </cacheHierarchy>
    <cacheHierarchy uniqueName="[dim_product].[product_code]" caption="product_code" attribute="1" defaultMemberUniqueName="[dim_product].[product_code].[All]" allUniqueName="[dim_product].[product_code].[All]" dimensionUniqueName="[dim_product]" displayFolder="" count="0" memberValueDatatype="130" unbalanced="0"/>
    <cacheHierarchy uniqueName="[dim_product].[division]" caption="division" attribute="1" defaultMemberUniqueName="[dim_product].[division].[All]" allUniqueName="[dim_product].[division].[All]" dimensionUniqueName="[dim_product]" displayFolder="" count="0" memberValueDatatype="130" unbalanced="0"/>
    <cacheHierarchy uniqueName="[dim_product].[segment]" caption="segment" attribute="1" defaultMemberUniqueName="[dim_product].[segment].[All]" allUniqueName="[dim_product].[segment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2" memberValueDatatype="130" unbalanced="0">
      <fieldsUsage count="2">
        <fieldUsage x="-1"/>
        <fieldUsage x="0"/>
      </fieldsUsage>
    </cacheHierarchy>
    <cacheHierarchy uniqueName="[dim_product].[variant]" caption="variant" attribute="1" defaultMemberUniqueName="[dim_product].[variant].[All]" allUniqueName="[dim_product].[variant].[All]" dimensionUniqueName="[dim_product]" displayFolder="" count="0" memberValueDatatype="130" unbalanced="0"/>
    <cacheHierarchy uniqueName="[fact_sales_monthly].[date]" caption="date" attribute="1" time="1" defaultMemberUniqueName="[fact_sales_monthly].[date].[All]" allUniqueName="[fact_sales_monthly].[date].[All]" dimensionUniqueName="[fact_sales_monthly]" displayFolder="" count="0" memberValueDatatype="7" unbalanced="0"/>
    <cacheHierarchy uniqueName="[fact_sales_monthly].[product_code]" caption="product_code" attribute="1" defaultMemberUniqueName="[fact_sales_monthly].[product_code].[All]" allUniqueName="[fact_sales_monthly].[product_code].[All]" dimensionUniqueName="[fact_sales_monthly]" displayFolder="" count="0" memberValueDatatype="130" unbalanced="0"/>
    <cacheHierarchy uniqueName="[fact_sales_monthly].[customer_code]" caption="customer_code" attribute="1" defaultMemberUniqueName="[fact_sales_monthly].[customer_code].[All]" allUniqueName="[fact_sales_monthly].[customer_code].[All]" dimensionUniqueName="[fact_sales_monthly]" displayFolder="" count="0" memberValueDatatype="20" unbalanced="0"/>
    <cacheHierarchy uniqueName="[fact_sales_monthly].[Qty]" caption="Qty" attribute="1" defaultMemberUniqueName="[fact_sales_monthly].[Qty].[All]" allUniqueName="[fact_sales_monthly].[Qty].[All]" dimensionUniqueName="[fact_sales_monthly]" displayFolder="" count="0" memberValueDatatype="20" unbalanced="0"/>
    <cacheHierarchy uniqueName="[fact_sales_monthly].[net_sales_amount]" caption="net_sales_amount" attribute="1" defaultMemberUniqueName="[fact_sales_monthly].[net_sales_amount].[All]" allUniqueName="[fact_sales_monthly].[net_sales_amount].[All]" dimensionUniqueName="[fact_sales_monthly]" displayFolder="" count="0" memberValueDatatype="5" unbalanced="0"/>
    <cacheHierarchy uniqueName="[Fact_target].[market]" caption="market" attribute="1" defaultMemberUniqueName="[Fact_target].[market].[All]" allUniqueName="[Fact_target].[market].[All]" dimensionUniqueName="[Fact_target]" displayFolder="" count="0" memberValueDatatype="130" unbalanced="0"/>
    <cacheHierarchy uniqueName="[Fact_target].[date]" caption="date" attribute="1" time="1" defaultMemberUniqueName="[Fact_target].[date].[All]" allUniqueName="[Fact_target].[date].[All]" dimensionUniqueName="[Fact_target]" displayFolder="" count="0" memberValueDatatype="7" unbalanced="0"/>
    <cacheHierarchy uniqueName="[Fact_target].[ns_target]" caption="ns_target" attribute="1" defaultMemberUniqueName="[Fact_target].[ns_target].[All]" allUniqueName="[Fact_target].[ns_target].[All]" dimensionUniqueName="[Fact_target]" displayFolder="" count="0" memberValueDatatype="5" unbalanced="0"/>
    <cacheHierarchy uniqueName="[Fact_target].[Year]" caption="Year" attribute="1" defaultMemberUniqueName="[Fact_target].[Year].[All]" allUniqueName="[Fact_target].[Year].[All]" dimensionUniqueName="[Fact_target]" displayFolder="" count="0" memberValueDatatype="130" unbalanced="0"/>
    <cacheHierarchy uniqueName="[Measures].[Sum of Qty]" caption="Sum of Qty" measure="1" displayFolder="" measureGroup="fact_sales_monthly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Qty]" caption="Count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Total net sales]" caption="Total net sales" measure="1" displayFolder="" measureGroup="fact_sales_monthly" count="0"/>
    <cacheHierarchy uniqueName="[Measures].[Net Sales 2019]" caption="Net Sales 2019" measure="1" displayFolder="" measureGroup="fact_sales_monthly" count="0"/>
    <cacheHierarchy uniqueName="[Measures].[Net Sales 2020]" caption="Net Sales 2020" measure="1" displayFolder="" measureGroup="fact_sales_monthly" count="0"/>
    <cacheHierarchy uniqueName="[Measures].[Net Sales 2021]" caption="Net Sales 2021" measure="1" displayFolder="" measureGroup="fact_sales_monthly" count="0"/>
    <cacheHierarchy uniqueName="[Measures].[2021 vs 2020 %]" caption="2021 vs 2020 %" measure="1" displayFolder="" measureGroup="fact_sales_monthly" count="0"/>
    <cacheHierarchy uniqueName="[Measures].[Total target]" caption="Total target" measure="1" displayFolder="" measureGroup="fact_sales_monthly" count="0"/>
    <cacheHierarchy uniqueName="[Measures].[2021 Target]" caption="2021 Target" measure="1" displayFolder="" measureGroup="fact_sales_monthly" count="0"/>
    <cacheHierarchy uniqueName="[Measures].[2021 Target %]" caption="2021 Target %" measure="1" displayFolder="" measureGroup="fact_sales_monthly" count="0"/>
    <cacheHierarchy uniqueName="[Measures].[2021 Achieved Target]" caption="2021 Achieved Target" measure="1" displayFolder="" measureGroup="fact_sales_monthly" count="0"/>
    <cacheHierarchy uniqueName="[Measures].[2021 - 2020]" caption="2021 - 2020" measure="1" displayFolder="" measureGroup="fact_sales_monthly" count="0"/>
    <cacheHierarchy uniqueName="[Measures].[2021 Sales Growth %]" caption="2021 Sales Growth %" measure="1" displayFolder="" measureGroup="fact_sales_monthly" count="0"/>
    <cacheHierarchy uniqueName="[Measures].[__XL_Count dim_customer]" caption="__XL_Count dim_customer" measure="1" displayFolder="" measureGroup="dim_customer" count="0" hidden="1"/>
    <cacheHierarchy uniqueName="[Measures].[__XL_Count dim_market]" caption="__XL_Count dim_market" measure="1" displayFolder="" measureGroup="dim_market" count="0" hidden="1"/>
    <cacheHierarchy uniqueName="[Measures].[__XL_Count dim_product]" caption="__XL_Count dim_product" measure="1" displayFolder="" measureGroup="dim_product" count="0" hidden="1"/>
    <cacheHierarchy uniqueName="[Measures].[__XL_Count fact_sales_monthly]" caption="__XL_Count fact_sales_monthly" measure="1" displayFolder="" measureGroup="fact_sales_monthly" count="0" hidden="1"/>
    <cacheHierarchy uniqueName="[Measures].[__XL_Count dim_date]" caption="__XL_Count dim_date" measure="1" displayFolder="" measureGroup="dim_date" count="0" hidden="1"/>
    <cacheHierarchy uniqueName="[Measures].[__XL_Count Fact_target]" caption="__XL_Count Fact_target" measure="1" displayFolder="" measureGroup="Fact_target" count="0" hidden="1"/>
    <cacheHierarchy uniqueName="[Measures].[__No measures defined]" caption="__No measures defined" measure="1" displayFolder="" count="0" hidden="1"/>
  </cacheHierarchies>
  <kpis count="0"/>
  <dimensions count="7">
    <dimension name="dim_customer" uniqueName="[dim_customer]" caption="dim_customer"/>
    <dimension name="dim_date" uniqueName="[dim_date]" caption="dim_date"/>
    <dimension name="dim_market" uniqueName="[dim_market]" caption="dim_market"/>
    <dimension name="dim_product" uniqueName="[dim_product]" caption="dim_product"/>
    <dimension name="fact_sales_monthly" uniqueName="[fact_sales_monthly]" caption="fact_sales_monthly"/>
    <dimension name="Fact_target" uniqueName="[Fact_target]" caption="Fact_target"/>
    <dimension measure="1" name="Measures" uniqueName="[Measures]" caption="Measures"/>
  </dimensions>
  <measureGroups count="6">
    <measureGroup name="dim_customer" caption="dim_customer"/>
    <measureGroup name="dim_date" caption="dim_date"/>
    <measureGroup name="dim_market" caption="dim_market"/>
    <measureGroup name="dim_product" caption="dim_product"/>
    <measureGroup name="fact_sales_monthly" caption="fact_sales_monthly"/>
    <measureGroup name="Fact_target" caption="Fact_target"/>
  </measureGroups>
  <maps count="13">
    <map measureGroup="0" dimension="0"/>
    <map measureGroup="0" dimension="2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1"/>
    <map measureGroup="5" dimension="2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" refreshedDate="45496.541551620372" backgroundQuery="1" createdVersion="8" refreshedVersion="8" minRefreshableVersion="3" recordCount="0" supportSubquery="1" supportAdvancedDrill="1" xr:uid="{6E49E3A4-8966-49B2-8DCE-C843332BB884}">
  <cacheSource type="external" connectionId="8"/>
  <cacheFields count="5">
    <cacheField name="[dim_product].[product].[product]" caption="product" numFmtId="0" hierarchy="15" level="1">
      <sharedItems count="5">
        <s v="AQ Gamer 1"/>
        <s v="AQ GEN Z"/>
        <s v="AQ Home Allin1"/>
        <s v="AQ HOME Allin1 Gen 2"/>
        <s v="AQ Smash 2"/>
      </sharedItems>
    </cacheField>
    <cacheField name="[Measures].[Sum of Qty]" caption="Sum of Qty" numFmtId="0" hierarchy="26" level="32767"/>
    <cacheField name="[dim_market].[region].[region]" caption="region" numFmtId="0" hierarchy="10" level="1">
      <sharedItems containsSemiMixedTypes="0" containsNonDate="0" containsString="0"/>
    </cacheField>
    <cacheField name="[dim_customer].[customer].[customer]" caption="customer" numFmtId="0" hierarchy="1" level="1">
      <sharedItems containsSemiMixedTypes="0" containsNonDate="0" containsString="0"/>
    </cacheField>
    <cacheField name="[dim_market].[market].[market]" caption="market" numFmtId="0" hierarchy="8" level="1">
      <sharedItems containsSemiMixedTypes="0" containsNonDate="0" containsString="0"/>
    </cacheField>
  </cacheFields>
  <cacheHierarchies count="46">
    <cacheHierarchy uniqueName="[dim_customer].[customer_code]" caption="customer_code" attribute="1" defaultMemberUniqueName="[dim_customer].[customer_code].[All]" allUniqueName="[dim_customer].[customer_code].[All]" dimensionUniqueName="[dim_customer]" displayFolder="" count="0" memberValueDatatype="20" unbalanced="0"/>
    <cacheHierarchy uniqueName="[dim_customer].[customer]" caption="customer" attribute="1" defaultMemberUniqueName="[dim_customer].[customer].[All]" allUniqueName="[dim_customer].[customer].[All]" dimensionUniqueName="[dim_customer]" displayFolder="" count="2" memberValueDatatype="130" unbalanced="0">
      <fieldsUsage count="2">
        <fieldUsage x="-1"/>
        <fieldUsage x="3"/>
      </fieldsUsage>
    </cacheHierarchy>
    <cacheHierarchy uniqueName="[dim_customer].[market]" caption="market" attribute="1" defaultMemberUniqueName="[dim_customer].[market].[All]" allUniqueName="[dim_customer].[market].[All]" dimensionUniqueName="[dim_customer]" displayFolder="" count="0" memberValueDatatype="130" unbalanced="0"/>
    <cacheHierarchy uniqueName="[dim_customer].[platform]" caption="platform" attribute="1" defaultMemberUniqueName="[dim_customer].[platform].[All]" allUniqueName="[dim_customer].[platform].[All]" dimensionUniqueName="[dim_customer]" displayFolder="" count="0" memberValueDatatype="130" unbalanced="0"/>
    <cacheHierarchy uniqueName="[dim_customer].[channel]" caption="channel" attribute="1" defaultMemberUniqueName="[dim_customer].[channel].[All]" allUniqueName="[dim_customer].[channel].[All]" dimensionUniqueName="[dim_customer]" displayFolder="" count="0" memberValueDatatype="130" unbalanced="0"/>
    <cacheHierarchy uniqueName="[dim_date].[date]" caption="date" attribute="1" time="1" defaultMemberUniqueName="[dim_date].[date].[All]" allUniqueName="[dim_date].[date].[All]" dimensionUniqueName="[dim_date]" displayFolder="" count="0" memberValueDatatype="7" unbalanced="0"/>
    <cacheHierarchy uniqueName="[dim_date].[FY Month]" caption="FY Month" attribute="1" time="1" defaultMemberUniqueName="[dim_date].[FY Month].[All]" allUniqueName="[dim_date].[FY Month].[All]" dimensionUniqueName="[dim_date]" displayFolder="" count="0" memberValueDatatype="7" unbalanced="0"/>
    <cacheHierarchy uniqueName="[dim_date].[FY Year]" caption="FY Year" attribute="1" defaultMemberUniqueName="[dim_date].[FY Year].[All]" allUniqueName="[dim_date].[FY Year].[All]" dimensionUniqueName="[dim_date]" displayFolder="" count="0" memberValueDatatype="130" unbalanced="0"/>
    <cacheHierarchy uniqueName="[dim_market].[market]" caption="market" attribute="1" defaultMemberUniqueName="[dim_market].[market].[All]" allUniqueName="[dim_market].[market].[All]" dimensionUniqueName="[dim_market]" displayFolder="" count="2" memberValueDatatype="130" unbalanced="0">
      <fieldsUsage count="2">
        <fieldUsage x="-1"/>
        <fieldUsage x="4"/>
      </fieldsUsage>
    </cacheHierarchy>
    <cacheHierarchy uniqueName="[dim_market].[sub_zone]" caption="sub_zone" attribute="1" defaultMemberUniqueName="[dim_market].[sub_zone].[All]" allUniqueName="[dim_market].[sub_zone].[All]" dimensionUniqueName="[dim_market]" displayFolder="" count="0" memberValueDatatype="130" unbalanced="0"/>
    <cacheHierarchy uniqueName="[dim_market].[region]" caption="region" attribute="1" defaultMemberUniqueName="[dim_market].[region].[All]" allUniqueName="[dim_market].[region].[All]" dimensionUniqueName="[dim_market]" displayFolder="" count="2" memberValueDatatype="130" unbalanced="0">
      <fieldsUsage count="2">
        <fieldUsage x="-1"/>
        <fieldUsage x="2"/>
      </fieldsUsage>
    </cacheHierarchy>
    <cacheHierarchy uniqueName="[dim_product].[product_code]" caption="product_code" attribute="1" defaultMemberUniqueName="[dim_product].[product_code].[All]" allUniqueName="[dim_product].[product_code].[All]" dimensionUniqueName="[dim_product]" displayFolder="" count="0" memberValueDatatype="130" unbalanced="0"/>
    <cacheHierarchy uniqueName="[dim_product].[division]" caption="division" attribute="1" defaultMemberUniqueName="[dim_product].[division].[All]" allUniqueName="[dim_product].[division].[All]" dimensionUniqueName="[dim_product]" displayFolder="" count="0" memberValueDatatype="130" unbalanced="0"/>
    <cacheHierarchy uniqueName="[dim_product].[segment]" caption="segment" attribute="1" defaultMemberUniqueName="[dim_product].[segment].[All]" allUniqueName="[dim_product].[segment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2" memberValueDatatype="130" unbalanced="0">
      <fieldsUsage count="2">
        <fieldUsage x="-1"/>
        <fieldUsage x="0"/>
      </fieldsUsage>
    </cacheHierarchy>
    <cacheHierarchy uniqueName="[dim_product].[variant]" caption="variant" attribute="1" defaultMemberUniqueName="[dim_product].[variant].[All]" allUniqueName="[dim_product].[variant].[All]" dimensionUniqueName="[dim_product]" displayFolder="" count="0" memberValueDatatype="130" unbalanced="0"/>
    <cacheHierarchy uniqueName="[fact_sales_monthly].[date]" caption="date" attribute="1" time="1" defaultMemberUniqueName="[fact_sales_monthly].[date].[All]" allUniqueName="[fact_sales_monthly].[date].[All]" dimensionUniqueName="[fact_sales_monthly]" displayFolder="" count="0" memberValueDatatype="7" unbalanced="0"/>
    <cacheHierarchy uniqueName="[fact_sales_monthly].[product_code]" caption="product_code" attribute="1" defaultMemberUniqueName="[fact_sales_monthly].[product_code].[All]" allUniqueName="[fact_sales_monthly].[product_code].[All]" dimensionUniqueName="[fact_sales_monthly]" displayFolder="" count="0" memberValueDatatype="130" unbalanced="0"/>
    <cacheHierarchy uniqueName="[fact_sales_monthly].[customer_code]" caption="customer_code" attribute="1" defaultMemberUniqueName="[fact_sales_monthly].[customer_code].[All]" allUniqueName="[fact_sales_monthly].[customer_code].[All]" dimensionUniqueName="[fact_sales_monthly]" displayFolder="" count="0" memberValueDatatype="20" unbalanced="0"/>
    <cacheHierarchy uniqueName="[fact_sales_monthly].[Qty]" caption="Qty" attribute="1" defaultMemberUniqueName="[fact_sales_monthly].[Qty].[All]" allUniqueName="[fact_sales_monthly].[Qty].[All]" dimensionUniqueName="[fact_sales_monthly]" displayFolder="" count="0" memberValueDatatype="20" unbalanced="0"/>
    <cacheHierarchy uniqueName="[fact_sales_monthly].[net_sales_amount]" caption="net_sales_amount" attribute="1" defaultMemberUniqueName="[fact_sales_monthly].[net_sales_amount].[All]" allUniqueName="[fact_sales_monthly].[net_sales_amount].[All]" dimensionUniqueName="[fact_sales_monthly]" displayFolder="" count="0" memberValueDatatype="5" unbalanced="0"/>
    <cacheHierarchy uniqueName="[Fact_target].[market]" caption="market" attribute="1" defaultMemberUniqueName="[Fact_target].[market].[All]" allUniqueName="[Fact_target].[market].[All]" dimensionUniqueName="[Fact_target]" displayFolder="" count="0" memberValueDatatype="130" unbalanced="0"/>
    <cacheHierarchy uniqueName="[Fact_target].[date]" caption="date" attribute="1" time="1" defaultMemberUniqueName="[Fact_target].[date].[All]" allUniqueName="[Fact_target].[date].[All]" dimensionUniqueName="[Fact_target]" displayFolder="" count="0" memberValueDatatype="7" unbalanced="0"/>
    <cacheHierarchy uniqueName="[Fact_target].[ns_target]" caption="ns_target" attribute="1" defaultMemberUniqueName="[Fact_target].[ns_target].[All]" allUniqueName="[Fact_target].[ns_target].[All]" dimensionUniqueName="[Fact_target]" displayFolder="" count="0" memberValueDatatype="5" unbalanced="0"/>
    <cacheHierarchy uniqueName="[Fact_target].[Year]" caption="Year" attribute="1" defaultMemberUniqueName="[Fact_target].[Year].[All]" allUniqueName="[Fact_target].[Year].[All]" dimensionUniqueName="[Fact_target]" displayFolder="" count="0" memberValueDatatype="130" unbalanced="0"/>
    <cacheHierarchy uniqueName="[Measures].[Sum of Qty]" caption="Sum of Qty" measure="1" displayFolder="" measureGroup="fact_sales_monthly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Qty]" caption="Count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Total net sales]" caption="Total net sales" measure="1" displayFolder="" measureGroup="fact_sales_monthly" count="0"/>
    <cacheHierarchy uniqueName="[Measures].[Net Sales 2019]" caption="Net Sales 2019" measure="1" displayFolder="" measureGroup="fact_sales_monthly" count="0"/>
    <cacheHierarchy uniqueName="[Measures].[Net Sales 2020]" caption="Net Sales 2020" measure="1" displayFolder="" measureGroup="fact_sales_monthly" count="0"/>
    <cacheHierarchy uniqueName="[Measures].[Net Sales 2021]" caption="Net Sales 2021" measure="1" displayFolder="" measureGroup="fact_sales_monthly" count="0"/>
    <cacheHierarchy uniqueName="[Measures].[2021 vs 2020 %]" caption="2021 vs 2020 %" measure="1" displayFolder="" measureGroup="fact_sales_monthly" count="0"/>
    <cacheHierarchy uniqueName="[Measures].[Total target]" caption="Total target" measure="1" displayFolder="" measureGroup="fact_sales_monthly" count="0"/>
    <cacheHierarchy uniqueName="[Measures].[2021 Target]" caption="2021 Target" measure="1" displayFolder="" measureGroup="fact_sales_monthly" count="0"/>
    <cacheHierarchy uniqueName="[Measures].[2021 Target %]" caption="2021 Target %" measure="1" displayFolder="" measureGroup="fact_sales_monthly" count="0"/>
    <cacheHierarchy uniqueName="[Measures].[2021 Achieved Target]" caption="2021 Achieved Target" measure="1" displayFolder="" measureGroup="fact_sales_monthly" count="0"/>
    <cacheHierarchy uniqueName="[Measures].[2021 - 2020]" caption="2021 - 2020" measure="1" displayFolder="" measureGroup="fact_sales_monthly" count="0"/>
    <cacheHierarchy uniqueName="[Measures].[2021 Sales Growth %]" caption="2021 Sales Growth %" measure="1" displayFolder="" measureGroup="fact_sales_monthly" count="0"/>
    <cacheHierarchy uniqueName="[Measures].[__XL_Count dim_customer]" caption="__XL_Count dim_customer" measure="1" displayFolder="" measureGroup="dim_customer" count="0" hidden="1"/>
    <cacheHierarchy uniqueName="[Measures].[__XL_Count dim_market]" caption="__XL_Count dim_market" measure="1" displayFolder="" measureGroup="dim_market" count="0" hidden="1"/>
    <cacheHierarchy uniqueName="[Measures].[__XL_Count dim_product]" caption="__XL_Count dim_product" measure="1" displayFolder="" measureGroup="dim_product" count="0" hidden="1"/>
    <cacheHierarchy uniqueName="[Measures].[__XL_Count fact_sales_monthly]" caption="__XL_Count fact_sales_monthly" measure="1" displayFolder="" measureGroup="fact_sales_monthly" count="0" hidden="1"/>
    <cacheHierarchy uniqueName="[Measures].[__XL_Count dim_date]" caption="__XL_Count dim_date" measure="1" displayFolder="" measureGroup="dim_date" count="0" hidden="1"/>
    <cacheHierarchy uniqueName="[Measures].[__XL_Count Fact_target]" caption="__XL_Count Fact_target" measure="1" displayFolder="" measureGroup="Fact_target" count="0" hidden="1"/>
    <cacheHierarchy uniqueName="[Measures].[__No measures defined]" caption="__No measures defined" measure="1" displayFolder="" count="0" hidden="1"/>
  </cacheHierarchies>
  <kpis count="0"/>
  <dimensions count="7">
    <dimension name="dim_customer" uniqueName="[dim_customer]" caption="dim_customer"/>
    <dimension name="dim_date" uniqueName="[dim_date]" caption="dim_date"/>
    <dimension name="dim_market" uniqueName="[dim_market]" caption="dim_market"/>
    <dimension name="dim_product" uniqueName="[dim_product]" caption="dim_product"/>
    <dimension name="fact_sales_monthly" uniqueName="[fact_sales_monthly]" caption="fact_sales_monthly"/>
    <dimension name="Fact_target" uniqueName="[Fact_target]" caption="Fact_target"/>
    <dimension measure="1" name="Measures" uniqueName="[Measures]" caption="Measures"/>
  </dimensions>
  <measureGroups count="6">
    <measureGroup name="dim_customer" caption="dim_customer"/>
    <measureGroup name="dim_date" caption="dim_date"/>
    <measureGroup name="dim_market" caption="dim_market"/>
    <measureGroup name="dim_product" caption="dim_product"/>
    <measureGroup name="fact_sales_monthly" caption="fact_sales_monthly"/>
    <measureGroup name="Fact_target" caption="Fact_target"/>
  </measureGroups>
  <maps count="13">
    <map measureGroup="0" dimension="0"/>
    <map measureGroup="0" dimension="2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1"/>
    <map measureGroup="5" dimension="2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" refreshedDate="45496.541553356481" backgroundQuery="1" createdVersion="8" refreshedVersion="8" minRefreshableVersion="3" recordCount="0" supportSubquery="1" supportAdvancedDrill="1" xr:uid="{7177C0C7-3F5C-427E-9797-3AAFBFB95A03}">
  <cacheSource type="external" connectionId="8"/>
  <cacheFields count="6">
    <cacheField name="[dim_product].[division].[division]" caption="division" numFmtId="0" hierarchy="12" level="1">
      <sharedItems count="3">
        <s v="N &amp; S"/>
        <s v="P &amp; A"/>
        <s v="PC"/>
      </sharedItems>
    </cacheField>
    <cacheField name="[dim_market].[region].[region]" caption="region" numFmtId="0" hierarchy="10" level="1">
      <sharedItems containsSemiMixedTypes="0" containsNonDate="0" containsString="0"/>
    </cacheField>
    <cacheField name="[Measures].[Net Sales 2020]" caption="Net Sales 2020" numFmtId="0" hierarchy="30" level="32767"/>
    <cacheField name="[Measures].[Net Sales 2021]" caption="Net Sales 2021" numFmtId="0" hierarchy="31" level="32767"/>
    <cacheField name="[Measures].[2021 Sales Growth %]" caption="2021 Sales Growth %" numFmtId="0" hierarchy="38" level="32767"/>
    <cacheField name="[dim_customer].[customer].[customer]" caption="customer" numFmtId="0" hierarchy="1" level="1">
      <sharedItems containsSemiMixedTypes="0" containsNonDate="0" containsString="0"/>
    </cacheField>
  </cacheFields>
  <cacheHierarchies count="46">
    <cacheHierarchy uniqueName="[dim_customer].[customer_code]" caption="customer_code" attribute="1" defaultMemberUniqueName="[dim_customer].[customer_code].[All]" allUniqueName="[dim_customer].[customer_code].[All]" dimensionUniqueName="[dim_customer]" displayFolder="" count="0" memberValueDatatype="20" unbalanced="0"/>
    <cacheHierarchy uniqueName="[dim_customer].[customer]" caption="customer" attribute="1" defaultMemberUniqueName="[dim_customer].[customer].[All]" allUniqueName="[dim_customer].[customer].[All]" dimensionUniqueName="[dim_customer]" displayFolder="" count="2" memberValueDatatype="130" unbalanced="0">
      <fieldsUsage count="2">
        <fieldUsage x="-1"/>
        <fieldUsage x="5"/>
      </fieldsUsage>
    </cacheHierarchy>
    <cacheHierarchy uniqueName="[dim_customer].[market]" caption="market" attribute="1" defaultMemberUniqueName="[dim_customer].[market].[All]" allUniqueName="[dim_customer].[market].[All]" dimensionUniqueName="[dim_customer]" displayFolder="" count="0" memberValueDatatype="130" unbalanced="0"/>
    <cacheHierarchy uniqueName="[dim_customer].[platform]" caption="platform" attribute="1" defaultMemberUniqueName="[dim_customer].[platform].[All]" allUniqueName="[dim_customer].[platform].[All]" dimensionUniqueName="[dim_customer]" displayFolder="" count="0" memberValueDatatype="130" unbalanced="0"/>
    <cacheHierarchy uniqueName="[dim_customer].[channel]" caption="channel" attribute="1" defaultMemberUniqueName="[dim_customer].[channel].[All]" allUniqueName="[dim_customer].[channel].[All]" dimensionUniqueName="[dim_customer]" displayFolder="" count="0" memberValueDatatype="130" unbalanced="0"/>
    <cacheHierarchy uniqueName="[dim_date].[date]" caption="date" attribute="1" time="1" defaultMemberUniqueName="[dim_date].[date].[All]" allUniqueName="[dim_date].[date].[All]" dimensionUniqueName="[dim_date]" displayFolder="" count="0" memberValueDatatype="7" unbalanced="0"/>
    <cacheHierarchy uniqueName="[dim_date].[FY Month]" caption="FY Month" attribute="1" time="1" defaultMemberUniqueName="[dim_date].[FY Month].[All]" allUniqueName="[dim_date].[FY Month].[All]" dimensionUniqueName="[dim_date]" displayFolder="" count="0" memberValueDatatype="7" unbalanced="0"/>
    <cacheHierarchy uniqueName="[dim_date].[FY Year]" caption="FY Year" attribute="1" defaultMemberUniqueName="[dim_date].[FY Year].[All]" allUniqueName="[dim_date].[FY Year].[All]" dimensionUniqueName="[dim_date]" displayFolder="" count="0" memberValueDatatype="130" unbalanced="0"/>
    <cacheHierarchy uniqueName="[dim_market].[market]" caption="market" attribute="1" defaultMemberUniqueName="[dim_market].[market].[All]" allUniqueName="[dim_market].[market].[All]" dimensionUniqueName="[dim_market]" displayFolder="" count="0" memberValueDatatype="130" unbalanced="0"/>
    <cacheHierarchy uniqueName="[dim_market].[sub_zone]" caption="sub_zone" attribute="1" defaultMemberUniqueName="[dim_market].[sub_zone].[All]" allUniqueName="[dim_market].[sub_zone].[All]" dimensionUniqueName="[dim_market]" displayFolder="" count="0" memberValueDatatype="130" unbalanced="0"/>
    <cacheHierarchy uniqueName="[dim_market].[region]" caption="region" attribute="1" defaultMemberUniqueName="[dim_market].[region].[All]" allUniqueName="[dim_market].[region].[All]" dimensionUniqueName="[dim_market]" displayFolder="" count="2" memberValueDatatype="130" unbalanced="0">
      <fieldsUsage count="2">
        <fieldUsage x="-1"/>
        <fieldUsage x="1"/>
      </fieldsUsage>
    </cacheHierarchy>
    <cacheHierarchy uniqueName="[dim_product].[product_code]" caption="product_code" attribute="1" defaultMemberUniqueName="[dim_product].[product_code].[All]" allUniqueName="[dim_product].[product_code].[All]" dimensionUniqueName="[dim_product]" displayFolder="" count="0" memberValueDatatype="130" unbalanced="0"/>
    <cacheHierarchy uniqueName="[dim_product].[division]" caption="division" attribute="1" defaultMemberUniqueName="[dim_product].[division].[All]" allUniqueName="[dim_product].[division].[All]" dimensionUniqueName="[dim_product]" displayFolder="" count="2" memberValueDatatype="130" unbalanced="0">
      <fieldsUsage count="2">
        <fieldUsage x="-1"/>
        <fieldUsage x="0"/>
      </fieldsUsage>
    </cacheHierarchy>
    <cacheHierarchy uniqueName="[dim_product].[segment]" caption="segment" attribute="1" defaultMemberUniqueName="[dim_product].[segment].[All]" allUniqueName="[dim_product].[segment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0" memberValueDatatype="130" unbalanced="0"/>
    <cacheHierarchy uniqueName="[dim_product].[variant]" caption="variant" attribute="1" defaultMemberUniqueName="[dim_product].[variant].[All]" allUniqueName="[dim_product].[variant].[All]" dimensionUniqueName="[dim_product]" displayFolder="" count="0" memberValueDatatype="130" unbalanced="0"/>
    <cacheHierarchy uniqueName="[fact_sales_monthly].[date]" caption="date" attribute="1" time="1" defaultMemberUniqueName="[fact_sales_monthly].[date].[All]" allUniqueName="[fact_sales_monthly].[date].[All]" dimensionUniqueName="[fact_sales_monthly]" displayFolder="" count="0" memberValueDatatype="7" unbalanced="0"/>
    <cacheHierarchy uniqueName="[fact_sales_monthly].[product_code]" caption="product_code" attribute="1" defaultMemberUniqueName="[fact_sales_monthly].[product_code].[All]" allUniqueName="[fact_sales_monthly].[product_code].[All]" dimensionUniqueName="[fact_sales_monthly]" displayFolder="" count="0" memberValueDatatype="130" unbalanced="0"/>
    <cacheHierarchy uniqueName="[fact_sales_monthly].[customer_code]" caption="customer_code" attribute="1" defaultMemberUniqueName="[fact_sales_monthly].[customer_code].[All]" allUniqueName="[fact_sales_monthly].[customer_code].[All]" dimensionUniqueName="[fact_sales_monthly]" displayFolder="" count="0" memberValueDatatype="20" unbalanced="0"/>
    <cacheHierarchy uniqueName="[fact_sales_monthly].[Qty]" caption="Qty" attribute="1" defaultMemberUniqueName="[fact_sales_monthly].[Qty].[All]" allUniqueName="[fact_sales_monthly].[Qty].[All]" dimensionUniqueName="[fact_sales_monthly]" displayFolder="" count="0" memberValueDatatype="20" unbalanced="0"/>
    <cacheHierarchy uniqueName="[fact_sales_monthly].[net_sales_amount]" caption="net_sales_amount" attribute="1" defaultMemberUniqueName="[fact_sales_monthly].[net_sales_amount].[All]" allUniqueName="[fact_sales_monthly].[net_sales_amount].[All]" dimensionUniqueName="[fact_sales_monthly]" displayFolder="" count="0" memberValueDatatype="5" unbalanced="0"/>
    <cacheHierarchy uniqueName="[Fact_target].[market]" caption="market" attribute="1" defaultMemberUniqueName="[Fact_target].[market].[All]" allUniqueName="[Fact_target].[market].[All]" dimensionUniqueName="[Fact_target]" displayFolder="" count="0" memberValueDatatype="130" unbalanced="0"/>
    <cacheHierarchy uniqueName="[Fact_target].[date]" caption="date" attribute="1" time="1" defaultMemberUniqueName="[Fact_target].[date].[All]" allUniqueName="[Fact_target].[date].[All]" dimensionUniqueName="[Fact_target]" displayFolder="" count="0" memberValueDatatype="7" unbalanced="0"/>
    <cacheHierarchy uniqueName="[Fact_target].[ns_target]" caption="ns_target" attribute="1" defaultMemberUniqueName="[Fact_target].[ns_target].[All]" allUniqueName="[Fact_target].[ns_target].[All]" dimensionUniqueName="[Fact_target]" displayFolder="" count="0" memberValueDatatype="5" unbalanced="0"/>
    <cacheHierarchy uniqueName="[Fact_target].[Year]" caption="Year" attribute="1" defaultMemberUniqueName="[Fact_target].[Year].[All]" allUniqueName="[Fact_target].[Year].[All]" dimensionUniqueName="[Fact_target]" displayFolder="" count="0" memberValueDatatype="130" unbalanced="0"/>
    <cacheHierarchy uniqueName="[Measures].[Sum of Qty]" caption="Sum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Qty]" caption="Count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Total net sales]" caption="Total net sales" measure="1" displayFolder="" measureGroup="fact_sales_monthly" count="0"/>
    <cacheHierarchy uniqueName="[Measures].[Net Sales 2019]" caption="Net Sales 2019" measure="1" displayFolder="" measureGroup="fact_sales_monthly" count="0"/>
    <cacheHierarchy uniqueName="[Measures].[Net Sales 2020]" caption="Net Sales 2020" measure="1" displayFolder="" measureGroup="fact_sales_monthly" count="0" oneField="1">
      <fieldsUsage count="1">
        <fieldUsage x="2"/>
      </fieldsUsage>
    </cacheHierarchy>
    <cacheHierarchy uniqueName="[Measures].[Net Sales 2021]" caption="Net Sales 2021" measure="1" displayFolder="" measureGroup="fact_sales_monthly" count="0" oneField="1">
      <fieldsUsage count="1">
        <fieldUsage x="3"/>
      </fieldsUsage>
    </cacheHierarchy>
    <cacheHierarchy uniqueName="[Measures].[2021 vs 2020 %]" caption="2021 vs 2020 %" measure="1" displayFolder="" measureGroup="fact_sales_monthly" count="0"/>
    <cacheHierarchy uniqueName="[Measures].[Total target]" caption="Total target" measure="1" displayFolder="" measureGroup="fact_sales_monthly" count="0"/>
    <cacheHierarchy uniqueName="[Measures].[2021 Target]" caption="2021 Target" measure="1" displayFolder="" measureGroup="fact_sales_monthly" count="0"/>
    <cacheHierarchy uniqueName="[Measures].[2021 Target %]" caption="2021 Target %" measure="1" displayFolder="" measureGroup="fact_sales_monthly" count="0"/>
    <cacheHierarchy uniqueName="[Measures].[2021 Achieved Target]" caption="2021 Achieved Target" measure="1" displayFolder="" measureGroup="fact_sales_monthly" count="0"/>
    <cacheHierarchy uniqueName="[Measures].[2021 - 2020]" caption="2021 - 2020" measure="1" displayFolder="" measureGroup="fact_sales_monthly" count="0"/>
    <cacheHierarchy uniqueName="[Measures].[2021 Sales Growth %]" caption="2021 Sales Growth %" measure="1" displayFolder="" measureGroup="fact_sales_monthly" count="0" oneField="1">
      <fieldsUsage count="1">
        <fieldUsage x="4"/>
      </fieldsUsage>
    </cacheHierarchy>
    <cacheHierarchy uniqueName="[Measures].[__XL_Count dim_customer]" caption="__XL_Count dim_customer" measure="1" displayFolder="" measureGroup="dim_customer" count="0" hidden="1"/>
    <cacheHierarchy uniqueName="[Measures].[__XL_Count dim_market]" caption="__XL_Count dim_market" measure="1" displayFolder="" measureGroup="dim_market" count="0" hidden="1"/>
    <cacheHierarchy uniqueName="[Measures].[__XL_Count dim_product]" caption="__XL_Count dim_product" measure="1" displayFolder="" measureGroup="dim_product" count="0" hidden="1"/>
    <cacheHierarchy uniqueName="[Measures].[__XL_Count fact_sales_monthly]" caption="__XL_Count fact_sales_monthly" measure="1" displayFolder="" measureGroup="fact_sales_monthly" count="0" hidden="1"/>
    <cacheHierarchy uniqueName="[Measures].[__XL_Count dim_date]" caption="__XL_Count dim_date" measure="1" displayFolder="" measureGroup="dim_date" count="0" hidden="1"/>
    <cacheHierarchy uniqueName="[Measures].[__XL_Count Fact_target]" caption="__XL_Count Fact_target" measure="1" displayFolder="" measureGroup="Fact_target" count="0" hidden="1"/>
    <cacheHierarchy uniqueName="[Measures].[__No measures defined]" caption="__No measures defined" measure="1" displayFolder="" count="0" hidden="1"/>
  </cacheHierarchies>
  <kpis count="0"/>
  <dimensions count="7">
    <dimension name="dim_customer" uniqueName="[dim_customer]" caption="dim_customer"/>
    <dimension name="dim_date" uniqueName="[dim_date]" caption="dim_date"/>
    <dimension name="dim_market" uniqueName="[dim_market]" caption="dim_market"/>
    <dimension name="dim_product" uniqueName="[dim_product]" caption="dim_product"/>
    <dimension name="fact_sales_monthly" uniqueName="[fact_sales_monthly]" caption="fact_sales_monthly"/>
    <dimension name="Fact_target" uniqueName="[Fact_target]" caption="Fact_target"/>
    <dimension measure="1" name="Measures" uniqueName="[Measures]" caption="Measures"/>
  </dimensions>
  <measureGroups count="6">
    <measureGroup name="dim_customer" caption="dim_customer"/>
    <measureGroup name="dim_date" caption="dim_date"/>
    <measureGroup name="dim_market" caption="dim_market"/>
    <measureGroup name="dim_product" caption="dim_product"/>
    <measureGroup name="fact_sales_monthly" caption="fact_sales_monthly"/>
    <measureGroup name="Fact_target" caption="Fact_target"/>
  </measureGroups>
  <maps count="13">
    <map measureGroup="0" dimension="0"/>
    <map measureGroup="0" dimension="2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1"/>
    <map measureGroup="5" dimension="2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" refreshedDate="45496.541555555559" backgroundQuery="1" createdVersion="8" refreshedVersion="8" minRefreshableVersion="3" recordCount="0" supportSubquery="1" supportAdvancedDrill="1" xr:uid="{F1C5398F-8E63-4D11-B590-3A2EFF3BBE59}">
  <cacheSource type="external" connectionId="8"/>
  <cacheFields count="7">
    <cacheField name="[dim_product].[product].[product]" caption="product" numFmtId="0" hierarchy="15" level="1">
      <sharedItems count="10">
        <s v="AQ Electron 4 3600 Desktop Processor"/>
        <s v="AQ GT 21"/>
        <s v="AQ Home Allin1"/>
        <s v="AQ LION x1"/>
        <s v="AQ LION x2"/>
        <s v="AQ LION x3"/>
        <s v="AQ Mx NB"/>
        <s v="AQ Pen Drive DRC"/>
        <s v="AQ Smash 2"/>
        <s v="AQ Zion Saga"/>
      </sharedItems>
    </cacheField>
    <cacheField name="[Measures].[Net Sales 2020]" caption="Net Sales 2020" numFmtId="0" hierarchy="30" level="32767"/>
    <cacheField name="[Measures].[Net Sales 2021]" caption="Net Sales 2021" numFmtId="0" hierarchy="31" level="32767"/>
    <cacheField name="[Measures].[2021 Sales Growth %]" caption="2021 Sales Growth %" numFmtId="0" hierarchy="38" level="32767"/>
    <cacheField name="[dim_market].[region].[region]" caption="region" numFmtId="0" hierarchy="10" level="1">
      <sharedItems containsSemiMixedTypes="0" containsNonDate="0" containsString="0"/>
    </cacheField>
    <cacheField name="[dim_market].[market].[market]" caption="market" numFmtId="0" hierarchy="8" level="1">
      <sharedItems containsSemiMixedTypes="0" containsNonDate="0" containsString="0"/>
    </cacheField>
    <cacheField name="[dim_product].[division].[division]" caption="division" numFmtId="0" hierarchy="12" level="1">
      <sharedItems containsSemiMixedTypes="0" containsNonDate="0" containsString="0"/>
    </cacheField>
  </cacheFields>
  <cacheHierarchies count="46">
    <cacheHierarchy uniqueName="[dim_customer].[customer_code]" caption="customer_code" attribute="1" defaultMemberUniqueName="[dim_customer].[customer_code].[All]" allUniqueName="[dim_customer].[customer_code].[All]" dimensionUniqueName="[dim_customer]" displayFolder="" count="0" memberValueDatatype="20" unbalanced="0"/>
    <cacheHierarchy uniqueName="[dim_customer].[customer]" caption="customer" attribute="1" defaultMemberUniqueName="[dim_customer].[customer].[All]" allUniqueName="[dim_customer].[customer].[All]" dimensionUniqueName="[dim_customer]" displayFolder="" count="0" memberValueDatatype="130" unbalanced="0"/>
    <cacheHierarchy uniqueName="[dim_customer].[market]" caption="market" attribute="1" defaultMemberUniqueName="[dim_customer].[market].[All]" allUniqueName="[dim_customer].[market].[All]" dimensionUniqueName="[dim_customer]" displayFolder="" count="0" memberValueDatatype="130" unbalanced="0"/>
    <cacheHierarchy uniqueName="[dim_customer].[platform]" caption="platform" attribute="1" defaultMemberUniqueName="[dim_customer].[platform].[All]" allUniqueName="[dim_customer].[platform].[All]" dimensionUniqueName="[dim_customer]" displayFolder="" count="0" memberValueDatatype="130" unbalanced="0"/>
    <cacheHierarchy uniqueName="[dim_customer].[channel]" caption="channel" attribute="1" defaultMemberUniqueName="[dim_customer].[channel].[All]" allUniqueName="[dim_customer].[channel].[All]" dimensionUniqueName="[dim_customer]" displayFolder="" count="0" memberValueDatatype="130" unbalanced="0"/>
    <cacheHierarchy uniqueName="[dim_date].[date]" caption="date" attribute="1" time="1" defaultMemberUniqueName="[dim_date].[date].[All]" allUniqueName="[dim_date].[date].[All]" dimensionUniqueName="[dim_date]" displayFolder="" count="0" memberValueDatatype="7" unbalanced="0"/>
    <cacheHierarchy uniqueName="[dim_date].[FY Month]" caption="FY Month" attribute="1" time="1" defaultMemberUniqueName="[dim_date].[FY Month].[All]" allUniqueName="[dim_date].[FY Month].[All]" dimensionUniqueName="[dim_date]" displayFolder="" count="0" memberValueDatatype="7" unbalanced="0"/>
    <cacheHierarchy uniqueName="[dim_date].[FY Year]" caption="FY Year" attribute="1" defaultMemberUniqueName="[dim_date].[FY Year].[All]" allUniqueName="[dim_date].[FY Year].[All]" dimensionUniqueName="[dim_date]" displayFolder="" count="0" memberValueDatatype="130" unbalanced="0"/>
    <cacheHierarchy uniqueName="[dim_market].[market]" caption="market" attribute="1" defaultMemberUniqueName="[dim_market].[market].[All]" allUniqueName="[dim_market].[market].[All]" dimensionUniqueName="[dim_market]" displayFolder="" count="2" memberValueDatatype="130" unbalanced="0">
      <fieldsUsage count="2">
        <fieldUsage x="-1"/>
        <fieldUsage x="5"/>
      </fieldsUsage>
    </cacheHierarchy>
    <cacheHierarchy uniqueName="[dim_market].[sub_zone]" caption="sub_zone" attribute="1" defaultMemberUniqueName="[dim_market].[sub_zone].[All]" allUniqueName="[dim_market].[sub_zone].[All]" dimensionUniqueName="[dim_market]" displayFolder="" count="0" memberValueDatatype="130" unbalanced="0"/>
    <cacheHierarchy uniqueName="[dim_market].[region]" caption="region" attribute="1" defaultMemberUniqueName="[dim_market].[region].[All]" allUniqueName="[dim_market].[region].[All]" dimensionUniqueName="[dim_market]" displayFolder="" count="2" memberValueDatatype="130" unbalanced="0">
      <fieldsUsage count="2">
        <fieldUsage x="-1"/>
        <fieldUsage x="4"/>
      </fieldsUsage>
    </cacheHierarchy>
    <cacheHierarchy uniqueName="[dim_product].[product_code]" caption="product_code" attribute="1" defaultMemberUniqueName="[dim_product].[product_code].[All]" allUniqueName="[dim_product].[product_code].[All]" dimensionUniqueName="[dim_product]" displayFolder="" count="0" memberValueDatatype="130" unbalanced="0"/>
    <cacheHierarchy uniqueName="[dim_product].[division]" caption="division" attribute="1" defaultMemberUniqueName="[dim_product].[division].[All]" allUniqueName="[dim_product].[division].[All]" dimensionUniqueName="[dim_product]" displayFolder="" count="2" memberValueDatatype="130" unbalanced="0">
      <fieldsUsage count="2">
        <fieldUsage x="-1"/>
        <fieldUsage x="6"/>
      </fieldsUsage>
    </cacheHierarchy>
    <cacheHierarchy uniqueName="[dim_product].[segment]" caption="segment" attribute="1" defaultMemberUniqueName="[dim_product].[segment].[All]" allUniqueName="[dim_product].[segment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2" memberValueDatatype="130" unbalanced="0">
      <fieldsUsage count="2">
        <fieldUsage x="-1"/>
        <fieldUsage x="0"/>
      </fieldsUsage>
    </cacheHierarchy>
    <cacheHierarchy uniqueName="[dim_product].[variant]" caption="variant" attribute="1" defaultMemberUniqueName="[dim_product].[variant].[All]" allUniqueName="[dim_product].[variant].[All]" dimensionUniqueName="[dim_product]" displayFolder="" count="0" memberValueDatatype="130" unbalanced="0"/>
    <cacheHierarchy uniqueName="[fact_sales_monthly].[date]" caption="date" attribute="1" time="1" defaultMemberUniqueName="[fact_sales_monthly].[date].[All]" allUniqueName="[fact_sales_monthly].[date].[All]" dimensionUniqueName="[fact_sales_monthly]" displayFolder="" count="0" memberValueDatatype="7" unbalanced="0"/>
    <cacheHierarchy uniqueName="[fact_sales_monthly].[product_code]" caption="product_code" attribute="1" defaultMemberUniqueName="[fact_sales_monthly].[product_code].[All]" allUniqueName="[fact_sales_monthly].[product_code].[All]" dimensionUniqueName="[fact_sales_monthly]" displayFolder="" count="0" memberValueDatatype="130" unbalanced="0"/>
    <cacheHierarchy uniqueName="[fact_sales_monthly].[customer_code]" caption="customer_code" attribute="1" defaultMemberUniqueName="[fact_sales_monthly].[customer_code].[All]" allUniqueName="[fact_sales_monthly].[customer_code].[All]" dimensionUniqueName="[fact_sales_monthly]" displayFolder="" count="0" memberValueDatatype="20" unbalanced="0"/>
    <cacheHierarchy uniqueName="[fact_sales_monthly].[Qty]" caption="Qty" attribute="1" defaultMemberUniqueName="[fact_sales_monthly].[Qty].[All]" allUniqueName="[fact_sales_monthly].[Qty].[All]" dimensionUniqueName="[fact_sales_monthly]" displayFolder="" count="0" memberValueDatatype="20" unbalanced="0"/>
    <cacheHierarchy uniqueName="[fact_sales_monthly].[net_sales_amount]" caption="net_sales_amount" attribute="1" defaultMemberUniqueName="[fact_sales_monthly].[net_sales_amount].[All]" allUniqueName="[fact_sales_monthly].[net_sales_amount].[All]" dimensionUniqueName="[fact_sales_monthly]" displayFolder="" count="0" memberValueDatatype="5" unbalanced="0"/>
    <cacheHierarchy uniqueName="[Fact_target].[market]" caption="market" attribute="1" defaultMemberUniqueName="[Fact_target].[market].[All]" allUniqueName="[Fact_target].[market].[All]" dimensionUniqueName="[Fact_target]" displayFolder="" count="0" memberValueDatatype="130" unbalanced="0"/>
    <cacheHierarchy uniqueName="[Fact_target].[date]" caption="date" attribute="1" time="1" defaultMemberUniqueName="[Fact_target].[date].[All]" allUniqueName="[Fact_target].[date].[All]" dimensionUniqueName="[Fact_target]" displayFolder="" count="0" memberValueDatatype="7" unbalanced="0"/>
    <cacheHierarchy uniqueName="[Fact_target].[ns_target]" caption="ns_target" attribute="1" defaultMemberUniqueName="[Fact_target].[ns_target].[All]" allUniqueName="[Fact_target].[ns_target].[All]" dimensionUniqueName="[Fact_target]" displayFolder="" count="0" memberValueDatatype="5" unbalanced="0"/>
    <cacheHierarchy uniqueName="[Fact_target].[Year]" caption="Year" attribute="1" defaultMemberUniqueName="[Fact_target].[Year].[All]" allUniqueName="[Fact_target].[Year].[All]" dimensionUniqueName="[Fact_target]" displayFolder="" count="0" memberValueDatatype="130" unbalanced="0"/>
    <cacheHierarchy uniqueName="[Measures].[Sum of Qty]" caption="Sum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Qty]" caption="Count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Total net sales]" caption="Total net sales" measure="1" displayFolder="" measureGroup="fact_sales_monthly" count="0"/>
    <cacheHierarchy uniqueName="[Measures].[Net Sales 2019]" caption="Net Sales 2019" measure="1" displayFolder="" measureGroup="fact_sales_monthly" count="0"/>
    <cacheHierarchy uniqueName="[Measures].[Net Sales 2020]" caption="Net Sales 2020" measure="1" displayFolder="" measureGroup="fact_sales_monthly" count="0" oneField="1">
      <fieldsUsage count="1">
        <fieldUsage x="1"/>
      </fieldsUsage>
    </cacheHierarchy>
    <cacheHierarchy uniqueName="[Measures].[Net Sales 2021]" caption="Net Sales 2021" measure="1" displayFolder="" measureGroup="fact_sales_monthly" count="0" oneField="1">
      <fieldsUsage count="1">
        <fieldUsage x="2"/>
      </fieldsUsage>
    </cacheHierarchy>
    <cacheHierarchy uniqueName="[Measures].[2021 vs 2020 %]" caption="2021 vs 2020 %" measure="1" displayFolder="" measureGroup="fact_sales_monthly" count="0"/>
    <cacheHierarchy uniqueName="[Measures].[Total target]" caption="Total target" measure="1" displayFolder="" measureGroup="fact_sales_monthly" count="0"/>
    <cacheHierarchy uniqueName="[Measures].[2021 Target]" caption="2021 Target" measure="1" displayFolder="" measureGroup="fact_sales_monthly" count="0"/>
    <cacheHierarchy uniqueName="[Measures].[2021 Target %]" caption="2021 Target %" measure="1" displayFolder="" measureGroup="fact_sales_monthly" count="0"/>
    <cacheHierarchy uniqueName="[Measures].[2021 Achieved Target]" caption="2021 Achieved Target" measure="1" displayFolder="" measureGroup="fact_sales_monthly" count="0"/>
    <cacheHierarchy uniqueName="[Measures].[2021 - 2020]" caption="2021 - 2020" measure="1" displayFolder="" measureGroup="fact_sales_monthly" count="0"/>
    <cacheHierarchy uniqueName="[Measures].[2021 Sales Growth %]" caption="2021 Sales Growth %" measure="1" displayFolder="" measureGroup="fact_sales_monthly" count="0" oneField="1">
      <fieldsUsage count="1">
        <fieldUsage x="3"/>
      </fieldsUsage>
    </cacheHierarchy>
    <cacheHierarchy uniqueName="[Measures].[__XL_Count dim_customer]" caption="__XL_Count dim_customer" measure="1" displayFolder="" measureGroup="dim_customer" count="0" hidden="1"/>
    <cacheHierarchy uniqueName="[Measures].[__XL_Count dim_market]" caption="__XL_Count dim_market" measure="1" displayFolder="" measureGroup="dim_market" count="0" hidden="1"/>
    <cacheHierarchy uniqueName="[Measures].[__XL_Count dim_product]" caption="__XL_Count dim_product" measure="1" displayFolder="" measureGroup="dim_product" count="0" hidden="1"/>
    <cacheHierarchy uniqueName="[Measures].[__XL_Count fact_sales_monthly]" caption="__XL_Count fact_sales_monthly" measure="1" displayFolder="" measureGroup="fact_sales_monthly" count="0" hidden="1"/>
    <cacheHierarchy uniqueName="[Measures].[__XL_Count dim_date]" caption="__XL_Count dim_date" measure="1" displayFolder="" measureGroup="dim_date" count="0" hidden="1"/>
    <cacheHierarchy uniqueName="[Measures].[__XL_Count Fact_target]" caption="__XL_Count Fact_target" measure="1" displayFolder="" measureGroup="Fact_target" count="0" hidden="1"/>
    <cacheHierarchy uniqueName="[Measures].[__No measures defined]" caption="__No measures defined" measure="1" displayFolder="" count="0" hidden="1"/>
  </cacheHierarchies>
  <kpis count="0"/>
  <dimensions count="7">
    <dimension name="dim_customer" uniqueName="[dim_customer]" caption="dim_customer"/>
    <dimension name="dim_date" uniqueName="[dim_date]" caption="dim_date"/>
    <dimension name="dim_market" uniqueName="[dim_market]" caption="dim_market"/>
    <dimension name="dim_product" uniqueName="[dim_product]" caption="dim_product"/>
    <dimension name="fact_sales_monthly" uniqueName="[fact_sales_monthly]" caption="fact_sales_monthly"/>
    <dimension name="Fact_target" uniqueName="[Fact_target]" caption="Fact_target"/>
    <dimension measure="1" name="Measures" uniqueName="[Measures]" caption="Measures"/>
  </dimensions>
  <measureGroups count="6">
    <measureGroup name="dim_customer" caption="dim_customer"/>
    <measureGroup name="dim_date" caption="dim_date"/>
    <measureGroup name="dim_market" caption="dim_market"/>
    <measureGroup name="dim_product" caption="dim_product"/>
    <measureGroup name="fact_sales_monthly" caption="fact_sales_monthly"/>
    <measureGroup name="Fact_target" caption="Fact_target"/>
  </measureGroups>
  <maps count="13">
    <map measureGroup="0" dimension="0"/>
    <map measureGroup="0" dimension="2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1"/>
    <map measureGroup="5" dimension="2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" refreshedDate="45496.541559837962" backgroundQuery="1" createdVersion="8" refreshedVersion="8" minRefreshableVersion="3" recordCount="0" supportSubquery="1" supportAdvancedDrill="1" xr:uid="{3FA4540D-3BFF-4113-BB17-BFDC796EE896}">
  <cacheSource type="external" connectionId="8"/>
  <cacheFields count="8">
    <cacheField name="[dim_market].[region].[region]" caption="region" numFmtId="0" hierarchy="10" level="1">
      <sharedItems containsSemiMixedTypes="0" containsNonDate="0" containsString="0"/>
    </cacheField>
    <cacheField name="[dim_market].[market].[market]" caption="market" numFmtId="0" hierarchy="8" level="1">
      <sharedItems count="23">
        <s v="Australia"/>
        <s v="Austria"/>
        <s v="Bangladesh"/>
        <s v="Canada"/>
        <s v="China"/>
        <s v="France"/>
        <s v="Germany"/>
        <s v="India"/>
        <s v="Indonesia"/>
        <s v="Italy"/>
        <s v="Japan"/>
        <s v="Netherlands"/>
        <s v="Newzealand"/>
        <s v="Norway"/>
        <s v="Pakistan"/>
        <s v="Philiphines"/>
        <s v="Poland"/>
        <s v="Portugal"/>
        <s v="South Korea"/>
        <s v="Spain"/>
        <s v="Sweden"/>
        <s v="United Kingdom"/>
        <s v="USA"/>
      </sharedItems>
    </cacheField>
    <cacheField name="[dim_product].[division].[division]" caption="division" numFmtId="0" hierarchy="12" level="1">
      <sharedItems containsSemiMixedTypes="0" containsNonDate="0" containsString="0"/>
    </cacheField>
    <cacheField name="[Measures].[Net Sales 2020]" caption="Net Sales 2020" numFmtId="0" hierarchy="30" level="32767"/>
    <cacheField name="[Measures].[Net Sales 2021]" caption="Net Sales 2021" numFmtId="0" hierarchy="31" level="32767"/>
    <cacheField name="[Measures].[Net Sales 2019]" caption="Net Sales 2019" numFmtId="0" hierarchy="29" level="32767"/>
    <cacheField name="[Measures].[2021 Target %]" caption="2021 Target %" numFmtId="0" hierarchy="35" level="32767"/>
    <cacheField name="[Measures].[2021 Achieved Target]" caption="2021 Achieved Target" numFmtId="0" hierarchy="36" level="32767"/>
  </cacheFields>
  <cacheHierarchies count="46">
    <cacheHierarchy uniqueName="[dim_customer].[customer_code]" caption="customer_code" attribute="1" defaultMemberUniqueName="[dim_customer].[customer_code].[All]" allUniqueName="[dim_customer].[customer_code].[All]" dimensionUniqueName="[dim_customer]" displayFolder="" count="0" memberValueDatatype="20" unbalanced="0"/>
    <cacheHierarchy uniqueName="[dim_customer].[customer]" caption="customer" attribute="1" defaultMemberUniqueName="[dim_customer].[customer].[All]" allUniqueName="[dim_customer].[customer].[All]" dimensionUniqueName="[dim_customer]" displayFolder="" count="0" memberValueDatatype="130" unbalanced="0"/>
    <cacheHierarchy uniqueName="[dim_customer].[market]" caption="market" attribute="1" defaultMemberUniqueName="[dim_customer].[market].[All]" allUniqueName="[dim_customer].[market].[All]" dimensionUniqueName="[dim_customer]" displayFolder="" count="0" memberValueDatatype="130" unbalanced="0"/>
    <cacheHierarchy uniqueName="[dim_customer].[platform]" caption="platform" attribute="1" defaultMemberUniqueName="[dim_customer].[platform].[All]" allUniqueName="[dim_customer].[platform].[All]" dimensionUniqueName="[dim_customer]" displayFolder="" count="0" memberValueDatatype="130" unbalanced="0"/>
    <cacheHierarchy uniqueName="[dim_customer].[channel]" caption="channel" attribute="1" defaultMemberUniqueName="[dim_customer].[channel].[All]" allUniqueName="[dim_customer].[channel].[All]" dimensionUniqueName="[dim_customer]" displayFolder="" count="0" memberValueDatatype="130" unbalanced="0"/>
    <cacheHierarchy uniqueName="[dim_date].[date]" caption="date" attribute="1" time="1" defaultMemberUniqueName="[dim_date].[date].[All]" allUniqueName="[dim_date].[date].[All]" dimensionUniqueName="[dim_date]" displayFolder="" count="0" memberValueDatatype="7" unbalanced="0"/>
    <cacheHierarchy uniqueName="[dim_date].[FY Month]" caption="FY Month" attribute="1" time="1" defaultMemberUniqueName="[dim_date].[FY Month].[All]" allUniqueName="[dim_date].[FY Month].[All]" dimensionUniqueName="[dim_date]" displayFolder="" count="0" memberValueDatatype="7" unbalanced="0"/>
    <cacheHierarchy uniqueName="[dim_date].[FY Year]" caption="FY Year" attribute="1" defaultMemberUniqueName="[dim_date].[FY Year].[All]" allUniqueName="[dim_date].[FY Year].[All]" dimensionUniqueName="[dim_date]" displayFolder="" count="0" memberValueDatatype="130" unbalanced="0"/>
    <cacheHierarchy uniqueName="[dim_market].[market]" caption="market" attribute="1" defaultMemberUniqueName="[dim_market].[market].[All]" allUniqueName="[dim_market].[market].[All]" dimensionUniqueName="[dim_market]" displayFolder="" count="2" memberValueDatatype="130" unbalanced="0">
      <fieldsUsage count="2">
        <fieldUsage x="-1"/>
        <fieldUsage x="1"/>
      </fieldsUsage>
    </cacheHierarchy>
    <cacheHierarchy uniqueName="[dim_market].[sub_zone]" caption="sub_zone" attribute="1" defaultMemberUniqueName="[dim_market].[sub_zone].[All]" allUniqueName="[dim_market].[sub_zone].[All]" dimensionUniqueName="[dim_market]" displayFolder="" count="0" memberValueDatatype="130" unbalanced="0"/>
    <cacheHierarchy uniqueName="[dim_market].[region]" caption="region" attribute="1" defaultMemberUniqueName="[dim_market].[region].[All]" allUniqueName="[dim_market].[region].[All]" dimensionUniqueName="[dim_market]" displayFolder="" count="2" memberValueDatatype="130" unbalanced="0">
      <fieldsUsage count="2">
        <fieldUsage x="-1"/>
        <fieldUsage x="0"/>
      </fieldsUsage>
    </cacheHierarchy>
    <cacheHierarchy uniqueName="[dim_product].[product_code]" caption="product_code" attribute="1" defaultMemberUniqueName="[dim_product].[product_code].[All]" allUniqueName="[dim_product].[product_code].[All]" dimensionUniqueName="[dim_product]" displayFolder="" count="0" memberValueDatatype="130" unbalanced="0"/>
    <cacheHierarchy uniqueName="[dim_product].[division]" caption="division" attribute="1" defaultMemberUniqueName="[dim_product].[division].[All]" allUniqueName="[dim_product].[division].[All]" dimensionUniqueName="[dim_product]" displayFolder="" count="2" memberValueDatatype="130" unbalanced="0">
      <fieldsUsage count="2">
        <fieldUsage x="-1"/>
        <fieldUsage x="2"/>
      </fieldsUsage>
    </cacheHierarchy>
    <cacheHierarchy uniqueName="[dim_product].[segment]" caption="segment" attribute="1" defaultMemberUniqueName="[dim_product].[segment].[All]" allUniqueName="[dim_product].[segment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0" memberValueDatatype="130" unbalanced="0"/>
    <cacheHierarchy uniqueName="[dim_product].[variant]" caption="variant" attribute="1" defaultMemberUniqueName="[dim_product].[variant].[All]" allUniqueName="[dim_product].[variant].[All]" dimensionUniqueName="[dim_product]" displayFolder="" count="0" memberValueDatatype="130" unbalanced="0"/>
    <cacheHierarchy uniqueName="[fact_sales_monthly].[date]" caption="date" attribute="1" time="1" defaultMemberUniqueName="[fact_sales_monthly].[date].[All]" allUniqueName="[fact_sales_monthly].[date].[All]" dimensionUniqueName="[fact_sales_monthly]" displayFolder="" count="0" memberValueDatatype="7" unbalanced="0"/>
    <cacheHierarchy uniqueName="[fact_sales_monthly].[product_code]" caption="product_code" attribute="1" defaultMemberUniqueName="[fact_sales_monthly].[product_code].[All]" allUniqueName="[fact_sales_monthly].[product_code].[All]" dimensionUniqueName="[fact_sales_monthly]" displayFolder="" count="0" memberValueDatatype="130" unbalanced="0"/>
    <cacheHierarchy uniqueName="[fact_sales_monthly].[customer_code]" caption="customer_code" attribute="1" defaultMemberUniqueName="[fact_sales_monthly].[customer_code].[All]" allUniqueName="[fact_sales_monthly].[customer_code].[All]" dimensionUniqueName="[fact_sales_monthly]" displayFolder="" count="0" memberValueDatatype="20" unbalanced="0"/>
    <cacheHierarchy uniqueName="[fact_sales_monthly].[Qty]" caption="Qty" attribute="1" defaultMemberUniqueName="[fact_sales_monthly].[Qty].[All]" allUniqueName="[fact_sales_monthly].[Qty].[All]" dimensionUniqueName="[fact_sales_monthly]" displayFolder="" count="0" memberValueDatatype="20" unbalanced="0"/>
    <cacheHierarchy uniqueName="[fact_sales_monthly].[net_sales_amount]" caption="net_sales_amount" attribute="1" defaultMemberUniqueName="[fact_sales_monthly].[net_sales_amount].[All]" allUniqueName="[fact_sales_monthly].[net_sales_amount].[All]" dimensionUniqueName="[fact_sales_monthly]" displayFolder="" count="0" memberValueDatatype="5" unbalanced="0"/>
    <cacheHierarchy uniqueName="[Fact_target].[market]" caption="market" attribute="1" defaultMemberUniqueName="[Fact_target].[market].[All]" allUniqueName="[Fact_target].[market].[All]" dimensionUniqueName="[Fact_target]" displayFolder="" count="0" memberValueDatatype="130" unbalanced="0"/>
    <cacheHierarchy uniqueName="[Fact_target].[date]" caption="date" attribute="1" time="1" defaultMemberUniqueName="[Fact_target].[date].[All]" allUniqueName="[Fact_target].[date].[All]" dimensionUniqueName="[Fact_target]" displayFolder="" count="0" memberValueDatatype="7" unbalanced="0"/>
    <cacheHierarchy uniqueName="[Fact_target].[ns_target]" caption="ns_target" attribute="1" defaultMemberUniqueName="[Fact_target].[ns_target].[All]" allUniqueName="[Fact_target].[ns_target].[All]" dimensionUniqueName="[Fact_target]" displayFolder="" count="0" memberValueDatatype="5" unbalanced="0"/>
    <cacheHierarchy uniqueName="[Fact_target].[Year]" caption="Year" attribute="1" defaultMemberUniqueName="[Fact_target].[Year].[All]" allUniqueName="[Fact_target].[Year].[All]" dimensionUniqueName="[Fact_target]" displayFolder="" count="0" memberValueDatatype="130" unbalanced="0"/>
    <cacheHierarchy uniqueName="[Measures].[Sum of Qty]" caption="Sum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Qty]" caption="Count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Total net sales]" caption="Total net sales" measure="1" displayFolder="" measureGroup="fact_sales_monthly" count="0"/>
    <cacheHierarchy uniqueName="[Measures].[Net Sales 2019]" caption="Net Sales 2019" measure="1" displayFolder="" measureGroup="fact_sales_monthly" count="0" oneField="1">
      <fieldsUsage count="1">
        <fieldUsage x="5"/>
      </fieldsUsage>
    </cacheHierarchy>
    <cacheHierarchy uniqueName="[Measures].[Net Sales 2020]" caption="Net Sales 2020" measure="1" displayFolder="" measureGroup="fact_sales_monthly" count="0" oneField="1">
      <fieldsUsage count="1">
        <fieldUsage x="3"/>
      </fieldsUsage>
    </cacheHierarchy>
    <cacheHierarchy uniqueName="[Measures].[Net Sales 2021]" caption="Net Sales 2021" measure="1" displayFolder="" measureGroup="fact_sales_monthly" count="0" oneField="1">
      <fieldsUsage count="1">
        <fieldUsage x="4"/>
      </fieldsUsage>
    </cacheHierarchy>
    <cacheHierarchy uniqueName="[Measures].[2021 vs 2020 %]" caption="2021 vs 2020 %" measure="1" displayFolder="" measureGroup="fact_sales_monthly" count="0"/>
    <cacheHierarchy uniqueName="[Measures].[Total target]" caption="Total target" measure="1" displayFolder="" measureGroup="fact_sales_monthly" count="0"/>
    <cacheHierarchy uniqueName="[Measures].[2021 Target]" caption="2021 Target" measure="1" displayFolder="" measureGroup="fact_sales_monthly" count="0"/>
    <cacheHierarchy uniqueName="[Measures].[2021 Target %]" caption="2021 Target %" measure="1" displayFolder="" measureGroup="fact_sales_monthly" count="0" oneField="1">
      <fieldsUsage count="1">
        <fieldUsage x="6"/>
      </fieldsUsage>
    </cacheHierarchy>
    <cacheHierarchy uniqueName="[Measures].[2021 Achieved Target]" caption="2021 Achieved Target" measure="1" displayFolder="" measureGroup="fact_sales_monthly" count="0" oneField="1">
      <fieldsUsage count="1">
        <fieldUsage x="7"/>
      </fieldsUsage>
    </cacheHierarchy>
    <cacheHierarchy uniqueName="[Measures].[2021 - 2020]" caption="2021 - 2020" measure="1" displayFolder="" measureGroup="fact_sales_monthly" count="0"/>
    <cacheHierarchy uniqueName="[Measures].[2021 Sales Growth %]" caption="2021 Sales Growth %" measure="1" displayFolder="" measureGroup="fact_sales_monthly" count="0"/>
    <cacheHierarchy uniqueName="[Measures].[__XL_Count dim_customer]" caption="__XL_Count dim_customer" measure="1" displayFolder="" measureGroup="dim_customer" count="0" hidden="1"/>
    <cacheHierarchy uniqueName="[Measures].[__XL_Count dim_market]" caption="__XL_Count dim_market" measure="1" displayFolder="" measureGroup="dim_market" count="0" hidden="1"/>
    <cacheHierarchy uniqueName="[Measures].[__XL_Count dim_product]" caption="__XL_Count dim_product" measure="1" displayFolder="" measureGroup="dim_product" count="0" hidden="1"/>
    <cacheHierarchy uniqueName="[Measures].[__XL_Count fact_sales_monthly]" caption="__XL_Count fact_sales_monthly" measure="1" displayFolder="" measureGroup="fact_sales_monthly" count="0" hidden="1"/>
    <cacheHierarchy uniqueName="[Measures].[__XL_Count dim_date]" caption="__XL_Count dim_date" measure="1" displayFolder="" measureGroup="dim_date" count="0" hidden="1"/>
    <cacheHierarchy uniqueName="[Measures].[__XL_Count Fact_target]" caption="__XL_Count Fact_target" measure="1" displayFolder="" measureGroup="Fact_target" count="0" hidden="1"/>
    <cacheHierarchy uniqueName="[Measures].[__No measures defined]" caption="__No measures defined" measure="1" displayFolder="" count="0" hidden="1"/>
  </cacheHierarchies>
  <kpis count="0"/>
  <dimensions count="7">
    <dimension name="dim_customer" uniqueName="[dim_customer]" caption="dim_customer"/>
    <dimension name="dim_date" uniqueName="[dim_date]" caption="dim_date"/>
    <dimension name="dim_market" uniqueName="[dim_market]" caption="dim_market"/>
    <dimension name="dim_product" uniqueName="[dim_product]" caption="dim_product"/>
    <dimension name="fact_sales_monthly" uniqueName="[fact_sales_monthly]" caption="fact_sales_monthly"/>
    <dimension name="Fact_target" uniqueName="[Fact_target]" caption="Fact_target"/>
    <dimension measure="1" name="Measures" uniqueName="[Measures]" caption="Measures"/>
  </dimensions>
  <measureGroups count="6">
    <measureGroup name="dim_customer" caption="dim_customer"/>
    <measureGroup name="dim_date" caption="dim_date"/>
    <measureGroup name="dim_market" caption="dim_market"/>
    <measureGroup name="dim_product" caption="dim_product"/>
    <measureGroup name="fact_sales_monthly" caption="fact_sales_monthly"/>
    <measureGroup name="Fact_target" caption="Fact_target"/>
  </measureGroups>
  <maps count="13">
    <map measureGroup="0" dimension="0"/>
    <map measureGroup="0" dimension="2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1"/>
    <map measureGroup="5" dimension="2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" refreshedDate="45496.541561342594" backgroundQuery="1" createdVersion="8" refreshedVersion="8" minRefreshableVersion="3" recordCount="0" supportSubquery="1" supportAdvancedDrill="1" xr:uid="{E60A7E44-A9A6-488C-982B-558C401EACA4}">
  <cacheSource type="external" connectionId="8"/>
  <cacheFields count="8">
    <cacheField name="[dim_market].[market].[market]" caption="market" numFmtId="0" hierarchy="8" level="1">
      <sharedItems containsSemiMixedTypes="0" containsNonDate="0" containsString="0"/>
    </cacheField>
    <cacheField name="[dim_product].[division].[division]" caption="division" numFmtId="0" hierarchy="12" level="1">
      <sharedItems containsSemiMixedTypes="0" containsNonDate="0" containsString="0"/>
    </cacheField>
    <cacheField name="[dim_customer].[customer].[customer]" caption="customer" numFmtId="0" hierarchy="1" level="1">
      <sharedItems count="67">
        <s v="Acclaimed Stores"/>
        <s v="All-Out"/>
        <s v="Amazon"/>
        <s v="Argos (Sainsbury's)"/>
        <s v="Atlas Stores"/>
        <s v="Atliq e Store"/>
        <s v="AtliQ Exclusive"/>
        <s v="BestBuy"/>
        <s v="Boulanger"/>
        <s v="Chip 7"/>
        <s v="Chiptec"/>
        <s v="Control"/>
        <s v="Coolblue"/>
        <s v="Costco"/>
        <s v="Croma"/>
        <s v="Currys (Dixons Carphone)"/>
        <s v="Digimarket"/>
        <s v="Ebay"/>
        <s v="Electricalsara Stores"/>
        <s v="Electricalsbea Stores"/>
        <s v="Electricalslance Stores"/>
        <s v="Electricalslytical"/>
        <s v="Electricalsocity"/>
        <s v="Electricalsquipo Stores"/>
        <s v="Elite"/>
        <s v="Elkjøp"/>
        <s v="Epic Stores"/>
        <s v="Euronics"/>
        <s v="Expert"/>
        <s v="Expression"/>
        <s v="Ezone"/>
        <s v="Flawless Stores"/>
        <s v="Flipkart"/>
        <s v="Fnac-Darty"/>
        <s v="Forward Stores"/>
        <s v="Girias"/>
        <s v="Info Stores"/>
        <s v="Insight"/>
        <s v="Integration Stores"/>
        <s v="Leader"/>
        <s v="Logic Stores"/>
        <s v="Lotus"/>
        <s v="Neptune"/>
        <s v="Nomad Stores"/>
        <s v="Notebillig"/>
        <s v="Nova"/>
        <s v="Novus"/>
        <s v="Otto"/>
        <s v="Premium Stores"/>
        <s v="Propel"/>
        <s v="Radio Popular"/>
        <s v="Radio Shack"/>
        <s v="Reliance Digital"/>
        <s v="Relief"/>
        <s v="Sage"/>
        <s v="Saturn"/>
        <s v="Sorefoz"/>
        <s v="Sound"/>
        <s v="Staples"/>
        <s v="Surface Stores"/>
        <s v="Synthetic"/>
        <s v="Taobao"/>
        <s v="UniEuro"/>
        <s v="Vijay Sales"/>
        <s v="Viveks"/>
        <s v="walmart"/>
        <s v="Zone"/>
      </sharedItems>
    </cacheField>
    <cacheField name="[Measures].[Net Sales 2019]" caption="Net Sales 2019" numFmtId="0" hierarchy="29" level="32767"/>
    <cacheField name="[Measures].[Net Sales 2020]" caption="Net Sales 2020" numFmtId="0" hierarchy="30" level="32767"/>
    <cacheField name="[Measures].[Net Sales 2021]" caption="Net Sales 2021" numFmtId="0" hierarchy="31" level="32767"/>
    <cacheField name="[Measures].[2021 vs 2020 %]" caption="2021 vs 2020 %" numFmtId="0" hierarchy="32" level="32767"/>
    <cacheField name="[dim_market].[region].[region]" caption="region" numFmtId="0" hierarchy="10" level="1">
      <sharedItems containsSemiMixedTypes="0" containsNonDate="0" containsString="0"/>
    </cacheField>
  </cacheFields>
  <cacheHierarchies count="46">
    <cacheHierarchy uniqueName="[dim_customer].[customer_code]" caption="customer_code" attribute="1" defaultMemberUniqueName="[dim_customer].[customer_code].[All]" allUniqueName="[dim_customer].[customer_code].[All]" dimensionUniqueName="[dim_customer]" displayFolder="" count="0" memberValueDatatype="20" unbalanced="0"/>
    <cacheHierarchy uniqueName="[dim_customer].[customer]" caption="customer" attribute="1" defaultMemberUniqueName="[dim_customer].[customer].[All]" allUniqueName="[dim_customer].[customer].[All]" dimensionUniqueName="[dim_customer]" displayFolder="" count="2" memberValueDatatype="130" unbalanced="0">
      <fieldsUsage count="2">
        <fieldUsage x="-1"/>
        <fieldUsage x="2"/>
      </fieldsUsage>
    </cacheHierarchy>
    <cacheHierarchy uniqueName="[dim_customer].[market]" caption="market" attribute="1" defaultMemberUniqueName="[dim_customer].[market].[All]" allUniqueName="[dim_customer].[market].[All]" dimensionUniqueName="[dim_customer]" displayFolder="" count="0" memberValueDatatype="130" unbalanced="0"/>
    <cacheHierarchy uniqueName="[dim_customer].[platform]" caption="platform" attribute="1" defaultMemberUniqueName="[dim_customer].[platform].[All]" allUniqueName="[dim_customer].[platform].[All]" dimensionUniqueName="[dim_customer]" displayFolder="" count="0" memberValueDatatype="130" unbalanced="0"/>
    <cacheHierarchy uniqueName="[dim_customer].[channel]" caption="channel" attribute="1" defaultMemberUniqueName="[dim_customer].[channel].[All]" allUniqueName="[dim_customer].[channel].[All]" dimensionUniqueName="[dim_customer]" displayFolder="" count="0" memberValueDatatype="130" unbalanced="0"/>
    <cacheHierarchy uniqueName="[dim_date].[date]" caption="date" attribute="1" time="1" defaultMemberUniqueName="[dim_date].[date].[All]" allUniqueName="[dim_date].[date].[All]" dimensionUniqueName="[dim_date]" displayFolder="" count="0" memberValueDatatype="7" unbalanced="0"/>
    <cacheHierarchy uniqueName="[dim_date].[FY Month]" caption="FY Month" attribute="1" time="1" defaultMemberUniqueName="[dim_date].[FY Month].[All]" allUniqueName="[dim_date].[FY Month].[All]" dimensionUniqueName="[dim_date]" displayFolder="" count="0" memberValueDatatype="7" unbalanced="0"/>
    <cacheHierarchy uniqueName="[dim_date].[FY Year]" caption="FY Year" attribute="1" defaultMemberUniqueName="[dim_date].[FY Year].[All]" allUniqueName="[dim_date].[FY Year].[All]" dimensionUniqueName="[dim_date]" displayFolder="" count="0" memberValueDatatype="130" unbalanced="0"/>
    <cacheHierarchy uniqueName="[dim_market].[market]" caption="market" attribute="1" defaultMemberUniqueName="[dim_market].[market].[All]" allUniqueName="[dim_market].[market].[All]" dimensionUniqueName="[dim_market]" displayFolder="" count="2" memberValueDatatype="130" unbalanced="0">
      <fieldsUsage count="2">
        <fieldUsage x="-1"/>
        <fieldUsage x="0"/>
      </fieldsUsage>
    </cacheHierarchy>
    <cacheHierarchy uniqueName="[dim_market].[sub_zone]" caption="sub_zone" attribute="1" defaultMemberUniqueName="[dim_market].[sub_zone].[All]" allUniqueName="[dim_market].[sub_zone].[All]" dimensionUniqueName="[dim_market]" displayFolder="" count="0" memberValueDatatype="130" unbalanced="0"/>
    <cacheHierarchy uniqueName="[dim_market].[region]" caption="region" attribute="1" defaultMemberUniqueName="[dim_market].[region].[All]" allUniqueName="[dim_market].[region].[All]" dimensionUniqueName="[dim_market]" displayFolder="" count="2" memberValueDatatype="130" unbalanced="0">
      <fieldsUsage count="2">
        <fieldUsage x="-1"/>
        <fieldUsage x="7"/>
      </fieldsUsage>
    </cacheHierarchy>
    <cacheHierarchy uniqueName="[dim_product].[product_code]" caption="product_code" attribute="1" defaultMemberUniqueName="[dim_product].[product_code].[All]" allUniqueName="[dim_product].[product_code].[All]" dimensionUniqueName="[dim_product]" displayFolder="" count="0" memberValueDatatype="130" unbalanced="0"/>
    <cacheHierarchy uniqueName="[dim_product].[division]" caption="division" attribute="1" defaultMemberUniqueName="[dim_product].[division].[All]" allUniqueName="[dim_product].[division].[All]" dimensionUniqueName="[dim_product]" displayFolder="" count="2" memberValueDatatype="130" unbalanced="0">
      <fieldsUsage count="2">
        <fieldUsage x="-1"/>
        <fieldUsage x="1"/>
      </fieldsUsage>
    </cacheHierarchy>
    <cacheHierarchy uniqueName="[dim_product].[segment]" caption="segment" attribute="1" defaultMemberUniqueName="[dim_product].[segment].[All]" allUniqueName="[dim_product].[segment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0" memberValueDatatype="130" unbalanced="0"/>
    <cacheHierarchy uniqueName="[dim_product].[variant]" caption="variant" attribute="1" defaultMemberUniqueName="[dim_product].[variant].[All]" allUniqueName="[dim_product].[variant].[All]" dimensionUniqueName="[dim_product]" displayFolder="" count="0" memberValueDatatype="130" unbalanced="0"/>
    <cacheHierarchy uniqueName="[fact_sales_monthly].[date]" caption="date" attribute="1" time="1" defaultMemberUniqueName="[fact_sales_monthly].[date].[All]" allUniqueName="[fact_sales_monthly].[date].[All]" dimensionUniqueName="[fact_sales_monthly]" displayFolder="" count="0" memberValueDatatype="7" unbalanced="0"/>
    <cacheHierarchy uniqueName="[fact_sales_monthly].[product_code]" caption="product_code" attribute="1" defaultMemberUniqueName="[fact_sales_monthly].[product_code].[All]" allUniqueName="[fact_sales_monthly].[product_code].[All]" dimensionUniqueName="[fact_sales_monthly]" displayFolder="" count="0" memberValueDatatype="130" unbalanced="0"/>
    <cacheHierarchy uniqueName="[fact_sales_monthly].[customer_code]" caption="customer_code" attribute="1" defaultMemberUniqueName="[fact_sales_monthly].[customer_code].[All]" allUniqueName="[fact_sales_monthly].[customer_code].[All]" dimensionUniqueName="[fact_sales_monthly]" displayFolder="" count="0" memberValueDatatype="20" unbalanced="0"/>
    <cacheHierarchy uniqueName="[fact_sales_monthly].[Qty]" caption="Qty" attribute="1" defaultMemberUniqueName="[fact_sales_monthly].[Qty].[All]" allUniqueName="[fact_sales_monthly].[Qty].[All]" dimensionUniqueName="[fact_sales_monthly]" displayFolder="" count="0" memberValueDatatype="20" unbalanced="0"/>
    <cacheHierarchy uniqueName="[fact_sales_monthly].[net_sales_amount]" caption="net_sales_amount" attribute="1" defaultMemberUniqueName="[fact_sales_monthly].[net_sales_amount].[All]" allUniqueName="[fact_sales_monthly].[net_sales_amount].[All]" dimensionUniqueName="[fact_sales_monthly]" displayFolder="" count="0" memberValueDatatype="5" unbalanced="0"/>
    <cacheHierarchy uniqueName="[Fact_target].[market]" caption="market" attribute="1" defaultMemberUniqueName="[Fact_target].[market].[All]" allUniqueName="[Fact_target].[market].[All]" dimensionUniqueName="[Fact_target]" displayFolder="" count="0" memberValueDatatype="130" unbalanced="0"/>
    <cacheHierarchy uniqueName="[Fact_target].[date]" caption="date" attribute="1" time="1" defaultMemberUniqueName="[Fact_target].[date].[All]" allUniqueName="[Fact_target].[date].[All]" dimensionUniqueName="[Fact_target]" displayFolder="" count="0" memberValueDatatype="7" unbalanced="0"/>
    <cacheHierarchy uniqueName="[Fact_target].[ns_target]" caption="ns_target" attribute="1" defaultMemberUniqueName="[Fact_target].[ns_target].[All]" allUniqueName="[Fact_target].[ns_target].[All]" dimensionUniqueName="[Fact_target]" displayFolder="" count="0" memberValueDatatype="5" unbalanced="0"/>
    <cacheHierarchy uniqueName="[Fact_target].[Year]" caption="Year" attribute="1" defaultMemberUniqueName="[Fact_target].[Year].[All]" allUniqueName="[Fact_target].[Year].[All]" dimensionUniqueName="[Fact_target]" displayFolder="" count="0" memberValueDatatype="130" unbalanced="0"/>
    <cacheHierarchy uniqueName="[Measures].[Sum of Qty]" caption="Sum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Qty]" caption="Count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Total net sales]" caption="Total net sales" measure="1" displayFolder="" measureGroup="fact_sales_monthly" count="0"/>
    <cacheHierarchy uniqueName="[Measures].[Net Sales 2019]" caption="Net Sales 2019" measure="1" displayFolder="" measureGroup="fact_sales_monthly" count="0" oneField="1">
      <fieldsUsage count="1">
        <fieldUsage x="3"/>
      </fieldsUsage>
    </cacheHierarchy>
    <cacheHierarchy uniqueName="[Measures].[Net Sales 2020]" caption="Net Sales 2020" measure="1" displayFolder="" measureGroup="fact_sales_monthly" count="0" oneField="1">
      <fieldsUsage count="1">
        <fieldUsage x="4"/>
      </fieldsUsage>
    </cacheHierarchy>
    <cacheHierarchy uniqueName="[Measures].[Net Sales 2021]" caption="Net Sales 2021" measure="1" displayFolder="" measureGroup="fact_sales_monthly" count="0" oneField="1">
      <fieldsUsage count="1">
        <fieldUsage x="5"/>
      </fieldsUsage>
    </cacheHierarchy>
    <cacheHierarchy uniqueName="[Measures].[2021 vs 2020 %]" caption="2021 vs 2020 %" measure="1" displayFolder="" measureGroup="fact_sales_monthly" count="0" oneField="1">
      <fieldsUsage count="1">
        <fieldUsage x="6"/>
      </fieldsUsage>
    </cacheHierarchy>
    <cacheHierarchy uniqueName="[Measures].[Total target]" caption="Total target" measure="1" displayFolder="" measureGroup="fact_sales_monthly" count="0"/>
    <cacheHierarchy uniqueName="[Measures].[2021 Target]" caption="2021 Target" measure="1" displayFolder="" measureGroup="fact_sales_monthly" count="0"/>
    <cacheHierarchy uniqueName="[Measures].[2021 Target %]" caption="2021 Target %" measure="1" displayFolder="" measureGroup="fact_sales_monthly" count="0"/>
    <cacheHierarchy uniqueName="[Measures].[2021 Achieved Target]" caption="2021 Achieved Target" measure="1" displayFolder="" measureGroup="fact_sales_monthly" count="0"/>
    <cacheHierarchy uniqueName="[Measures].[2021 - 2020]" caption="2021 - 2020" measure="1" displayFolder="" measureGroup="fact_sales_monthly" count="0"/>
    <cacheHierarchy uniqueName="[Measures].[2021 Sales Growth %]" caption="2021 Sales Growth %" measure="1" displayFolder="" measureGroup="fact_sales_monthly" count="0"/>
    <cacheHierarchy uniqueName="[Measures].[__XL_Count dim_customer]" caption="__XL_Count dim_customer" measure="1" displayFolder="" measureGroup="dim_customer" count="0" hidden="1"/>
    <cacheHierarchy uniqueName="[Measures].[__XL_Count dim_market]" caption="__XL_Count dim_market" measure="1" displayFolder="" measureGroup="dim_market" count="0" hidden="1"/>
    <cacheHierarchy uniqueName="[Measures].[__XL_Count dim_product]" caption="__XL_Count dim_product" measure="1" displayFolder="" measureGroup="dim_product" count="0" hidden="1"/>
    <cacheHierarchy uniqueName="[Measures].[__XL_Count fact_sales_monthly]" caption="__XL_Count fact_sales_monthly" measure="1" displayFolder="" measureGroup="fact_sales_monthly" count="0" hidden="1"/>
    <cacheHierarchy uniqueName="[Measures].[__XL_Count dim_date]" caption="__XL_Count dim_date" measure="1" displayFolder="" measureGroup="dim_date" count="0" hidden="1"/>
    <cacheHierarchy uniqueName="[Measures].[__XL_Count Fact_target]" caption="__XL_Count Fact_target" measure="1" displayFolder="" measureGroup="Fact_target" count="0" hidden="1"/>
    <cacheHierarchy uniqueName="[Measures].[__No measures defined]" caption="__No measures defined" measure="1" displayFolder="" count="0" hidden="1"/>
  </cacheHierarchies>
  <kpis count="0"/>
  <dimensions count="7">
    <dimension name="dim_customer" uniqueName="[dim_customer]" caption="dim_customer"/>
    <dimension name="dim_date" uniqueName="[dim_date]" caption="dim_date"/>
    <dimension name="dim_market" uniqueName="[dim_market]" caption="dim_market"/>
    <dimension name="dim_product" uniqueName="[dim_product]" caption="dim_product"/>
    <dimension name="fact_sales_monthly" uniqueName="[fact_sales_monthly]" caption="fact_sales_monthly"/>
    <dimension name="Fact_target" uniqueName="[Fact_target]" caption="Fact_target"/>
    <dimension measure="1" name="Measures" uniqueName="[Measures]" caption="Measures"/>
  </dimensions>
  <measureGroups count="6">
    <measureGroup name="dim_customer" caption="dim_customer"/>
    <measureGroup name="dim_date" caption="dim_date"/>
    <measureGroup name="dim_market" caption="dim_market"/>
    <measureGroup name="dim_product" caption="dim_product"/>
    <measureGroup name="fact_sales_monthly" caption="fact_sales_monthly"/>
    <measureGroup name="Fact_target" caption="Fact_target"/>
  </measureGroups>
  <maps count="13">
    <map measureGroup="0" dimension="0"/>
    <map measureGroup="0" dimension="2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1"/>
    <map measureGroup="5" dimension="2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" refreshedDate="45496.545103124998" backgroundQuery="1" createdVersion="8" refreshedVersion="8" minRefreshableVersion="3" recordCount="0" supportSubquery="1" supportAdvancedDrill="1" xr:uid="{FC04A24F-90F7-4C3C-89B3-22AA973C9CB0}">
  <cacheSource type="external" connectionId="8"/>
  <cacheFields count="6">
    <cacheField name="[dim_product].[product].[product]" caption="product" numFmtId="0" hierarchy="15" level="1">
      <sharedItems count="16">
        <s v="AQ Clx3"/>
        <s v="AQ Electron 3 3600 Desktop Processor"/>
        <s v="AQ Gen Y"/>
        <s v="AQ GEN Z"/>
        <s v="AQ HOME Allin1 Gen 2"/>
        <s v="AQ Lumina Ms"/>
        <s v="AQ Marquee P3"/>
        <s v="AQ Marquee P4"/>
        <s v="AQ Maxima Ms"/>
        <s v="AQ MB Lito"/>
        <s v="AQ MB Lito 2"/>
        <s v="AQ Qwerty"/>
        <s v="AQ Qwerty Ms"/>
        <s v="AQ Trigger"/>
        <s v="AQ Trigger Ms"/>
        <s v="AQ Wi Power Dx3"/>
      </sharedItems>
    </cacheField>
    <cacheField name="[Measures].[Net Sales 2020]" caption="Net Sales 2020" numFmtId="0" hierarchy="30" level="32767"/>
    <cacheField name="[Measures].[Net Sales 2021]" caption="Net Sales 2021" numFmtId="0" hierarchy="31" level="32767"/>
    <cacheField name="[dim_customer].[customer].[customer]" caption="customer" numFmtId="0" hierarchy="1" level="1">
      <sharedItems containsSemiMixedTypes="0" containsNonDate="0" containsString="0"/>
    </cacheField>
    <cacheField name="[dim_market].[market].[market]" caption="market" numFmtId="0" hierarchy="8" level="1">
      <sharedItems containsSemiMixedTypes="0" containsNonDate="0" containsString="0"/>
    </cacheField>
    <cacheField name="[dim_market].[region].[region]" caption="region" numFmtId="0" hierarchy="10" level="1">
      <sharedItems containsSemiMixedTypes="0" containsNonDate="0" containsString="0"/>
    </cacheField>
  </cacheFields>
  <cacheHierarchies count="46">
    <cacheHierarchy uniqueName="[dim_customer].[customer_code]" caption="customer_code" attribute="1" defaultMemberUniqueName="[dim_customer].[customer_code].[All]" allUniqueName="[dim_customer].[customer_code].[All]" dimensionUniqueName="[dim_customer]" displayFolder="" count="0" memberValueDatatype="20" unbalanced="0"/>
    <cacheHierarchy uniqueName="[dim_customer].[customer]" caption="customer" attribute="1" defaultMemberUniqueName="[dim_customer].[customer].[All]" allUniqueName="[dim_customer].[customer].[All]" dimensionUniqueName="[dim_customer]" displayFolder="" count="2" memberValueDatatype="130" unbalanced="0">
      <fieldsUsage count="2">
        <fieldUsage x="-1"/>
        <fieldUsage x="3"/>
      </fieldsUsage>
    </cacheHierarchy>
    <cacheHierarchy uniqueName="[dim_customer].[market]" caption="market" attribute="1" defaultMemberUniqueName="[dim_customer].[market].[All]" allUniqueName="[dim_customer].[market].[All]" dimensionUniqueName="[dim_customer]" displayFolder="" count="0" memberValueDatatype="130" unbalanced="0"/>
    <cacheHierarchy uniqueName="[dim_customer].[platform]" caption="platform" attribute="1" defaultMemberUniqueName="[dim_customer].[platform].[All]" allUniqueName="[dim_customer].[platform].[All]" dimensionUniqueName="[dim_customer]" displayFolder="" count="0" memberValueDatatype="130" unbalanced="0"/>
    <cacheHierarchy uniqueName="[dim_customer].[channel]" caption="channel" attribute="1" defaultMemberUniqueName="[dim_customer].[channel].[All]" allUniqueName="[dim_customer].[channel].[All]" dimensionUniqueName="[dim_customer]" displayFolder="" count="0" memberValueDatatype="130" unbalanced="0"/>
    <cacheHierarchy uniqueName="[dim_date].[date]" caption="date" attribute="1" time="1" defaultMemberUniqueName="[dim_date].[date].[All]" allUniqueName="[dim_date].[date].[All]" dimensionUniqueName="[dim_date]" displayFolder="" count="0" memberValueDatatype="7" unbalanced="0"/>
    <cacheHierarchy uniqueName="[dim_date].[FY Month]" caption="FY Month" attribute="1" time="1" defaultMemberUniqueName="[dim_date].[FY Month].[All]" allUniqueName="[dim_date].[FY Month].[All]" dimensionUniqueName="[dim_date]" displayFolder="" count="0" memberValueDatatype="7" unbalanced="0"/>
    <cacheHierarchy uniqueName="[dim_date].[FY Year]" caption="FY Year" attribute="1" defaultMemberUniqueName="[dim_date].[FY Year].[All]" allUniqueName="[dim_date].[FY Year].[All]" dimensionUniqueName="[dim_date]" displayFolder="" count="0" memberValueDatatype="130" unbalanced="0"/>
    <cacheHierarchy uniqueName="[dim_market].[market]" caption="market" attribute="1" defaultMemberUniqueName="[dim_market].[market].[All]" allUniqueName="[dim_market].[market].[All]" dimensionUniqueName="[dim_market]" displayFolder="" count="2" memberValueDatatype="130" unbalanced="0">
      <fieldsUsage count="2">
        <fieldUsage x="-1"/>
        <fieldUsage x="4"/>
      </fieldsUsage>
    </cacheHierarchy>
    <cacheHierarchy uniqueName="[dim_market].[sub_zone]" caption="sub_zone" attribute="1" defaultMemberUniqueName="[dim_market].[sub_zone].[All]" allUniqueName="[dim_market].[sub_zone].[All]" dimensionUniqueName="[dim_market]" displayFolder="" count="0" memberValueDatatype="130" unbalanced="0"/>
    <cacheHierarchy uniqueName="[dim_market].[region]" caption="region" attribute="1" defaultMemberUniqueName="[dim_market].[region].[All]" allUniqueName="[dim_market].[region].[All]" dimensionUniqueName="[dim_market]" displayFolder="" count="2" memberValueDatatype="130" unbalanced="0">
      <fieldsUsage count="2">
        <fieldUsage x="-1"/>
        <fieldUsage x="5"/>
      </fieldsUsage>
    </cacheHierarchy>
    <cacheHierarchy uniqueName="[dim_product].[product_code]" caption="product_code" attribute="1" defaultMemberUniqueName="[dim_product].[product_code].[All]" allUniqueName="[dim_product].[product_code].[All]" dimensionUniqueName="[dim_product]" displayFolder="" count="0" memberValueDatatype="130" unbalanced="0"/>
    <cacheHierarchy uniqueName="[dim_product].[division]" caption="division" attribute="1" defaultMemberUniqueName="[dim_product].[division].[All]" allUniqueName="[dim_product].[division].[All]" dimensionUniqueName="[dim_product]" displayFolder="" count="0" memberValueDatatype="130" unbalanced="0"/>
    <cacheHierarchy uniqueName="[dim_product].[segment]" caption="segment" attribute="1" defaultMemberUniqueName="[dim_product].[segment].[All]" allUniqueName="[dim_product].[segment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2" memberValueDatatype="130" unbalanced="0">
      <fieldsUsage count="2">
        <fieldUsage x="-1"/>
        <fieldUsage x="0"/>
      </fieldsUsage>
    </cacheHierarchy>
    <cacheHierarchy uniqueName="[dim_product].[variant]" caption="variant" attribute="1" defaultMemberUniqueName="[dim_product].[variant].[All]" allUniqueName="[dim_product].[variant].[All]" dimensionUniqueName="[dim_product]" displayFolder="" count="0" memberValueDatatype="130" unbalanced="0"/>
    <cacheHierarchy uniqueName="[fact_sales_monthly].[date]" caption="date" attribute="1" time="1" defaultMemberUniqueName="[fact_sales_monthly].[date].[All]" allUniqueName="[fact_sales_monthly].[date].[All]" dimensionUniqueName="[fact_sales_monthly]" displayFolder="" count="0" memberValueDatatype="7" unbalanced="0"/>
    <cacheHierarchy uniqueName="[fact_sales_monthly].[product_code]" caption="product_code" attribute="1" defaultMemberUniqueName="[fact_sales_monthly].[product_code].[All]" allUniqueName="[fact_sales_monthly].[product_code].[All]" dimensionUniqueName="[fact_sales_monthly]" displayFolder="" count="0" memberValueDatatype="130" unbalanced="0"/>
    <cacheHierarchy uniqueName="[fact_sales_monthly].[customer_code]" caption="customer_code" attribute="1" defaultMemberUniqueName="[fact_sales_monthly].[customer_code].[All]" allUniqueName="[fact_sales_monthly].[customer_code].[All]" dimensionUniqueName="[fact_sales_monthly]" displayFolder="" count="0" memberValueDatatype="20" unbalanced="0"/>
    <cacheHierarchy uniqueName="[fact_sales_monthly].[Qty]" caption="Qty" attribute="1" defaultMemberUniqueName="[fact_sales_monthly].[Qty].[All]" allUniqueName="[fact_sales_monthly].[Qty].[All]" dimensionUniqueName="[fact_sales_monthly]" displayFolder="" count="0" memberValueDatatype="20" unbalanced="0"/>
    <cacheHierarchy uniqueName="[fact_sales_monthly].[net_sales_amount]" caption="net_sales_amount" attribute="1" defaultMemberUniqueName="[fact_sales_monthly].[net_sales_amount].[All]" allUniqueName="[fact_sales_monthly].[net_sales_amount].[All]" dimensionUniqueName="[fact_sales_monthly]" displayFolder="" count="0" memberValueDatatype="5" unbalanced="0"/>
    <cacheHierarchy uniqueName="[Fact_target].[market]" caption="market" attribute="1" defaultMemberUniqueName="[Fact_target].[market].[All]" allUniqueName="[Fact_target].[market].[All]" dimensionUniqueName="[Fact_target]" displayFolder="" count="0" memberValueDatatype="130" unbalanced="0"/>
    <cacheHierarchy uniqueName="[Fact_target].[date]" caption="date" attribute="1" time="1" defaultMemberUniqueName="[Fact_target].[date].[All]" allUniqueName="[Fact_target].[date].[All]" dimensionUniqueName="[Fact_target]" displayFolder="" count="0" memberValueDatatype="7" unbalanced="0"/>
    <cacheHierarchy uniqueName="[Fact_target].[ns_target]" caption="ns_target" attribute="1" defaultMemberUniqueName="[Fact_target].[ns_target].[All]" allUniqueName="[Fact_target].[ns_target].[All]" dimensionUniqueName="[Fact_target]" displayFolder="" count="0" memberValueDatatype="5" unbalanced="0"/>
    <cacheHierarchy uniqueName="[Fact_target].[Year]" caption="Year" attribute="1" defaultMemberUniqueName="[Fact_target].[Year].[All]" allUniqueName="[Fact_target].[Year].[All]" dimensionUniqueName="[Fact_target]" displayFolder="" count="0" memberValueDatatype="130" unbalanced="0"/>
    <cacheHierarchy uniqueName="[Measures].[Sum of Qty]" caption="Sum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Qty]" caption="Count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Total net sales]" caption="Total net sales" measure="1" displayFolder="" measureGroup="fact_sales_monthly" count="0"/>
    <cacheHierarchy uniqueName="[Measures].[Net Sales 2019]" caption="Net Sales 2019" measure="1" displayFolder="" measureGroup="fact_sales_monthly" count="0"/>
    <cacheHierarchy uniqueName="[Measures].[Net Sales 2020]" caption="Net Sales 2020" measure="1" displayFolder="" measureGroup="fact_sales_monthly" count="0" oneField="1">
      <fieldsUsage count="1">
        <fieldUsage x="1"/>
      </fieldsUsage>
    </cacheHierarchy>
    <cacheHierarchy uniqueName="[Measures].[Net Sales 2021]" caption="Net Sales 2021" measure="1" displayFolder="" measureGroup="fact_sales_monthly" count="0" oneField="1">
      <fieldsUsage count="1">
        <fieldUsage x="2"/>
      </fieldsUsage>
    </cacheHierarchy>
    <cacheHierarchy uniqueName="[Measures].[2021 vs 2020 %]" caption="2021 vs 2020 %" measure="1" displayFolder="" measureGroup="fact_sales_monthly" count="0"/>
    <cacheHierarchy uniqueName="[Measures].[Total target]" caption="Total target" measure="1" displayFolder="" measureGroup="fact_sales_monthly" count="0"/>
    <cacheHierarchy uniqueName="[Measures].[2021 Target]" caption="2021 Target" measure="1" displayFolder="" measureGroup="fact_sales_monthly" count="0"/>
    <cacheHierarchy uniqueName="[Measures].[2021 Target %]" caption="2021 Target %" measure="1" displayFolder="" measureGroup="fact_sales_monthly" count="0"/>
    <cacheHierarchy uniqueName="[Measures].[2021 Achieved Target]" caption="2021 Achieved Target" measure="1" displayFolder="" measureGroup="fact_sales_monthly" count="0"/>
    <cacheHierarchy uniqueName="[Measures].[2021 - 2020]" caption="2021 - 2020" measure="1" displayFolder="" measureGroup="fact_sales_monthly" count="0"/>
    <cacheHierarchy uniqueName="[Measures].[2021 Sales Growth %]" caption="2021 Sales Growth %" measure="1" displayFolder="" measureGroup="fact_sales_monthly" count="0"/>
    <cacheHierarchy uniqueName="[Measures].[__XL_Count dim_customer]" caption="__XL_Count dim_customer" measure="1" displayFolder="" measureGroup="dim_customer" count="0" hidden="1"/>
    <cacheHierarchy uniqueName="[Measures].[__XL_Count dim_market]" caption="__XL_Count dim_market" measure="1" displayFolder="" measureGroup="dim_market" count="0" hidden="1"/>
    <cacheHierarchy uniqueName="[Measures].[__XL_Count dim_product]" caption="__XL_Count dim_product" measure="1" displayFolder="" measureGroup="dim_product" count="0" hidden="1"/>
    <cacheHierarchy uniqueName="[Measures].[__XL_Count fact_sales_monthly]" caption="__XL_Count fact_sales_monthly" measure="1" displayFolder="" measureGroup="fact_sales_monthly" count="0" hidden="1"/>
    <cacheHierarchy uniqueName="[Measures].[__XL_Count dim_date]" caption="__XL_Count dim_date" measure="1" displayFolder="" measureGroup="dim_date" count="0" hidden="1"/>
    <cacheHierarchy uniqueName="[Measures].[__XL_Count Fact_target]" caption="__XL_Count Fact_target" measure="1" displayFolder="" measureGroup="Fact_target" count="0" hidden="1"/>
    <cacheHierarchy uniqueName="[Measures].[__No measures defined]" caption="__No measures defined" measure="1" displayFolder="" count="0" hidden="1"/>
  </cacheHierarchies>
  <kpis count="0"/>
  <dimensions count="7">
    <dimension name="dim_customer" uniqueName="[dim_customer]" caption="dim_customer"/>
    <dimension name="dim_date" uniqueName="[dim_date]" caption="dim_date"/>
    <dimension name="dim_market" uniqueName="[dim_market]" caption="dim_market"/>
    <dimension name="dim_product" uniqueName="[dim_product]" caption="dim_product"/>
    <dimension name="fact_sales_monthly" uniqueName="[fact_sales_monthly]" caption="fact_sales_monthly"/>
    <dimension name="Fact_target" uniqueName="[Fact_target]" caption="Fact_target"/>
    <dimension measure="1" name="Measures" uniqueName="[Measures]" caption="Measures"/>
  </dimensions>
  <measureGroups count="6">
    <measureGroup name="dim_customer" caption="dim_customer"/>
    <measureGroup name="dim_date" caption="dim_date"/>
    <measureGroup name="dim_market" caption="dim_market"/>
    <measureGroup name="dim_product" caption="dim_product"/>
    <measureGroup name="fact_sales_monthly" caption="fact_sales_monthly"/>
    <measureGroup name="Fact_target" caption="Fact_target"/>
  </measureGroups>
  <maps count="13">
    <map measureGroup="0" dimension="0"/>
    <map measureGroup="0" dimension="2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1"/>
    <map measureGroup="5" dimension="2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" refreshedDate="45496.551257060186" backgroundQuery="1" createdVersion="8" refreshedVersion="8" minRefreshableVersion="3" recordCount="0" supportSubquery="1" supportAdvancedDrill="1" xr:uid="{DBD8B380-025F-4F17-92ED-C9313E3CB30B}">
  <cacheSource type="external" connectionId="8"/>
  <cacheFields count="2">
    <cacheField name="[dim_market].[market].[market]" caption="market" numFmtId="0" hierarchy="8" level="1">
      <sharedItems count="10">
        <s v="Australia"/>
        <s v="Canada"/>
        <s v="China"/>
        <s v="France"/>
        <s v="India"/>
        <s v="Indonesia"/>
        <s v="Philiphines"/>
        <s v="South Korea"/>
        <s v="United Kingdom"/>
        <s v="USA"/>
      </sharedItems>
    </cacheField>
    <cacheField name="[Measures].[Net Sales 2021]" caption="Net Sales 2021" numFmtId="0" hierarchy="31" level="32767"/>
  </cacheFields>
  <cacheHierarchies count="46">
    <cacheHierarchy uniqueName="[dim_customer].[customer_code]" caption="customer_code" attribute="1" defaultMemberUniqueName="[dim_customer].[customer_code].[All]" allUniqueName="[dim_customer].[customer_code].[All]" dimensionUniqueName="[dim_customer]" displayFolder="" count="0" memberValueDatatype="20" unbalanced="0"/>
    <cacheHierarchy uniqueName="[dim_customer].[customer]" caption="customer" attribute="1" defaultMemberUniqueName="[dim_customer].[customer].[All]" allUniqueName="[dim_customer].[customer].[All]" dimensionUniqueName="[dim_customer]" displayFolder="" count="0" memberValueDatatype="130" unbalanced="0"/>
    <cacheHierarchy uniqueName="[dim_customer].[market]" caption="market" attribute="1" defaultMemberUniqueName="[dim_customer].[market].[All]" allUniqueName="[dim_customer].[market].[All]" dimensionUniqueName="[dim_customer]" displayFolder="" count="0" memberValueDatatype="130" unbalanced="0"/>
    <cacheHierarchy uniqueName="[dim_customer].[platform]" caption="platform" attribute="1" defaultMemberUniqueName="[dim_customer].[platform].[All]" allUniqueName="[dim_customer].[platform].[All]" dimensionUniqueName="[dim_customer]" displayFolder="" count="0" memberValueDatatype="130" unbalanced="0"/>
    <cacheHierarchy uniqueName="[dim_customer].[channel]" caption="channel" attribute="1" defaultMemberUniqueName="[dim_customer].[channel].[All]" allUniqueName="[dim_customer].[channel].[All]" dimensionUniqueName="[dim_customer]" displayFolder="" count="0" memberValueDatatype="130" unbalanced="0"/>
    <cacheHierarchy uniqueName="[dim_date].[date]" caption="date" attribute="1" time="1" defaultMemberUniqueName="[dim_date].[date].[All]" allUniqueName="[dim_date].[date].[All]" dimensionUniqueName="[dim_date]" displayFolder="" count="0" memberValueDatatype="7" unbalanced="0"/>
    <cacheHierarchy uniqueName="[dim_date].[FY Month]" caption="FY Month" attribute="1" time="1" defaultMemberUniqueName="[dim_date].[FY Month].[All]" allUniqueName="[dim_date].[FY Month].[All]" dimensionUniqueName="[dim_date]" displayFolder="" count="0" memberValueDatatype="7" unbalanced="0"/>
    <cacheHierarchy uniqueName="[dim_date].[FY Year]" caption="FY Year" attribute="1" defaultMemberUniqueName="[dim_date].[FY Year].[All]" allUniqueName="[dim_date].[FY Year].[All]" dimensionUniqueName="[dim_date]" displayFolder="" count="0" memberValueDatatype="130" unbalanced="0"/>
    <cacheHierarchy uniqueName="[dim_market].[market]" caption="market" attribute="1" defaultMemberUniqueName="[dim_market].[market].[All]" allUniqueName="[dim_market].[market].[All]" dimensionUniqueName="[dim_market]" displayFolder="" count="2" memberValueDatatype="130" unbalanced="0">
      <fieldsUsage count="2">
        <fieldUsage x="-1"/>
        <fieldUsage x="0"/>
      </fieldsUsage>
    </cacheHierarchy>
    <cacheHierarchy uniqueName="[dim_market].[sub_zone]" caption="sub_zone" attribute="1" defaultMemberUniqueName="[dim_market].[sub_zone].[All]" allUniqueName="[dim_market].[sub_zone].[All]" dimensionUniqueName="[dim_market]" displayFolder="" count="0" memberValueDatatype="130" unbalanced="0"/>
    <cacheHierarchy uniqueName="[dim_market].[region]" caption="region" attribute="1" defaultMemberUniqueName="[dim_market].[region].[All]" allUniqueName="[dim_market].[region].[All]" dimensionUniqueName="[dim_market]" displayFolder="" count="0" memberValueDatatype="130" unbalanced="0"/>
    <cacheHierarchy uniqueName="[dim_product].[product_code]" caption="product_code" attribute="1" defaultMemberUniqueName="[dim_product].[product_code].[All]" allUniqueName="[dim_product].[product_code].[All]" dimensionUniqueName="[dim_product]" displayFolder="" count="0" memberValueDatatype="130" unbalanced="0"/>
    <cacheHierarchy uniqueName="[dim_product].[division]" caption="division" attribute="1" defaultMemberUniqueName="[dim_product].[division].[All]" allUniqueName="[dim_product].[division].[All]" dimensionUniqueName="[dim_product]" displayFolder="" count="0" memberValueDatatype="130" unbalanced="0"/>
    <cacheHierarchy uniqueName="[dim_product].[segment]" caption="segment" attribute="1" defaultMemberUniqueName="[dim_product].[segment].[All]" allUniqueName="[dim_product].[segment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0" memberValueDatatype="130" unbalanced="0"/>
    <cacheHierarchy uniqueName="[dim_product].[variant]" caption="variant" attribute="1" defaultMemberUniqueName="[dim_product].[variant].[All]" allUniqueName="[dim_product].[variant].[All]" dimensionUniqueName="[dim_product]" displayFolder="" count="0" memberValueDatatype="130" unbalanced="0"/>
    <cacheHierarchy uniqueName="[fact_sales_monthly].[date]" caption="date" attribute="1" time="1" defaultMemberUniqueName="[fact_sales_monthly].[date].[All]" allUniqueName="[fact_sales_monthly].[date].[All]" dimensionUniqueName="[fact_sales_monthly]" displayFolder="" count="0" memberValueDatatype="7" unbalanced="0"/>
    <cacheHierarchy uniqueName="[fact_sales_monthly].[product_code]" caption="product_code" attribute="1" defaultMemberUniqueName="[fact_sales_monthly].[product_code].[All]" allUniqueName="[fact_sales_monthly].[product_code].[All]" dimensionUniqueName="[fact_sales_monthly]" displayFolder="" count="0" memberValueDatatype="130" unbalanced="0"/>
    <cacheHierarchy uniqueName="[fact_sales_monthly].[customer_code]" caption="customer_code" attribute="1" defaultMemberUniqueName="[fact_sales_monthly].[customer_code].[All]" allUniqueName="[fact_sales_monthly].[customer_code].[All]" dimensionUniqueName="[fact_sales_monthly]" displayFolder="" count="0" memberValueDatatype="20" unbalanced="0"/>
    <cacheHierarchy uniqueName="[fact_sales_monthly].[Qty]" caption="Qty" attribute="1" defaultMemberUniqueName="[fact_sales_monthly].[Qty].[All]" allUniqueName="[fact_sales_monthly].[Qty].[All]" dimensionUniqueName="[fact_sales_monthly]" displayFolder="" count="0" memberValueDatatype="20" unbalanced="0"/>
    <cacheHierarchy uniqueName="[fact_sales_monthly].[net_sales_amount]" caption="net_sales_amount" attribute="1" defaultMemberUniqueName="[fact_sales_monthly].[net_sales_amount].[All]" allUniqueName="[fact_sales_monthly].[net_sales_amount].[All]" dimensionUniqueName="[fact_sales_monthly]" displayFolder="" count="0" memberValueDatatype="5" unbalanced="0"/>
    <cacheHierarchy uniqueName="[Fact_target].[market]" caption="market" attribute="1" defaultMemberUniqueName="[Fact_target].[market].[All]" allUniqueName="[Fact_target].[market].[All]" dimensionUniqueName="[Fact_target]" displayFolder="" count="0" memberValueDatatype="130" unbalanced="0"/>
    <cacheHierarchy uniqueName="[Fact_target].[date]" caption="date" attribute="1" time="1" defaultMemberUniqueName="[Fact_target].[date].[All]" allUniqueName="[Fact_target].[date].[All]" dimensionUniqueName="[Fact_target]" displayFolder="" count="0" memberValueDatatype="7" unbalanced="0"/>
    <cacheHierarchy uniqueName="[Fact_target].[ns_target]" caption="ns_target" attribute="1" defaultMemberUniqueName="[Fact_target].[ns_target].[All]" allUniqueName="[Fact_target].[ns_target].[All]" dimensionUniqueName="[Fact_target]" displayFolder="" count="0" memberValueDatatype="5" unbalanced="0"/>
    <cacheHierarchy uniqueName="[Fact_target].[Year]" caption="Year" attribute="1" defaultMemberUniqueName="[Fact_target].[Year].[All]" allUniqueName="[Fact_target].[Year].[All]" dimensionUniqueName="[Fact_target]" displayFolder="" count="0" memberValueDatatype="130" unbalanced="0"/>
    <cacheHierarchy uniqueName="[Measures].[Sum of Qty]" caption="Sum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Qty]" caption="Count of Qty" measure="1" displayFolder="" measureGroup="fact_sales_monthly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Total net sales]" caption="Total net sales" measure="1" displayFolder="" measureGroup="fact_sales_monthly" count="0"/>
    <cacheHierarchy uniqueName="[Measures].[Net Sales 2019]" caption="Net Sales 2019" measure="1" displayFolder="" measureGroup="fact_sales_monthly" count="0"/>
    <cacheHierarchy uniqueName="[Measures].[Net Sales 2020]" caption="Net Sales 2020" measure="1" displayFolder="" measureGroup="fact_sales_monthly" count="0"/>
    <cacheHierarchy uniqueName="[Measures].[Net Sales 2021]" caption="Net Sales 2021" measure="1" displayFolder="" measureGroup="fact_sales_monthly" count="0" oneField="1">
      <fieldsUsage count="1">
        <fieldUsage x="1"/>
      </fieldsUsage>
    </cacheHierarchy>
    <cacheHierarchy uniqueName="[Measures].[2021 vs 2020 %]" caption="2021 vs 2020 %" measure="1" displayFolder="" measureGroup="fact_sales_monthly" count="0"/>
    <cacheHierarchy uniqueName="[Measures].[Total target]" caption="Total target" measure="1" displayFolder="" measureGroup="fact_sales_monthly" count="0"/>
    <cacheHierarchy uniqueName="[Measures].[2021 Target]" caption="2021 Target" measure="1" displayFolder="" measureGroup="fact_sales_monthly" count="0"/>
    <cacheHierarchy uniqueName="[Measures].[2021 Target %]" caption="2021 Target %" measure="1" displayFolder="" measureGroup="fact_sales_monthly" count="0"/>
    <cacheHierarchy uniqueName="[Measures].[2021 Achieved Target]" caption="2021 Achieved Target" measure="1" displayFolder="" measureGroup="fact_sales_monthly" count="0"/>
    <cacheHierarchy uniqueName="[Measures].[2021 - 2020]" caption="2021 - 2020" measure="1" displayFolder="" measureGroup="fact_sales_monthly" count="0"/>
    <cacheHierarchy uniqueName="[Measures].[2021 Sales Growth %]" caption="2021 Sales Growth %" measure="1" displayFolder="" measureGroup="fact_sales_monthly" count="0"/>
    <cacheHierarchy uniqueName="[Measures].[__XL_Count dim_customer]" caption="__XL_Count dim_customer" measure="1" displayFolder="" measureGroup="dim_customer" count="0" hidden="1"/>
    <cacheHierarchy uniqueName="[Measures].[__XL_Count dim_market]" caption="__XL_Count dim_market" measure="1" displayFolder="" measureGroup="dim_market" count="0" hidden="1"/>
    <cacheHierarchy uniqueName="[Measures].[__XL_Count dim_product]" caption="__XL_Count dim_product" measure="1" displayFolder="" measureGroup="dim_product" count="0" hidden="1"/>
    <cacheHierarchy uniqueName="[Measures].[__XL_Count fact_sales_monthly]" caption="__XL_Count fact_sales_monthly" measure="1" displayFolder="" measureGroup="fact_sales_monthly" count="0" hidden="1"/>
    <cacheHierarchy uniqueName="[Measures].[__XL_Count dim_date]" caption="__XL_Count dim_date" measure="1" displayFolder="" measureGroup="dim_date" count="0" hidden="1"/>
    <cacheHierarchy uniqueName="[Measures].[__XL_Count Fact_target]" caption="__XL_Count Fact_target" measure="1" displayFolder="" measureGroup="Fact_target" count="0" hidden="1"/>
    <cacheHierarchy uniqueName="[Measures].[__No measures defined]" caption="__No measures defined" measure="1" displayFolder="" count="0" hidden="1"/>
  </cacheHierarchies>
  <kpis count="0"/>
  <dimensions count="7">
    <dimension name="dim_customer" uniqueName="[dim_customer]" caption="dim_customer"/>
    <dimension name="dim_date" uniqueName="[dim_date]" caption="dim_date"/>
    <dimension name="dim_market" uniqueName="[dim_market]" caption="dim_market"/>
    <dimension name="dim_product" uniqueName="[dim_product]" caption="dim_product"/>
    <dimension name="fact_sales_monthly" uniqueName="[fact_sales_monthly]" caption="fact_sales_monthly"/>
    <dimension name="Fact_target" uniqueName="[Fact_target]" caption="Fact_target"/>
    <dimension measure="1" name="Measures" uniqueName="[Measures]" caption="Measures"/>
  </dimensions>
  <measureGroups count="6">
    <measureGroup name="dim_customer" caption="dim_customer"/>
    <measureGroup name="dim_date" caption="dim_date"/>
    <measureGroup name="dim_market" caption="dim_market"/>
    <measureGroup name="dim_product" caption="dim_product"/>
    <measureGroup name="fact_sales_monthly" caption="fact_sales_monthly"/>
    <measureGroup name="Fact_target" caption="Fact_target"/>
  </measureGroups>
  <maps count="13">
    <map measureGroup="0" dimension="0"/>
    <map measureGroup="0" dimension="2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1"/>
    <map measureGroup="5" dimension="2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DD3D5-DD85-4C92-BE37-6C5B1BAC7120}" name="PivotTable1" cacheId="5" applyNumberFormats="0" applyBorderFormats="0" applyFontFormats="0" applyPatternFormats="0" applyAlignmentFormats="0" applyWidthHeightFormats="1" dataCaption="Values" tag="648f8329-4603-4470-80f2-6d32e07e0066" updatedVersion="8" minRefreshableVersion="3" useAutoFormatting="1" subtotalHiddenItems="1" colGrandTotals="0" itemPrintTitles="1" createdVersion="8" indent="0" outline="1" outlineData="1" multipleFieldFilters="0" rowHeaderCaption="Customers" colHeaderCaption=" ">
  <location ref="C8:G76" firstHeaderRow="0" firstDataRow="1" firstDataCol="1" rowPageCount="3" colPageCount="1"/>
  <pivotFields count="8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7" hier="10" name="[dim_market].[region].[All]" cap="All"/>
    <pageField fld="0" hier="8" name="[dim_market].[market].[All]" cap="All"/>
    <pageField fld="1" hier="12" name="[dim_product].[division].[All]" cap="All"/>
  </pageFields>
  <dataFields count="4">
    <dataField fld="3" subtotal="count" baseField="2" baseItem="0" numFmtId="165"/>
    <dataField fld="4" subtotal="count" baseField="2" baseItem="0" numFmtId="165"/>
    <dataField fld="5" subtotal="count" baseField="2" baseItem="0" numFmtId="165"/>
    <dataField name="2021 vs 2020" fld="6" subtotal="count" baseField="2" baseItem="0"/>
  </dataFields>
  <formats count="14">
    <format dxfId="13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32">
      <pivotArea field="2" type="button" dataOnly="0" labelOnly="1" outline="0" axis="axisRow" fieldPosition="0"/>
    </format>
    <format dxfId="13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30">
      <pivotArea collapsedLevelsAreSubtotals="1" fieldPosition="0">
        <references count="1">
          <reference field="2" count="0"/>
        </references>
      </pivotArea>
    </format>
    <format dxfId="129">
      <pivotArea field="2" type="button" dataOnly="0" labelOnly="1" outline="0" axis="axisRow" fieldPosition="0"/>
    </format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2" type="button" dataOnly="0" labelOnly="1" outline="0" axis="axisRow" fieldPosition="0"/>
    </format>
    <format dxfId="125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4">
      <pivotArea dataOnly="0" labelOnly="1" fieldPosition="0">
        <references count="1">
          <reference field="2" count="1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123">
      <pivotArea dataOnly="0" labelOnly="1" grandRow="1" outline="0" fieldPosition="0"/>
    </format>
    <format dxfId="1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1">
      <pivotArea field="2" type="button" dataOnly="0" labelOnly="1" outline="0" axis="axisRow" fieldPosition="0"/>
    </format>
    <format dxfId="1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6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3" selected="0">
              <x v="0"/>
              <x v="1"/>
              <x v="2"/>
            </reference>
            <reference field="2" count="6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</reference>
          </references>
        </pivotArea>
      </pivotAreas>
    </conditionalFormat>
  </conditional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2021 vs 2020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market]"/>
        <x15:activeTabTopLevelEntity name="[dim_product]"/>
        <x15:activeTabTopLevelEntity name="[dim_customer]"/>
        <x15:activeTabTopLevelEntity name="[fact_sales_monthly]"/>
        <x15:activeTabTopLevelEntity name="[dim_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4BFBD2-8827-4235-94EE-7EE653C538FE}" name="PivotTable1" cacheId="4" applyNumberFormats="0" applyBorderFormats="0" applyFontFormats="0" applyPatternFormats="0" applyAlignmentFormats="0" applyWidthHeightFormats="1" dataCaption="Values" tag="c134d7dd-27a0-4264-98be-ca9960719a62" updatedVersion="8" minRefreshableVersion="3" useAutoFormatting="1" subtotalHiddenItems="1" itemPrintTitles="1" createdVersion="8" indent="0" outline="1" outlineData="1" multipleFieldFilters="0" rowHeaderCaption="Market">
  <location ref="C9:H33" firstHeaderRow="0" firstDataRow="1" firstDataCol="1" rowPageCount="2" colPageCount="1"/>
  <pivotFields count="8">
    <pivotField axis="axisPage" allDrilled="1" subtotalTop="0" showAll="0" dataSourceSort="1" defaultSubtotal="0" defaultAttributeDrillState="1"/>
    <pivotField axis="axisRow" allDrilled="1" subtotalTop="0" showAll="0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0" hier="10" name="[dim_market].[region].[All]" cap="All"/>
    <pageField fld="2" hier="12" name="[dim_product].[division].[All]" cap="All"/>
  </pageFields>
  <dataFields count="5">
    <dataField fld="5" subtotal="count" baseField="0" baseItem="0" numFmtId="165"/>
    <dataField fld="3" subtotal="count" baseField="0" baseItem="0" numFmtId="165"/>
    <dataField fld="4" subtotal="count" baseField="0" baseItem="0" numFmtId="165"/>
    <dataField fld="7" subtotal="count" baseField="0" baseItem="0"/>
    <dataField fld="6" subtotal="count" baseField="0" baseItem="0"/>
  </dataFields>
  <formats count="22">
    <format dxfId="11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18">
      <pivotArea dataOnly="0" labelOnly="1" outline="0" fieldPosition="0">
        <references count="1">
          <reference field="4294967294" count="4">
            <x v="0"/>
            <x v="1"/>
            <x v="2"/>
            <x v="4"/>
          </reference>
        </references>
      </pivotArea>
    </format>
    <format dxfId="117">
      <pivotArea field="1" type="button" dataOnly="0" labelOnly="1" outline="0" axis="axisRow" fieldPosition="0"/>
    </format>
    <format dxfId="116">
      <pivotArea type="all" dataOnly="0" outline="0" fieldPosition="0"/>
    </format>
    <format dxfId="115">
      <pivotArea field="1" type="button" dataOnly="0" labelOnly="1" outline="0" axis="axisRow" fieldPosition="0"/>
    </format>
    <format dxfId="114">
      <pivotArea dataOnly="0" labelOnly="1" outline="0" fieldPosition="0">
        <references count="1">
          <reference field="4294967294" count="4">
            <x v="0"/>
            <x v="1"/>
            <x v="2"/>
            <x v="4"/>
          </reference>
        </references>
      </pivotArea>
    </format>
    <format dxfId="113">
      <pivotArea grandRow="1" outline="0" collapsedLevelsAreSubtotals="1" fieldPosition="0"/>
    </format>
    <format dxfId="112">
      <pivotArea dataOnly="0" labelOnly="1" grandRow="1" outline="0" fieldPosition="0"/>
    </format>
    <format dxfId="111">
      <pivotArea collapsedLevelsAreSubtotals="1" fieldPosition="0">
        <references count="2">
          <reference field="4294967294" count="1" selected="0">
            <x v="3"/>
          </reference>
          <reference field="1" count="1">
            <x v="0"/>
          </reference>
        </references>
      </pivotArea>
    </format>
    <format dxfId="110">
      <pivotArea collapsedLevelsAreSubtotals="1" fieldPosition="0">
        <references count="2">
          <reference field="4294967294" count="1" selected="0">
            <x v="3"/>
          </reference>
          <reference field="1" count="2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109">
      <pivotArea collapsedLevelsAreSubtotals="1" fieldPosition="0">
        <references count="1">
          <reference field="1" count="0"/>
        </references>
      </pivotArea>
    </format>
    <format dxfId="108">
      <pivotArea outline="0" collapsedLevelsAreSubtotals="1" fieldPosition="0"/>
    </format>
    <format dxfId="107">
      <pivotArea dataOnly="0" labelOnly="1" fieldPosition="0">
        <references count="1">
          <reference field="1" count="0"/>
        </references>
      </pivotArea>
    </format>
    <format dxfId="106">
      <pivotArea grandRow="1" outline="0" collapsedLevelsAreSubtotals="1" fieldPosition="0"/>
    </format>
    <format dxfId="105">
      <pivotArea dataOnly="0" labelOnly="1" grandRow="1" outline="0" fieldPosition="0"/>
    </format>
    <format dxfId="10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03">
      <pivotArea field="0" type="button" dataOnly="0" labelOnly="1" outline="0" axis="axisPage" fieldPosition="0"/>
    </format>
    <format dxfId="102">
      <pivotArea field="2" type="button" dataOnly="0" labelOnly="1" outline="0" axis="axisPage" fieldPosition="1"/>
    </format>
    <format dxfId="101">
      <pivotArea dataOnly="0" outline="0" fieldPosition="0">
        <references count="1">
          <reference field="2" count="0"/>
        </references>
      </pivotArea>
    </format>
    <format dxfId="100">
      <pivotArea dataOnly="0" outline="0" fieldPosition="0">
        <references count="1">
          <reference field="0" count="0"/>
        </references>
      </pivotArea>
    </format>
    <format dxfId="99">
      <pivotArea field="1" type="button" dataOnly="0" labelOnly="1" outline="0" axis="axisRow" fieldPosition="0"/>
    </format>
    <format dxfId="9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onditionalFormats count="3">
    <conditionalFormat priority="5">
      <pivotAreas count="1">
        <pivotArea type="data" collapsedLevelsAreSubtotals="1" fieldPosition="0">
          <references count="2">
            <reference field="4294967294" count="3" selected="0">
              <x v="0"/>
              <x v="1"/>
              <x v="2"/>
            </reference>
            <reference field="1" count="2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1" count="2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1" count="2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</conditional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market]"/>
        <x15:activeTabTopLevelEntity name="[dim_product]"/>
        <x15:activeTabTopLevelEntity name="[dim_customer]"/>
        <x15:activeTabTopLevelEntity name="[fact_sales_monthl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F37CE-8268-4375-876F-04D9C1240350}" name="PivotTable2" cacheId="3" applyNumberFormats="0" applyBorderFormats="0" applyFontFormats="0" applyPatternFormats="0" applyAlignmentFormats="0" applyWidthHeightFormats="1" dataCaption="Values" tag="290a183a-3c68-4b41-903f-d4be0e995e5e" updatedVersion="8" minRefreshableVersion="3" useAutoFormatting="1" subtotalHiddenItems="1" itemPrintTitles="1" createdVersion="8" indent="0" outline="1" outlineData="1" multipleFieldFilters="0" rowHeaderCaption="Products">
  <location ref="C7:F18" firstHeaderRow="0" firstDataRow="1" firstDataCol="1" rowPageCount="3" colPageCount="1"/>
  <pivotFields count="7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4" hier="10" name="[dim_market].[region].[All]" cap="All"/>
    <pageField fld="5" hier="8" name="[dim_market].[market].[All]" cap="All"/>
    <pageField fld="6" hier="12" name="[dim_product].[division].[All]" cap="All"/>
  </pageFields>
  <dataFields count="3">
    <dataField fld="1" subtotal="count" baseField="0" baseItem="0" numFmtId="165"/>
    <dataField fld="2" subtotal="count" baseField="0" baseItem="0" numFmtId="165"/>
    <dataField fld="3" subtotal="count" baseField="0" baseItem="0"/>
  </dataFields>
  <formats count="15">
    <format dxfId="97">
      <pivotArea type="all" dataOnly="0" outline="0" fieldPosition="0"/>
    </format>
    <format dxfId="96">
      <pivotArea field="0" type="button" dataOnly="0" labelOnly="1" outline="0" axis="axisRow" fieldPosition="0"/>
    </format>
    <format dxfId="9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4">
      <pivotArea grandRow="1" outline="0" collapsedLevelsAreSubtotals="1" fieldPosition="0"/>
    </format>
    <format dxfId="93">
      <pivotArea dataOnly="0" labelOnly="1" grandRow="1" outline="0" fieldPosition="0"/>
    </format>
    <format dxfId="92">
      <pivotArea type="all" dataOnly="0" outline="0" fieldPosition="0"/>
    </format>
    <format dxfId="91">
      <pivotArea outline="0" collapsedLevelsAreSubtotals="1" fieldPosition="0"/>
    </format>
    <format dxfId="90">
      <pivotArea field="0" type="button" dataOnly="0" labelOnly="1" outline="0" axis="axisRow" fieldPosition="0"/>
    </format>
    <format dxfId="89">
      <pivotArea dataOnly="0" labelOnly="1" fieldPosition="0">
        <references count="1">
          <reference field="0" count="0"/>
        </references>
      </pivotArea>
    </format>
    <format dxfId="88">
      <pivotArea dataOnly="0" labelOnly="1" grandRow="1" outline="0" fieldPosition="0"/>
    </format>
    <format dxfId="8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6">
      <pivotArea grandRow="1" outline="0" collapsedLevelsAreSubtotals="1" fieldPosition="0"/>
    </format>
    <format dxfId="85">
      <pivotArea dataOnly="0" labelOnly="1" grandRow="1" outline="0" fieldPosition="0"/>
    </format>
    <format dxfId="84">
      <pivotArea field="0" type="button" dataOnly="0" labelOnly="1" outline="0" axis="axisRow" fieldPosition="0"/>
    </format>
    <format dxfId="8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2" selected="0">
              <x v="0"/>
              <x v="1"/>
            </reference>
            <reference field="0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0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38">
      <autoFilter ref="A1">
        <filterColumn colId="0">
          <top10 val="10" filterVal="10"/>
        </filterColumn>
      </autoFilter>
    </filter>
  </filters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product]"/>
        <x15:activeTabTopLevelEntity name="[fact_sales_monthly]"/>
        <x15:activeTabTopLevelEntity name="[dim_mark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1177AC-77CB-4DDF-8884-8131B72018F4}" name="PivotTable3" cacheId="2" applyNumberFormats="0" applyBorderFormats="0" applyFontFormats="0" applyPatternFormats="0" applyAlignmentFormats="0" applyWidthHeightFormats="1" dataCaption="Values" tag="efffc66a-5da0-40fe-b4c1-a2ac416d502f" updatedVersion="8" minRefreshableVersion="3" useAutoFormatting="1" itemPrintTitles="1" createdVersion="8" indent="0" outline="1" outlineData="1" multipleFieldFilters="0" rowHeaderCaption="Division">
  <location ref="D7:G11" firstHeaderRow="0" firstDataRow="1" firstDataCol="1" rowPageCount="2" colPageCount="1"/>
  <pivotFields count="6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10" name="[dim_market].[region].[All]" cap="All"/>
    <pageField fld="5" hier="1" name="[dim_customer].[customer].[All]" cap="All"/>
  </pageFields>
  <dataFields count="3">
    <dataField fld="2" subtotal="count" baseField="0" baseItem="0" numFmtId="165"/>
    <dataField fld="3" subtotal="count" baseField="0" baseItem="0" numFmtId="165"/>
    <dataField fld="4" subtotal="count" baseField="0" baseItem="0"/>
  </dataFields>
  <formats count="8">
    <format dxfId="82">
      <pivotArea type="all" dataOnly="0" outline="0" fieldPosition="0"/>
    </format>
    <format dxfId="81">
      <pivotArea type="all" dataOnly="0" outline="0" fieldPosition="0"/>
    </format>
    <format dxfId="80">
      <pivotArea collapsedLevelsAreSubtotals="1" fieldPosition="0">
        <references count="1">
          <reference field="0" count="0"/>
        </references>
      </pivotArea>
    </format>
    <format dxfId="79">
      <pivotArea dataOnly="0" labelOnly="1" fieldPosition="0">
        <references count="1">
          <reference field="0" count="0"/>
        </references>
      </pivotArea>
    </format>
    <format dxfId="78">
      <pivotArea grandRow="1" outline="0" collapsedLevelsAreSubtotals="1" fieldPosition="0"/>
    </format>
    <format dxfId="77">
      <pivotArea dataOnly="0" labelOnly="1" grandRow="1" outline="0" fieldPosition="0"/>
    </format>
    <format dxfId="76">
      <pivotArea field="0" type="button" dataOnly="0" labelOnly="1" outline="0" axis="axisRow" fieldPosition="0"/>
    </format>
    <format dxfId="7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2" selected="0">
              <x v="0"/>
              <x v="1"/>
            </reference>
            <reference field="0" count="3">
              <x v="0"/>
              <x v="1"/>
              <x v="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0" count="3">
              <x v="0"/>
              <x v="1"/>
              <x v="2"/>
            </reference>
          </references>
        </pivotArea>
      </pivotAreas>
    </conditionalFormat>
  </conditional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product]"/>
        <x15:activeTabTopLevelEntity name="[dim_market]"/>
        <x15:activeTabTopLevelEntity name="[fact_sales_monthly]"/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759EA-12AA-4F4C-ABDD-6508524235AB}" name="PivotTable4" cacheId="0" applyNumberFormats="0" applyBorderFormats="0" applyFontFormats="0" applyPatternFormats="0" applyAlignmentFormats="0" applyWidthHeightFormats="1" dataCaption="Values" tag="ce3742ca-86db-4691-829e-0190cec5ef19" updatedVersion="8" minRefreshableVersion="3" useAutoFormatting="1" subtotalHiddenItems="1" itemPrintTitles="1" createdVersion="8" indent="0" outline="1" outlineData="1" multipleFieldFilters="0" rowHeaderCaption="Products">
  <location ref="D10:E16" firstHeaderRow="1" firstDataRow="1" firstDataCol="1" rowPageCount="3" colPageCount="1"/>
  <pivotFields count="5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6">
    <i>
      <x v="2"/>
    </i>
    <i>
      <x v="4"/>
    </i>
    <i>
      <x v="1"/>
    </i>
    <i>
      <x v="3"/>
    </i>
    <i>
      <x/>
    </i>
    <i t="grand">
      <x/>
    </i>
  </rowItems>
  <colItems count="1">
    <i/>
  </colItems>
  <pageFields count="3">
    <pageField fld="3" hier="10" name="[dim_market].[region].[All]" cap="All"/>
    <pageField fld="2" hier="1" name="[dim_customer].[customer].[All]" cap="All"/>
    <pageField fld="4" hier="8" name="[dim_market].[market].[All]" cap="All"/>
  </pageFields>
  <dataFields count="1">
    <dataField name="Qty" fld="1" baseField="0" baseItem="0"/>
  </dataFields>
  <formats count="17">
    <format dxfId="55">
      <pivotArea outline="0" collapsedLevelsAreSubtotals="1" fieldPosition="0"/>
    </format>
    <format dxfId="54">
      <pivotArea type="all" dataOnly="0" outline="0" fieldPosition="0"/>
    </format>
    <format dxfId="53">
      <pivotArea field="0" type="button" dataOnly="0" labelOnly="1" outline="0" axis="axisRow" fieldPosition="0"/>
    </format>
    <format dxfId="52">
      <pivotArea type="all" dataOnly="0" outline="0" fieldPosition="0"/>
    </format>
    <format dxfId="51">
      <pivotArea grandRow="1" outline="0" collapsedLevelsAreSubtotals="1" fieldPosition="0"/>
    </format>
    <format dxfId="50">
      <pivotArea dataOnly="0" labelOnly="1" grandRow="1" outline="0" fieldPosition="0"/>
    </format>
    <format dxfId="49">
      <pivotArea dataOnly="0" fieldPosition="0">
        <references count="1">
          <reference field="0" count="0"/>
        </references>
      </pivotArea>
    </format>
    <format dxfId="48">
      <pivotArea grandRow="1" outline="0" collapsedLevelsAreSubtotals="1" fieldPosition="0"/>
    </format>
    <format dxfId="47">
      <pivotArea dataOnly="0" labelOnly="1" grandRow="1" outline="0" fieldPosition="0"/>
    </format>
    <format dxfId="46">
      <pivotArea field="0" type="button" dataOnly="0" labelOnly="1" outline="0" axis="axisRow" fieldPosition="0"/>
    </format>
    <format dxfId="45">
      <pivotArea dataOnly="0" labelOnly="1" outline="0" axis="axisValues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0" type="button" dataOnly="0" labelOnly="1" outline="0" axis="axisRow" fieldPosition="0"/>
    </format>
    <format dxfId="41">
      <pivotArea dataOnly="0" labelOnly="1" fieldPosition="0">
        <references count="1">
          <reference field="0" count="0"/>
        </references>
      </pivotArea>
    </format>
    <format dxfId="40">
      <pivotArea dataOnly="0" labelOnly="1" grandRow="1" outline="0" fieldPosition="0"/>
    </format>
    <format dxfId="39">
      <pivotArea dataOnly="0" labelOnly="1" outline="0" axis="axisValues" fieldPosition="0"/>
    </format>
  </format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Qty"/>
    <pivotHierarchy dragToData="1" caption="Count of Qt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2" iMeasureHier="26">
      <autoFilter ref="A1">
        <filterColumn colId="0">
          <top10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product]"/>
        <x15:activeTabTopLevelEntity name="[fact_sales_monthly]"/>
        <x15:activeTabTopLevelEntity name="[dim_customer]"/>
        <x15:activeTabTopLevelEntity name="[dim_mark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A7-F2E1-466F-A713-46D596B80907}" name="PivotTable5" cacheId="1" applyNumberFormats="0" applyBorderFormats="0" applyFontFormats="0" applyPatternFormats="0" applyAlignmentFormats="0" applyWidthHeightFormats="1" dataCaption="Values" tag="39ba1863-af48-4070-8aa7-fe33cfe1ea67" updatedVersion="8" minRefreshableVersion="3" useAutoFormatting="1" subtotalHiddenItems="1" itemPrintTitles="1" createdVersion="8" indent="0" outline="1" outlineData="1" multipleFieldFilters="0" rowHeaderCaption="Products">
  <location ref="H10:I16" firstHeaderRow="1" firstDataRow="1" firstDataCol="1" rowPageCount="3" colPageCount="1"/>
  <pivotFields count="5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6">
    <i>
      <x v="3"/>
    </i>
    <i>
      <x v="2"/>
    </i>
    <i>
      <x v="4"/>
    </i>
    <i>
      <x/>
    </i>
    <i>
      <x v="1"/>
    </i>
    <i t="grand">
      <x/>
    </i>
  </rowItems>
  <colItems count="1">
    <i/>
  </colItems>
  <pageFields count="3">
    <pageField fld="2" hier="10" name="[dim_market].[region].[All]" cap="All"/>
    <pageField fld="3" hier="1" name="[dim_customer].[customer].[All]" cap="All"/>
    <pageField fld="4" hier="8" name="[dim_market].[market].[All]" cap="All"/>
  </pageFields>
  <dataFields count="1">
    <dataField name="Qty" fld="1" baseField="0" baseItem="0" numFmtId="167"/>
  </dataFields>
  <formats count="19">
    <format dxfId="74">
      <pivotArea type="all" dataOnly="0" outline="0" fieldPosition="0"/>
    </format>
    <format dxfId="73">
      <pivotArea outline="0" collapsedLevelsAreSubtotals="1" fieldPosition="0"/>
    </format>
    <format dxfId="72">
      <pivotArea field="0" type="button" dataOnly="0" labelOnly="1" outline="0" axis="axisRow" fieldPosition="0"/>
    </format>
    <format dxfId="71">
      <pivotArea dataOnly="0" labelOnly="1" fieldPosition="0">
        <references count="1">
          <reference field="0" count="0"/>
        </references>
      </pivotArea>
    </format>
    <format dxfId="70">
      <pivotArea dataOnly="0" labelOnly="1" grandRow="1" outline="0" fieldPosition="0"/>
    </format>
    <format dxfId="69">
      <pivotArea dataOnly="0" labelOnly="1" outline="0" axis="axisValues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0" type="button" dataOnly="0" labelOnly="1" outline="0" axis="axisRow" fieldPosition="0"/>
    </format>
    <format dxfId="65">
      <pivotArea dataOnly="0" labelOnly="1" fieldPosition="0">
        <references count="1">
          <reference field="0" count="0"/>
        </references>
      </pivotArea>
    </format>
    <format dxfId="64">
      <pivotArea dataOnly="0" labelOnly="1" grandRow="1" outline="0" fieldPosition="0"/>
    </format>
    <format dxfId="63">
      <pivotArea dataOnly="0" labelOnly="1" outline="0" axis="axisValues" fieldPosition="0"/>
    </format>
    <format dxfId="62">
      <pivotArea field="0" type="button" dataOnly="0" labelOnly="1" outline="0" axis="axisRow" fieldPosition="0"/>
    </format>
    <format dxfId="61">
      <pivotArea collapsedLevelsAreSubtotals="1" fieldPosition="0">
        <references count="1">
          <reference field="0" count="0"/>
        </references>
      </pivotArea>
    </format>
    <format dxfId="60">
      <pivotArea dataOnly="0" labelOnly="1" fieldPosition="0">
        <references count="1">
          <reference field="0" count="0"/>
        </references>
      </pivotArea>
    </format>
    <format dxfId="59">
      <pivotArea grandRow="1" outline="0" collapsedLevelsAreSubtotals="1" fieldPosition="0"/>
    </format>
    <format dxfId="58">
      <pivotArea dataOnly="0" labelOnly="1" grandRow="1" outline="0" fieldPosition="0"/>
    </format>
    <format dxfId="57">
      <pivotArea field="0" type="button" dataOnly="0" labelOnly="1" outline="0" axis="axisRow" fieldPosition="0"/>
    </format>
    <format dxfId="56">
      <pivotArea dataOnly="0" labelOnly="1" outline="0" axis="axisValues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Qty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6">
      <autoFilter ref="A1">
        <filterColumn colId="0">
          <top10 top="0"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product]"/>
        <x15:activeTabTopLevelEntity name="[fact_sales_monthly]"/>
        <x15:activeTabTopLevelEntity name="[dim_market]"/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1B184-E454-4355-98EA-BFEECA3FFCE5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s">
  <location ref="D11:F28" firstHeaderRow="0" firstDataRow="1" firstDataCol="1" rowPageCount="3" colPageCount="1"/>
  <pivotFields count="6">
    <pivotField axis="axisRow" allDrilled="1" subtotalTop="0" showAll="0" measureFilter="1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3">
    <pageField fld="3" hier="1" name="[dim_customer].[customer].[All]" cap="All"/>
    <pageField fld="4" hier="8" name="[dim_market].[market].[All]" cap="All"/>
    <pageField fld="5" hier="10" name="[dim_market].[region].[All]" cap="All"/>
  </pageFields>
  <dataFields count="2">
    <dataField fld="1" subtotal="count" baseField="0" baseItem="0" numFmtId="167"/>
    <dataField fld="2" subtotal="count" baseField="0" baseItem="0" numFmtId="167"/>
  </dataFields>
  <formats count="11"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0" type="button" dataOnly="0" labelOnly="1" outline="0" axis="axisRow" fieldPosition="0"/>
    </format>
    <format dxfId="35">
      <pivotArea dataOnly="0" labelOnly="1" fieldPosition="0">
        <references count="1">
          <reference field="0" count="0"/>
        </references>
      </pivotArea>
    </format>
    <format dxfId="34">
      <pivotArea dataOnly="0" labelOnly="1" grandRow="1" outline="0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type="all" dataOnly="0" outline="0" fieldPosition="0"/>
    </format>
    <format dxfId="31">
      <pivotArea field="0" type="button" dataOnly="0" labelOnly="1" outline="0" axis="axisRow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">
      <pivotArea grandRow="1" outline="0" collapsedLevelsAreSubtotals="1" fieldPosition="0"/>
    </format>
    <format dxfId="28">
      <pivotArea dataOnly="0" labelOnly="1" grandRow="1" outline="0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valueEqual" id="3" iMeasureHier="30">
      <autoFilter ref="A1">
        <filterColumn colId="0">
          <customFilters>
            <customFilter val="0"/>
          </customFilters>
        </filterColumn>
      </autoFilter>
    </filter>
  </filters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product]"/>
        <x15:activeTabTopLevelEntity name="[fact_sales_monthly]"/>
        <x15:activeTabTopLevelEntity name="[dim_customer]"/>
        <x15:activeTabTopLevelEntity name="[dim_mark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9EF99-9569-486B-87A1-17A297BCF30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ry">
  <location ref="D8:E19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4"/>
    </i>
    <i>
      <x v="9"/>
    </i>
    <i>
      <x v="7"/>
    </i>
    <i>
      <x v="1"/>
    </i>
    <i>
      <x v="8"/>
    </i>
    <i>
      <x v="6"/>
    </i>
    <i>
      <x v="3"/>
    </i>
    <i>
      <x v="2"/>
    </i>
    <i>
      <x/>
    </i>
    <i>
      <x v="5"/>
    </i>
    <i t="grand">
      <x/>
    </i>
  </rowItems>
  <colItems count="1">
    <i/>
  </colItems>
  <dataFields count="1">
    <dataField fld="1" subtotal="count" baseField="0" baseItem="0" numFmtId="167"/>
  </dataFields>
  <formats count="5">
    <format dxfId="27">
      <pivotArea type="all" dataOnly="0" outline="0" fieldPosition="0"/>
    </format>
    <format dxfId="26">
      <pivotArea field="0" type="button" dataOnly="0" labelOnly="1" outline="0" axis="axisRow" fieldPosition="0"/>
    </format>
    <format dxfId="25">
      <pivotArea dataOnly="0" labelOnly="1" outline="0" axis="axisValues" fieldPosition="0"/>
    </format>
    <format dxfId="24">
      <pivotArea dataOnly="0" grandRow="1" fieldPosition="0"/>
    </format>
    <format dxfId="23">
      <pivotArea type="all" dataOnly="0" outline="0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31">
      <autoFilter ref="A1">
        <filterColumn colId="0">
          <top10 val="10" filterVal="1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market]"/>
        <x15:activeTabTopLevelEntity name="[fact_sales_monthl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FD948B-6A19-440A-93E2-2F9B507F1CE0}" name="Table1" displayName="Table1" ref="C26:K29" totalsRowShown="0" headerRowDxfId="12" dataDxfId="13">
  <tableColumns count="9">
    <tableColumn id="1" xr3:uid="{19C29014-3702-4571-A393-FBAF89C21A5E}" name="Projects/Criteria" dataDxfId="22"/>
    <tableColumn id="2" xr3:uid="{E0C3C4FC-0734-4D34-8755-168E2D091ACA}" name="10X" dataDxfId="21"/>
    <tableColumn id="3" xr3:uid="{3E7227B1-9D81-45E9-99EE-A8DBE544211F}" name="Employee Index" dataDxfId="20"/>
    <tableColumn id="4" xr3:uid="{B2EDA15C-9027-4326-A494-CBC26BD43EB6}" name="Project K" dataDxfId="19"/>
    <tableColumn id="5" xr3:uid="{F5D99611-B0BA-4794-946F-0AD27264A8B0}" name="Project AD" dataDxfId="18"/>
    <tableColumn id="6" xr3:uid="{26EA864E-F35A-4277-A368-D39B961722E4}" name="Project CC" dataDxfId="17"/>
    <tableColumn id="7" xr3:uid="{08C9FD91-B13E-4245-8618-0F9F036B0A0C}" name="AU Integration" dataDxfId="16"/>
    <tableColumn id="8" xr3:uid="{F3FE15A1-B435-4B0E-9C15-4E7EEAAEFFCB}" name="DB " dataDxfId="15"/>
    <tableColumn id="9" xr3:uid="{57D64728-0F78-40C6-B46D-5533EA15832A}" name="Spacer" dataDxfId="14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37EA5B-90C6-459C-A053-3F290A6BB411}" name="Table2" displayName="Table2" ref="A12:E13" totalsRowShown="0" headerRowDxfId="3" dataDxfId="8">
  <autoFilter ref="A12:E13" xr:uid="{A037EA5B-90C6-459C-A053-3F290A6BB411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17F824A5-BE30-4289-9E06-F619DADCB481}" name="Parameters" dataDxfId="2"/>
    <tableColumn id="2" xr3:uid="{D656A6CB-664E-4DA0-959B-91644603E3D0}" name="Discount" dataDxfId="1"/>
    <tableColumn id="3" xr3:uid="{D3C04B80-D15E-4677-8079-0F967E4B32C4}" name="COGS" dataDxfId="7" dataCellStyle="Percent"/>
    <tableColumn id="4" xr3:uid="{AD30F103-BB61-4154-A94E-FA8A00081609}" name="Avg NIP" dataDxfId="6" dataCellStyle="Percent"/>
    <tableColumn id="5" xr3:uid="{03D2B4F4-40FA-4A6F-8625-F7CA6BB17630}" name="GM Target" dataDxfId="5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19ED20-AC38-4E10-B809-BB504C551B27}" name="Table3" displayName="Table3" ref="A2:B10" totalsRowShown="0" headerRowDxfId="0" dataDxfId="11">
  <tableColumns count="2">
    <tableColumn id="1" xr3:uid="{81A684CA-16F0-4F81-A1F4-B92EF8BE63E8}" name="Columns" dataDxfId="10"/>
    <tableColumn id="2" xr3:uid="{7D4D0067-2B4E-44CF-9403-2CD48A47DFD5}" name="Labels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250D4-A52C-454A-A9B2-389E94506EA9}">
  <dimension ref="C3:G76"/>
  <sheetViews>
    <sheetView showGridLines="0" zoomScaleNormal="100" workbookViewId="0">
      <selection activeCell="F9" sqref="F9"/>
    </sheetView>
  </sheetViews>
  <sheetFormatPr defaultRowHeight="14.4" x14ac:dyDescent="0.3"/>
  <cols>
    <col min="3" max="3" width="24.6640625" bestFit="1" customWidth="1"/>
    <col min="4" max="4" width="14.88671875" customWidth="1"/>
    <col min="5" max="6" width="14.88671875" bestFit="1" customWidth="1"/>
    <col min="7" max="7" width="13.77734375" bestFit="1" customWidth="1"/>
    <col min="8" max="9" width="13.21875" bestFit="1" customWidth="1"/>
  </cols>
  <sheetData>
    <row r="3" spans="3:7" x14ac:dyDescent="0.3">
      <c r="C3" s="7" t="s">
        <v>77</v>
      </c>
    </row>
    <row r="4" spans="3:7" x14ac:dyDescent="0.3">
      <c r="C4" s="8" t="s">
        <v>1</v>
      </c>
      <c r="D4" s="9" t="s" vm="1">
        <v>2</v>
      </c>
    </row>
    <row r="5" spans="3:7" x14ac:dyDescent="0.3">
      <c r="C5" s="8" t="s">
        <v>3</v>
      </c>
      <c r="D5" s="9" t="s" vm="2">
        <v>2</v>
      </c>
    </row>
    <row r="6" spans="3:7" x14ac:dyDescent="0.3">
      <c r="C6" s="8" t="s">
        <v>4</v>
      </c>
      <c r="D6" s="9" t="s" vm="3">
        <v>2</v>
      </c>
    </row>
    <row r="8" spans="3:7" x14ac:dyDescent="0.3">
      <c r="C8" s="6" t="s">
        <v>76</v>
      </c>
      <c r="D8" s="6" t="s">
        <v>72</v>
      </c>
      <c r="E8" s="6" t="s">
        <v>73</v>
      </c>
      <c r="F8" s="6" t="s">
        <v>74</v>
      </c>
      <c r="G8" s="6" t="s">
        <v>75</v>
      </c>
    </row>
    <row r="9" spans="3:7" x14ac:dyDescent="0.3">
      <c r="C9" s="1" t="s">
        <v>5</v>
      </c>
      <c r="D9" s="2">
        <v>1421158.96</v>
      </c>
      <c r="E9" s="2">
        <v>2889321.88</v>
      </c>
      <c r="F9" s="2">
        <v>10924012.960000001</v>
      </c>
      <c r="G9" s="3">
        <v>3.7808224260565946</v>
      </c>
    </row>
    <row r="10" spans="3:7" x14ac:dyDescent="0.3">
      <c r="C10" s="1" t="s">
        <v>6</v>
      </c>
      <c r="D10" s="2"/>
      <c r="E10" s="2">
        <v>162534.09</v>
      </c>
      <c r="F10" s="2">
        <v>805675.63</v>
      </c>
      <c r="G10" s="3">
        <v>4.956963982140608</v>
      </c>
    </row>
    <row r="11" spans="3:7" x14ac:dyDescent="0.3">
      <c r="C11" s="1" t="s">
        <v>7</v>
      </c>
      <c r="D11" s="2">
        <v>12169170.460000001</v>
      </c>
      <c r="E11" s="2">
        <v>37506624.100000001</v>
      </c>
      <c r="F11" s="2">
        <v>82089923.829999998</v>
      </c>
      <c r="G11" s="3">
        <v>2.1886780215444661</v>
      </c>
    </row>
    <row r="12" spans="3:7" x14ac:dyDescent="0.3">
      <c r="C12" s="1" t="s">
        <v>8</v>
      </c>
      <c r="D12" s="2">
        <v>351590.32</v>
      </c>
      <c r="E12" s="2">
        <v>740367.8</v>
      </c>
      <c r="F12" s="2">
        <v>2265407.25</v>
      </c>
      <c r="G12" s="3">
        <v>3.0598403253085831</v>
      </c>
    </row>
    <row r="13" spans="3:7" x14ac:dyDescent="0.3">
      <c r="C13" s="1" t="s">
        <v>9</v>
      </c>
      <c r="D13" s="2">
        <v>181917.29</v>
      </c>
      <c r="E13" s="2">
        <v>674348.67</v>
      </c>
      <c r="F13" s="2">
        <v>3171742.1</v>
      </c>
      <c r="G13" s="3">
        <v>4.7034156677435126</v>
      </c>
    </row>
    <row r="14" spans="3:7" x14ac:dyDescent="0.3">
      <c r="C14" s="1" t="s">
        <v>10</v>
      </c>
      <c r="D14" s="2">
        <v>7176248.0199999996</v>
      </c>
      <c r="E14" s="2">
        <v>23669537.93</v>
      </c>
      <c r="F14" s="2">
        <v>52979606.530000001</v>
      </c>
      <c r="G14" s="3">
        <v>2.238303370631114</v>
      </c>
    </row>
    <row r="15" spans="3:7" x14ac:dyDescent="0.3">
      <c r="C15" s="1" t="s">
        <v>11</v>
      </c>
      <c r="D15" s="2">
        <v>9582893.7400000002</v>
      </c>
      <c r="E15" s="2">
        <v>17675320.82</v>
      </c>
      <c r="F15" s="2">
        <v>61116567.130000003</v>
      </c>
      <c r="G15" s="3">
        <v>3.4577345301051232</v>
      </c>
    </row>
    <row r="16" spans="3:7" x14ac:dyDescent="0.3">
      <c r="C16" s="1" t="s">
        <v>12</v>
      </c>
      <c r="D16" s="2">
        <v>852541.07</v>
      </c>
      <c r="E16" s="2">
        <v>1772715.57</v>
      </c>
      <c r="F16" s="2">
        <v>6312296.3700000001</v>
      </c>
      <c r="G16" s="3">
        <v>3.5608060744905625</v>
      </c>
    </row>
    <row r="17" spans="3:7" x14ac:dyDescent="0.3">
      <c r="C17" s="1" t="s">
        <v>13</v>
      </c>
      <c r="D17" s="2">
        <v>241323.21</v>
      </c>
      <c r="E17" s="2">
        <v>826086.99</v>
      </c>
      <c r="F17" s="2">
        <v>4072008.35</v>
      </c>
      <c r="G17" s="3">
        <v>4.929273066024197</v>
      </c>
    </row>
    <row r="18" spans="3:7" x14ac:dyDescent="0.3">
      <c r="C18" s="1" t="s">
        <v>14</v>
      </c>
      <c r="D18" s="2">
        <v>597546.22</v>
      </c>
      <c r="E18" s="2">
        <v>1323922.69</v>
      </c>
      <c r="F18" s="2">
        <v>5508504.8600000003</v>
      </c>
      <c r="G18" s="3">
        <v>4.1607451111816811</v>
      </c>
    </row>
    <row r="19" spans="3:7" x14ac:dyDescent="0.3">
      <c r="C19" s="1" t="s">
        <v>15</v>
      </c>
      <c r="D19" s="2"/>
      <c r="E19" s="2">
        <v>417961.2</v>
      </c>
      <c r="F19" s="2">
        <v>3017815.13</v>
      </c>
      <c r="G19" s="3">
        <v>7.2203236329113798</v>
      </c>
    </row>
    <row r="20" spans="3:7" x14ac:dyDescent="0.3">
      <c r="C20" s="1" t="s">
        <v>16</v>
      </c>
      <c r="D20" s="2">
        <v>905096.71</v>
      </c>
      <c r="E20" s="2">
        <v>2196627.85</v>
      </c>
      <c r="F20" s="2">
        <v>7671381.2999999998</v>
      </c>
      <c r="G20" s="3">
        <v>3.4923445498517189</v>
      </c>
    </row>
    <row r="21" spans="3:7" x14ac:dyDescent="0.3">
      <c r="C21" s="1" t="s">
        <v>17</v>
      </c>
      <c r="D21" s="2">
        <v>462637.92</v>
      </c>
      <c r="E21" s="2">
        <v>1179768.76</v>
      </c>
      <c r="F21" s="2">
        <v>4247167.71</v>
      </c>
      <c r="G21" s="3">
        <v>3.6000001474865293</v>
      </c>
    </row>
    <row r="22" spans="3:7" x14ac:dyDescent="0.3">
      <c r="C22" s="1" t="s">
        <v>18</v>
      </c>
      <c r="D22" s="2">
        <v>1143407.8500000001</v>
      </c>
      <c r="E22" s="2">
        <v>2752286.63</v>
      </c>
      <c r="F22" s="2">
        <v>9285416.5999999996</v>
      </c>
      <c r="G22" s="3">
        <v>3.3737098813723483</v>
      </c>
    </row>
    <row r="23" spans="3:7" x14ac:dyDescent="0.3">
      <c r="C23" s="1" t="s">
        <v>19</v>
      </c>
      <c r="D23" s="2">
        <v>1669064.37</v>
      </c>
      <c r="E23" s="2">
        <v>2473054.08</v>
      </c>
      <c r="F23" s="2">
        <v>7545512.4199999999</v>
      </c>
      <c r="G23" s="3">
        <v>3.0510907468711723</v>
      </c>
    </row>
    <row r="24" spans="3:7" x14ac:dyDescent="0.3">
      <c r="C24" s="1" t="s">
        <v>20</v>
      </c>
      <c r="D24" s="2">
        <v>287996.74</v>
      </c>
      <c r="E24" s="2">
        <v>756818.22</v>
      </c>
      <c r="F24" s="2">
        <v>1868914.36</v>
      </c>
      <c r="G24" s="3">
        <v>2.4694362670074197</v>
      </c>
    </row>
    <row r="25" spans="3:7" x14ac:dyDescent="0.3">
      <c r="C25" s="1" t="s">
        <v>21</v>
      </c>
      <c r="D25" s="2">
        <v>802783.11</v>
      </c>
      <c r="E25" s="2">
        <v>1717525.22</v>
      </c>
      <c r="F25" s="2">
        <v>4140120.59</v>
      </c>
      <c r="G25" s="3">
        <v>2.4105151655356769</v>
      </c>
    </row>
    <row r="26" spans="3:7" x14ac:dyDescent="0.3">
      <c r="C26" s="1" t="s">
        <v>22</v>
      </c>
      <c r="D26" s="2">
        <v>2609242.38</v>
      </c>
      <c r="E26" s="2">
        <v>6265231.9800000004</v>
      </c>
      <c r="F26" s="2">
        <v>15171675.699999999</v>
      </c>
      <c r="G26" s="3">
        <v>2.4215664716695771</v>
      </c>
    </row>
    <row r="27" spans="3:7" x14ac:dyDescent="0.3">
      <c r="C27" s="1" t="s">
        <v>23</v>
      </c>
      <c r="D27" s="2">
        <v>118429.03</v>
      </c>
      <c r="E27" s="2">
        <v>648682.66</v>
      </c>
      <c r="F27" s="2">
        <v>1854965.87</v>
      </c>
      <c r="G27" s="3">
        <v>2.8595891094113721</v>
      </c>
    </row>
    <row r="28" spans="3:7" x14ac:dyDescent="0.3">
      <c r="C28" s="1" t="s">
        <v>24</v>
      </c>
      <c r="D28" s="2"/>
      <c r="E28" s="2">
        <v>143154.04</v>
      </c>
      <c r="F28" s="2">
        <v>722409.08</v>
      </c>
      <c r="G28" s="3">
        <v>5.04637577814779</v>
      </c>
    </row>
    <row r="29" spans="3:7" x14ac:dyDescent="0.3">
      <c r="C29" s="1" t="s">
        <v>25</v>
      </c>
      <c r="D29" s="2">
        <v>104825.53</v>
      </c>
      <c r="E29" s="2">
        <v>748506.75</v>
      </c>
      <c r="F29" s="2">
        <v>2345406.36</v>
      </c>
      <c r="G29" s="3">
        <v>3.1334471733220841</v>
      </c>
    </row>
    <row r="30" spans="3:7" x14ac:dyDescent="0.3">
      <c r="C30" s="1" t="s">
        <v>26</v>
      </c>
      <c r="D30" s="2">
        <v>1804484.17</v>
      </c>
      <c r="E30" s="2">
        <v>2609448.62</v>
      </c>
      <c r="F30" s="2">
        <v>11938162.93</v>
      </c>
      <c r="G30" s="3">
        <v>4.5749752796435592</v>
      </c>
    </row>
    <row r="31" spans="3:7" x14ac:dyDescent="0.3">
      <c r="C31" s="1" t="s">
        <v>27</v>
      </c>
      <c r="D31" s="2">
        <v>2342107.9</v>
      </c>
      <c r="E31" s="2">
        <v>3462178.64</v>
      </c>
      <c r="F31" s="2">
        <v>12420697.800000001</v>
      </c>
      <c r="G31" s="3">
        <v>3.5875381057749234</v>
      </c>
    </row>
    <row r="32" spans="3:7" x14ac:dyDescent="0.3">
      <c r="C32" s="1" t="s">
        <v>28</v>
      </c>
      <c r="D32" s="2">
        <v>181128.45</v>
      </c>
      <c r="E32" s="2">
        <v>679745</v>
      </c>
      <c r="F32" s="2">
        <v>3638823.64</v>
      </c>
      <c r="G32" s="3">
        <v>5.3532186923037317</v>
      </c>
    </row>
    <row r="33" spans="3:7" x14ac:dyDescent="0.3">
      <c r="C33" s="1" t="s">
        <v>29</v>
      </c>
      <c r="D33" s="2">
        <v>416982.09</v>
      </c>
      <c r="E33" s="2">
        <v>833074.59</v>
      </c>
      <c r="F33" s="2">
        <v>4128023.44</v>
      </c>
      <c r="G33" s="3">
        <v>4.9551666676089594</v>
      </c>
    </row>
    <row r="34" spans="3:7" x14ac:dyDescent="0.3">
      <c r="C34" s="1" t="s">
        <v>30</v>
      </c>
      <c r="D34" s="2">
        <v>458809.95</v>
      </c>
      <c r="E34" s="2">
        <v>1317625.2</v>
      </c>
      <c r="F34" s="2">
        <v>5163762.3899999997</v>
      </c>
      <c r="G34" s="3">
        <v>3.9189918271144175</v>
      </c>
    </row>
    <row r="35" spans="3:7" x14ac:dyDescent="0.3">
      <c r="C35" s="1" t="s">
        <v>31</v>
      </c>
      <c r="D35" s="2">
        <v>410976.9</v>
      </c>
      <c r="E35" s="2">
        <v>938709.3</v>
      </c>
      <c r="F35" s="2">
        <v>4187228.54</v>
      </c>
      <c r="G35" s="3">
        <v>4.4606232621749884</v>
      </c>
    </row>
    <row r="36" spans="3:7" x14ac:dyDescent="0.3">
      <c r="C36" s="1" t="s">
        <v>32</v>
      </c>
      <c r="D36" s="2">
        <v>360647.76</v>
      </c>
      <c r="E36" s="2">
        <v>877937.94</v>
      </c>
      <c r="F36" s="2">
        <v>3903920.33</v>
      </c>
      <c r="G36" s="3">
        <v>4.4466928152119731</v>
      </c>
    </row>
    <row r="37" spans="3:7" x14ac:dyDescent="0.3">
      <c r="C37" s="1" t="s">
        <v>33</v>
      </c>
      <c r="D37" s="2">
        <v>786899.1</v>
      </c>
      <c r="E37" s="2">
        <v>1766211.09</v>
      </c>
      <c r="F37" s="2">
        <v>6428628.5999999996</v>
      </c>
      <c r="G37" s="3">
        <v>3.6397849817600223</v>
      </c>
    </row>
    <row r="38" spans="3:7" x14ac:dyDescent="0.3">
      <c r="C38" s="1" t="s">
        <v>34</v>
      </c>
      <c r="D38" s="2">
        <v>1651773.06</v>
      </c>
      <c r="E38" s="2">
        <v>2991636.73</v>
      </c>
      <c r="F38" s="2">
        <v>9819707.9900000002</v>
      </c>
      <c r="G38" s="3">
        <v>3.2823864914908971</v>
      </c>
    </row>
    <row r="39" spans="3:7" x14ac:dyDescent="0.3">
      <c r="C39" s="1" t="s">
        <v>35</v>
      </c>
      <c r="D39" s="2">
        <v>1527093.19</v>
      </c>
      <c r="E39" s="2">
        <v>2021307.6</v>
      </c>
      <c r="F39" s="2">
        <v>7915833.71</v>
      </c>
      <c r="G39" s="3">
        <v>3.9161945020144384</v>
      </c>
    </row>
    <row r="40" spans="3:7" x14ac:dyDescent="0.3">
      <c r="C40" s="1" t="s">
        <v>36</v>
      </c>
      <c r="D40" s="2">
        <v>73384.399999999994</v>
      </c>
      <c r="E40" s="2">
        <v>457524.18</v>
      </c>
      <c r="F40" s="2">
        <v>1813067.87</v>
      </c>
      <c r="G40" s="3">
        <v>3.9627804370907787</v>
      </c>
    </row>
    <row r="41" spans="3:7" x14ac:dyDescent="0.3">
      <c r="C41" s="1" t="s">
        <v>37</v>
      </c>
      <c r="D41" s="2">
        <v>2935579.42</v>
      </c>
      <c r="E41" s="2">
        <v>8347860.8200000003</v>
      </c>
      <c r="F41" s="2">
        <v>19285758.77</v>
      </c>
      <c r="G41" s="3">
        <v>2.3102635736085499</v>
      </c>
    </row>
    <row r="42" spans="3:7" x14ac:dyDescent="0.3">
      <c r="C42" s="1" t="s">
        <v>38</v>
      </c>
      <c r="D42" s="2">
        <v>540888.93999999994</v>
      </c>
      <c r="E42" s="2">
        <v>821784.57</v>
      </c>
      <c r="F42" s="2">
        <v>2874380.11</v>
      </c>
      <c r="G42" s="3">
        <v>3.4977294718492953</v>
      </c>
    </row>
    <row r="43" spans="3:7" x14ac:dyDescent="0.3">
      <c r="C43" s="1" t="s">
        <v>39</v>
      </c>
      <c r="D43" s="2">
        <v>561632.18999999994</v>
      </c>
      <c r="E43" s="2">
        <v>1497307.61</v>
      </c>
      <c r="F43" s="2">
        <v>4072202.84</v>
      </c>
      <c r="G43" s="3">
        <v>2.7196835258187191</v>
      </c>
    </row>
    <row r="44" spans="3:7" x14ac:dyDescent="0.3">
      <c r="C44" s="1" t="s">
        <v>40</v>
      </c>
      <c r="D44" s="2">
        <v>1545414.4</v>
      </c>
      <c r="E44" s="2">
        <v>2067836.93</v>
      </c>
      <c r="F44" s="2">
        <v>8670140.25</v>
      </c>
      <c r="G44" s="3">
        <v>4.1928549220755045</v>
      </c>
    </row>
    <row r="45" spans="3:7" x14ac:dyDescent="0.3">
      <c r="C45" s="1" t="s">
        <v>41</v>
      </c>
      <c r="D45" s="2">
        <v>69942.850000000006</v>
      </c>
      <c r="E45" s="2">
        <v>479888.18</v>
      </c>
      <c r="F45" s="2">
        <v>1843217.02</v>
      </c>
      <c r="G45" s="3">
        <v>3.8409302350393379</v>
      </c>
    </row>
    <row r="46" spans="3:7" x14ac:dyDescent="0.3">
      <c r="C46" s="1" t="s">
        <v>42</v>
      </c>
      <c r="D46" s="2">
        <v>416213.19</v>
      </c>
      <c r="E46" s="2">
        <v>1014663.12</v>
      </c>
      <c r="F46" s="2">
        <v>2758212.96</v>
      </c>
      <c r="G46" s="3">
        <v>2.7183534176348108</v>
      </c>
    </row>
    <row r="47" spans="3:7" x14ac:dyDescent="0.3">
      <c r="C47" s="1" t="s">
        <v>43</v>
      </c>
      <c r="D47" s="2"/>
      <c r="E47" s="2">
        <v>162753.95000000001</v>
      </c>
      <c r="F47" s="2">
        <v>1443942.15</v>
      </c>
      <c r="G47" s="3">
        <v>8.8719330621468782</v>
      </c>
    </row>
    <row r="48" spans="3:7" x14ac:dyDescent="0.3">
      <c r="C48" s="1" t="s">
        <v>44</v>
      </c>
      <c r="D48" s="2">
        <v>4682610.4800000004</v>
      </c>
      <c r="E48" s="2">
        <v>5972163.8600000003</v>
      </c>
      <c r="F48" s="2">
        <v>18801025.219999999</v>
      </c>
      <c r="G48" s="3">
        <v>3.1481094056920265</v>
      </c>
    </row>
    <row r="49" spans="3:7" x14ac:dyDescent="0.3">
      <c r="C49" s="1" t="s">
        <v>45</v>
      </c>
      <c r="D49" s="2">
        <v>173080.8</v>
      </c>
      <c r="E49" s="2">
        <v>933136.09</v>
      </c>
      <c r="F49" s="2">
        <v>4807280.34</v>
      </c>
      <c r="G49" s="3">
        <v>5.1517462367145184</v>
      </c>
    </row>
    <row r="50" spans="3:7" x14ac:dyDescent="0.3">
      <c r="C50" s="1" t="s">
        <v>46</v>
      </c>
      <c r="D50" s="2">
        <v>1482289.87</v>
      </c>
      <c r="E50" s="2">
        <v>2113442.65</v>
      </c>
      <c r="F50" s="2">
        <v>8086224.5099999998</v>
      </c>
      <c r="G50" s="3">
        <v>3.8260912875965669</v>
      </c>
    </row>
    <row r="51" spans="3:7" x14ac:dyDescent="0.3">
      <c r="C51" s="1" t="s">
        <v>47</v>
      </c>
      <c r="D51" s="2">
        <v>990022.26</v>
      </c>
      <c r="E51" s="2">
        <v>3417669.59</v>
      </c>
      <c r="F51" s="2">
        <v>16114191.41</v>
      </c>
      <c r="G51" s="3">
        <v>4.7149646815331847</v>
      </c>
    </row>
    <row r="52" spans="3:7" x14ac:dyDescent="0.3">
      <c r="C52" s="1" t="s">
        <v>48</v>
      </c>
      <c r="D52" s="2">
        <v>526231.55000000005</v>
      </c>
      <c r="E52" s="2">
        <v>1626281.17</v>
      </c>
      <c r="F52" s="2">
        <v>4015071.5</v>
      </c>
      <c r="G52" s="3">
        <v>2.4688667458407578</v>
      </c>
    </row>
    <row r="53" spans="3:7" x14ac:dyDescent="0.3">
      <c r="C53" s="1" t="s">
        <v>49</v>
      </c>
      <c r="D53" s="2">
        <v>247519.16</v>
      </c>
      <c r="E53" s="2">
        <v>389012.13</v>
      </c>
      <c r="F53" s="2">
        <v>1117963.1200000001</v>
      </c>
      <c r="G53" s="3">
        <v>2.8738515685873347</v>
      </c>
    </row>
    <row r="54" spans="3:7" x14ac:dyDescent="0.3">
      <c r="C54" s="1" t="s">
        <v>50</v>
      </c>
      <c r="D54" s="2"/>
      <c r="E54" s="2">
        <v>13179.02</v>
      </c>
      <c r="F54" s="2">
        <v>351210.13</v>
      </c>
      <c r="G54" s="3">
        <v>26.649184081972709</v>
      </c>
    </row>
    <row r="55" spans="3:7" x14ac:dyDescent="0.3">
      <c r="C55" s="1" t="s">
        <v>51</v>
      </c>
      <c r="D55" s="2">
        <v>1867175.07</v>
      </c>
      <c r="E55" s="2">
        <v>3728375.26</v>
      </c>
      <c r="F55" s="2">
        <v>9850394.5899999999</v>
      </c>
      <c r="G55" s="3">
        <v>2.6420072828184149</v>
      </c>
    </row>
    <row r="56" spans="3:7" x14ac:dyDescent="0.3">
      <c r="C56" s="1" t="s">
        <v>52</v>
      </c>
      <c r="D56" s="2">
        <v>259089.69</v>
      </c>
      <c r="E56" s="2">
        <v>401692.64</v>
      </c>
      <c r="F56" s="2">
        <v>1199362.8600000001</v>
      </c>
      <c r="G56" s="3">
        <v>2.9857725548568679</v>
      </c>
    </row>
    <row r="57" spans="3:7" x14ac:dyDescent="0.3">
      <c r="C57" s="1" t="s">
        <v>53</v>
      </c>
      <c r="D57" s="2">
        <v>458873.63</v>
      </c>
      <c r="E57" s="2">
        <v>1099603.57</v>
      </c>
      <c r="F57" s="2">
        <v>3882560.96</v>
      </c>
      <c r="G57" s="3">
        <v>3.530873367390031</v>
      </c>
    </row>
    <row r="58" spans="3:7" x14ac:dyDescent="0.3">
      <c r="C58" s="1" t="s">
        <v>54</v>
      </c>
      <c r="D58" s="2">
        <v>1593507.3</v>
      </c>
      <c r="E58" s="2">
        <v>2456724.54</v>
      </c>
      <c r="F58" s="2">
        <v>10825195.029999999</v>
      </c>
      <c r="G58" s="3">
        <v>4.4063527895561299</v>
      </c>
    </row>
    <row r="59" spans="3:7" x14ac:dyDescent="0.3">
      <c r="C59" s="1" t="s">
        <v>55</v>
      </c>
      <c r="D59" s="2">
        <v>510186.17</v>
      </c>
      <c r="E59" s="2">
        <v>1454505.18</v>
      </c>
      <c r="F59" s="2">
        <v>5273396.54</v>
      </c>
      <c r="G59" s="3">
        <v>3.6255605084885296</v>
      </c>
    </row>
    <row r="60" spans="3:7" x14ac:dyDescent="0.3">
      <c r="C60" s="1" t="s">
        <v>56</v>
      </c>
      <c r="D60" s="2">
        <v>813378.54</v>
      </c>
      <c r="E60" s="2">
        <v>1747581.69</v>
      </c>
      <c r="F60" s="2">
        <v>5443873.3600000003</v>
      </c>
      <c r="G60" s="3">
        <v>3.1150894926119306</v>
      </c>
    </row>
    <row r="61" spans="3:7" x14ac:dyDescent="0.3">
      <c r="C61" s="1" t="s">
        <v>57</v>
      </c>
      <c r="D61" s="2">
        <v>1617662.51</v>
      </c>
      <c r="E61" s="2">
        <v>2574641.21</v>
      </c>
      <c r="F61" s="2">
        <v>9729512.7300000004</v>
      </c>
      <c r="G61" s="3">
        <v>3.7789780930291257</v>
      </c>
    </row>
    <row r="62" spans="3:7" x14ac:dyDescent="0.3">
      <c r="C62" s="1" t="s">
        <v>58</v>
      </c>
      <c r="D62" s="2">
        <v>389161.04</v>
      </c>
      <c r="E62" s="2">
        <v>1005042.45</v>
      </c>
      <c r="F62" s="2">
        <v>4056096.9</v>
      </c>
      <c r="G62" s="3">
        <v>4.0357468483047656</v>
      </c>
    </row>
    <row r="63" spans="3:7" x14ac:dyDescent="0.3">
      <c r="C63" s="1" t="s">
        <v>59</v>
      </c>
      <c r="D63" s="2">
        <v>4827925.58</v>
      </c>
      <c r="E63" s="2">
        <v>6437330.6799999997</v>
      </c>
      <c r="F63" s="2">
        <v>20697519.780000001</v>
      </c>
      <c r="G63" s="3">
        <v>3.2152332711918414</v>
      </c>
    </row>
    <row r="64" spans="3:7" x14ac:dyDescent="0.3">
      <c r="C64" s="1" t="s">
        <v>60</v>
      </c>
      <c r="D64" s="2">
        <v>234404.94</v>
      </c>
      <c r="E64" s="2">
        <v>383094.89</v>
      </c>
      <c r="F64" s="2">
        <v>1189344.75</v>
      </c>
      <c r="G64" s="3">
        <v>3.1045696015418005</v>
      </c>
    </row>
    <row r="65" spans="3:7" x14ac:dyDescent="0.3">
      <c r="C65" s="1" t="s">
        <v>61</v>
      </c>
      <c r="D65" s="2">
        <v>550457.97</v>
      </c>
      <c r="E65" s="2">
        <v>1073719.8400000001</v>
      </c>
      <c r="F65" s="2">
        <v>4655996</v>
      </c>
      <c r="G65" s="3">
        <v>4.3363229648434176</v>
      </c>
    </row>
    <row r="66" spans="3:7" x14ac:dyDescent="0.3">
      <c r="C66" s="1" t="s">
        <v>62</v>
      </c>
      <c r="D66" s="2">
        <v>559826.12</v>
      </c>
      <c r="E66" s="2">
        <v>1673339.61</v>
      </c>
      <c r="F66" s="2">
        <v>4355023.83</v>
      </c>
      <c r="G66" s="3">
        <v>2.6025941201499436</v>
      </c>
    </row>
    <row r="67" spans="3:7" x14ac:dyDescent="0.3">
      <c r="C67" s="1" t="s">
        <v>63</v>
      </c>
      <c r="D67" s="2">
        <v>1244018.82</v>
      </c>
      <c r="E67" s="2">
        <v>2851347.4</v>
      </c>
      <c r="F67" s="2">
        <v>8752286.6999999993</v>
      </c>
      <c r="G67" s="3">
        <v>3.0695266034577195</v>
      </c>
    </row>
    <row r="68" spans="3:7" x14ac:dyDescent="0.3">
      <c r="C68" s="1" t="s">
        <v>64</v>
      </c>
      <c r="D68" s="2">
        <v>91227.199999999997</v>
      </c>
      <c r="E68" s="2">
        <v>531219.65</v>
      </c>
      <c r="F68" s="2">
        <v>2118516.9900000002</v>
      </c>
      <c r="G68" s="3">
        <v>3.9880245205537861</v>
      </c>
    </row>
    <row r="69" spans="3:7" x14ac:dyDescent="0.3">
      <c r="C69" s="1" t="s">
        <v>65</v>
      </c>
      <c r="D69" s="2">
        <v>1893824.51</v>
      </c>
      <c r="E69" s="2">
        <v>4415642.7300000004</v>
      </c>
      <c r="F69" s="2">
        <v>12186268.619999999</v>
      </c>
      <c r="G69" s="3">
        <v>2.759794975532361</v>
      </c>
    </row>
    <row r="70" spans="3:7" x14ac:dyDescent="0.3">
      <c r="C70" s="1" t="s">
        <v>66</v>
      </c>
      <c r="D70" s="2">
        <v>222638.47</v>
      </c>
      <c r="E70" s="2">
        <v>1325489.44</v>
      </c>
      <c r="F70" s="2">
        <v>3295972.5</v>
      </c>
      <c r="G70" s="3">
        <v>2.4866078902899447</v>
      </c>
    </row>
    <row r="71" spans="3:7" x14ac:dyDescent="0.3">
      <c r="C71" s="1" t="s">
        <v>67</v>
      </c>
      <c r="D71" s="2">
        <v>598527.31999999995</v>
      </c>
      <c r="E71" s="2">
        <v>1608113.42</v>
      </c>
      <c r="F71" s="2">
        <v>7349581.1100000003</v>
      </c>
      <c r="G71" s="3">
        <v>4.5703126524496023</v>
      </c>
    </row>
    <row r="72" spans="3:7" x14ac:dyDescent="0.3">
      <c r="C72" s="1" t="s">
        <v>68</v>
      </c>
      <c r="D72" s="2">
        <v>1730790.48</v>
      </c>
      <c r="E72" s="2">
        <v>2145221.92</v>
      </c>
      <c r="F72" s="2">
        <v>8533368.9800000004</v>
      </c>
      <c r="G72" s="3">
        <v>3.9778490516263236</v>
      </c>
    </row>
    <row r="73" spans="3:7" x14ac:dyDescent="0.3">
      <c r="C73" s="1" t="s">
        <v>69</v>
      </c>
      <c r="D73" s="2">
        <v>1553625.99</v>
      </c>
      <c r="E73" s="2">
        <v>2235120.4</v>
      </c>
      <c r="F73" s="2">
        <v>7780406.0599999996</v>
      </c>
      <c r="G73" s="3">
        <v>3.480978501202888</v>
      </c>
    </row>
    <row r="74" spans="3:7" x14ac:dyDescent="0.3">
      <c r="C74" s="1" t="s">
        <v>70</v>
      </c>
      <c r="D74" s="2">
        <v>1258182.06</v>
      </c>
      <c r="E74" s="2">
        <v>2625411.79</v>
      </c>
      <c r="F74" s="2">
        <v>9725785.1999999993</v>
      </c>
      <c r="G74" s="3">
        <v>3.7044798979896405</v>
      </c>
    </row>
    <row r="75" spans="3:7" x14ac:dyDescent="0.3">
      <c r="C75" s="1" t="s">
        <v>71</v>
      </c>
      <c r="D75" s="2">
        <v>340189.93</v>
      </c>
      <c r="E75" s="2">
        <v>1564958.26</v>
      </c>
      <c r="F75" s="2">
        <v>5261424.08</v>
      </c>
      <c r="G75" s="3">
        <v>3.3620219877302033</v>
      </c>
    </row>
    <row r="76" spans="3:7" x14ac:dyDescent="0.3">
      <c r="C76" s="1" t="s">
        <v>0</v>
      </c>
      <c r="D76" s="4">
        <v>87478258.349999994</v>
      </c>
      <c r="E76" s="4">
        <v>196690953.08000001</v>
      </c>
      <c r="F76" s="4">
        <v>598877095.26999998</v>
      </c>
      <c r="G76" s="5">
        <v>3.0447617742053392</v>
      </c>
    </row>
  </sheetData>
  <conditionalFormatting pivot="1" sqref="D9:F75">
    <cfRule type="colorScale" priority="2">
      <colorScale>
        <cfvo type="min"/>
        <cfvo type="percentile" val="50"/>
        <cfvo type="max"/>
        <color theme="0"/>
        <color theme="4" tint="0.59999389629810485"/>
        <color theme="4"/>
      </colorScale>
    </cfRule>
  </conditionalFormatting>
  <conditionalFormatting pivot="1" sqref="G9:G75">
    <cfRule type="dataBar" priority="1">
      <dataBar>
        <cfvo type="min"/>
        <cfvo type="max"/>
        <color theme="4" tint="-0.249977111117893"/>
      </dataBar>
      <extLst>
        <ext xmlns:x14="http://schemas.microsoft.com/office/spreadsheetml/2009/9/main" uri="{B025F937-C7B1-47D3-B67F-A62EFF666E3E}">
          <x14:id>{DFC34245-E374-4C29-BFD7-BC0ED488DF99}</x14:id>
        </ext>
      </extLst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FC34245-E374-4C29-BFD7-BC0ED488DF99}">
            <x14:dataBar minLength="0" maxLength="100">
              <x14:cfvo type="autoMin"/>
              <x14:cfvo type="autoMax"/>
              <x14:negativeFillColor rgb="FFFF0000"/>
              <x14:axisColor auto="1"/>
            </x14:dataBar>
          </x14:cfRule>
          <xm:sqref>G9:G75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F9052-FEB6-4514-84B7-D4FF837808BC}">
  <dimension ref="C5:I33"/>
  <sheetViews>
    <sheetView showGridLines="0" workbookViewId="0">
      <selection activeCell="D15" sqref="D15"/>
    </sheetView>
  </sheetViews>
  <sheetFormatPr defaultRowHeight="14.4" x14ac:dyDescent="0.3"/>
  <cols>
    <col min="3" max="3" width="15.88671875" bestFit="1" customWidth="1"/>
    <col min="4" max="6" width="16.109375" bestFit="1" customWidth="1"/>
    <col min="7" max="7" width="23.109375" bestFit="1" customWidth="1"/>
    <col min="8" max="8" width="15.5546875" bestFit="1" customWidth="1"/>
    <col min="9" max="9" width="12.6640625" bestFit="1" customWidth="1"/>
  </cols>
  <sheetData>
    <row r="5" spans="3:9" x14ac:dyDescent="0.3">
      <c r="C5" s="15" t="s">
        <v>77</v>
      </c>
    </row>
    <row r="6" spans="3:9" x14ac:dyDescent="0.3">
      <c r="C6" s="11" t="s">
        <v>1</v>
      </c>
      <c r="D6" s="11" t="s" vm="1">
        <v>2</v>
      </c>
    </row>
    <row r="7" spans="3:9" x14ac:dyDescent="0.3">
      <c r="C7" s="11" t="s">
        <v>4</v>
      </c>
      <c r="D7" s="11" t="s" vm="3">
        <v>2</v>
      </c>
      <c r="I7" s="10"/>
    </row>
    <row r="8" spans="3:9" x14ac:dyDescent="0.3">
      <c r="I8" s="10"/>
    </row>
    <row r="9" spans="3:9" x14ac:dyDescent="0.3">
      <c r="C9" s="26" t="s">
        <v>102</v>
      </c>
      <c r="D9" s="26" t="s">
        <v>72</v>
      </c>
      <c r="E9" s="26" t="s">
        <v>73</v>
      </c>
      <c r="F9" s="26" t="s">
        <v>74</v>
      </c>
      <c r="G9" s="27" t="s">
        <v>103</v>
      </c>
      <c r="H9" s="26" t="s">
        <v>101</v>
      </c>
    </row>
    <row r="10" spans="3:9" x14ac:dyDescent="0.3">
      <c r="C10" s="16" t="s">
        <v>78</v>
      </c>
      <c r="D10" s="20">
        <v>3876686.5</v>
      </c>
      <c r="E10" s="20">
        <v>10697994.09</v>
      </c>
      <c r="F10" s="20">
        <v>20991333.73</v>
      </c>
      <c r="G10" s="20">
        <v>6822556.1899999995</v>
      </c>
      <c r="H10" s="21">
        <v>0.48152045373986435</v>
      </c>
    </row>
    <row r="11" spans="3:9" x14ac:dyDescent="0.3">
      <c r="C11" s="16" t="s">
        <v>79</v>
      </c>
      <c r="D11" s="20"/>
      <c r="E11" s="20">
        <v>118281.03</v>
      </c>
      <c r="F11" s="20">
        <v>2840298.27</v>
      </c>
      <c r="G11" s="20">
        <v>1085731.8799999999</v>
      </c>
      <c r="H11" s="21">
        <v>0.61880353242147756</v>
      </c>
    </row>
    <row r="12" spans="3:9" x14ac:dyDescent="0.3">
      <c r="C12" s="16" t="s">
        <v>80</v>
      </c>
      <c r="D12" s="20">
        <v>479984.39</v>
      </c>
      <c r="E12" s="20">
        <v>2258843.36</v>
      </c>
      <c r="F12" s="20">
        <v>6950493.5499999998</v>
      </c>
      <c r="G12" s="20">
        <v>2609692.0900000008</v>
      </c>
      <c r="H12" s="21">
        <v>0.60120051885533632</v>
      </c>
    </row>
    <row r="13" spans="3:9" x14ac:dyDescent="0.3">
      <c r="C13" s="16" t="s">
        <v>81</v>
      </c>
      <c r="D13" s="20">
        <v>4764382.0599999996</v>
      </c>
      <c r="E13" s="20">
        <v>12170759.43</v>
      </c>
      <c r="F13" s="20">
        <v>35058881.399999999</v>
      </c>
      <c r="G13" s="20">
        <v>12228850.220000003</v>
      </c>
      <c r="H13" s="21">
        <v>0.53564754789791769</v>
      </c>
    </row>
    <row r="14" spans="3:9" x14ac:dyDescent="0.3">
      <c r="C14" s="16" t="s">
        <v>82</v>
      </c>
      <c r="D14" s="20">
        <v>1425717.75</v>
      </c>
      <c r="E14" s="20">
        <v>5423567.6699999999</v>
      </c>
      <c r="F14" s="20">
        <v>22886336.25</v>
      </c>
      <c r="G14" s="20">
        <v>8619186.1399999987</v>
      </c>
      <c r="H14" s="21">
        <v>0.60412808960064956</v>
      </c>
    </row>
    <row r="15" spans="3:9" x14ac:dyDescent="0.3">
      <c r="C15" s="16" t="s">
        <v>83</v>
      </c>
      <c r="D15" s="20">
        <v>4036469.18</v>
      </c>
      <c r="E15" s="20">
        <v>7471763.3600000003</v>
      </c>
      <c r="F15" s="20">
        <v>25944172.039999999</v>
      </c>
      <c r="G15" s="20">
        <v>9476289.4099999983</v>
      </c>
      <c r="H15" s="21">
        <v>0.57544066975172492</v>
      </c>
    </row>
    <row r="16" spans="3:9" x14ac:dyDescent="0.3">
      <c r="C16" s="16" t="s">
        <v>84</v>
      </c>
      <c r="D16" s="20">
        <v>2563110.11</v>
      </c>
      <c r="E16" s="20">
        <v>4685895.05</v>
      </c>
      <c r="F16" s="20">
        <v>12006271.039999999</v>
      </c>
      <c r="G16" s="20">
        <v>4157826.67</v>
      </c>
      <c r="H16" s="21">
        <v>0.52976443152135133</v>
      </c>
    </row>
    <row r="17" spans="3:8" x14ac:dyDescent="0.3">
      <c r="C17" s="16" t="s">
        <v>85</v>
      </c>
      <c r="D17" s="20">
        <v>30818546.120000001</v>
      </c>
      <c r="E17" s="20">
        <v>49770031.729999997</v>
      </c>
      <c r="F17" s="20">
        <v>161262512.18000001</v>
      </c>
      <c r="G17" s="20">
        <v>62115462.030000001</v>
      </c>
      <c r="H17" s="21">
        <v>0.62649833692505474</v>
      </c>
    </row>
    <row r="18" spans="3:8" x14ac:dyDescent="0.3">
      <c r="C18" s="16" t="s">
        <v>86</v>
      </c>
      <c r="D18" s="20">
        <v>2524401.4900000002</v>
      </c>
      <c r="E18" s="20">
        <v>6206743.5</v>
      </c>
      <c r="F18" s="20">
        <v>18414576.809999999</v>
      </c>
      <c r="G18" s="20">
        <v>6503256.2899999991</v>
      </c>
      <c r="H18" s="21">
        <v>0.54597273904942312</v>
      </c>
    </row>
    <row r="19" spans="3:8" x14ac:dyDescent="0.3">
      <c r="C19" s="16" t="s">
        <v>87</v>
      </c>
      <c r="D19" s="20">
        <v>2904063.69</v>
      </c>
      <c r="E19" s="20">
        <v>4463460.7300000004</v>
      </c>
      <c r="F19" s="20">
        <v>11717810.460000001</v>
      </c>
      <c r="G19" s="20">
        <v>4520252.51</v>
      </c>
      <c r="H19" s="21">
        <v>0.62802585840937886</v>
      </c>
    </row>
    <row r="20" spans="3:8" x14ac:dyDescent="0.3">
      <c r="C20" s="16" t="s">
        <v>88</v>
      </c>
      <c r="D20" s="20"/>
      <c r="E20" s="20">
        <v>1881281.6</v>
      </c>
      <c r="F20" s="20">
        <v>7922197.0099999998</v>
      </c>
      <c r="G20" s="20">
        <v>3193748.33</v>
      </c>
      <c r="H20" s="21">
        <v>0.67543258817815921</v>
      </c>
    </row>
    <row r="21" spans="3:8" x14ac:dyDescent="0.3">
      <c r="C21" s="16" t="s">
        <v>89</v>
      </c>
      <c r="D21" s="20">
        <v>225342.85</v>
      </c>
      <c r="E21" s="20">
        <v>3356013.39</v>
      </c>
      <c r="F21" s="20">
        <v>7984235.1399999997</v>
      </c>
      <c r="G21" s="20">
        <v>2877423.66</v>
      </c>
      <c r="H21" s="21">
        <v>0.56344818508945638</v>
      </c>
    </row>
    <row r="22" spans="3:8" x14ac:dyDescent="0.3">
      <c r="C22" s="16" t="s">
        <v>90</v>
      </c>
      <c r="D22" s="20"/>
      <c r="E22" s="20">
        <v>1985436.8</v>
      </c>
      <c r="F22" s="20">
        <v>11402159.76</v>
      </c>
      <c r="G22" s="20">
        <v>4456893.6999999993</v>
      </c>
      <c r="H22" s="21">
        <v>0.6417167695948568</v>
      </c>
    </row>
    <row r="23" spans="3:8" x14ac:dyDescent="0.3">
      <c r="C23" s="16" t="s">
        <v>91</v>
      </c>
      <c r="D23" s="20"/>
      <c r="E23" s="20">
        <v>2478582.35</v>
      </c>
      <c r="F23" s="20">
        <v>13677506.75</v>
      </c>
      <c r="G23" s="20">
        <v>4507428.34</v>
      </c>
      <c r="H23" s="21">
        <v>0.49153651020962208</v>
      </c>
    </row>
    <row r="24" spans="3:8" x14ac:dyDescent="0.3">
      <c r="C24" s="16" t="s">
        <v>92</v>
      </c>
      <c r="D24" s="20">
        <v>624511.51</v>
      </c>
      <c r="E24" s="20">
        <v>4694011.05</v>
      </c>
      <c r="F24" s="20">
        <v>5656740.3200000003</v>
      </c>
      <c r="G24" s="20">
        <v>2313036.8900000006</v>
      </c>
      <c r="H24" s="21">
        <v>0.69175898473747144</v>
      </c>
    </row>
    <row r="25" spans="3:8" x14ac:dyDescent="0.3">
      <c r="C25" s="16" t="s">
        <v>93</v>
      </c>
      <c r="D25" s="20">
        <v>5694417.1100000003</v>
      </c>
      <c r="E25" s="20">
        <v>13365181.73</v>
      </c>
      <c r="F25" s="20">
        <v>31857231.300000001</v>
      </c>
      <c r="G25" s="20">
        <v>11563849.370000001</v>
      </c>
      <c r="H25" s="21">
        <v>0.56983352552513666</v>
      </c>
    </row>
    <row r="26" spans="3:8" x14ac:dyDescent="0.3">
      <c r="C26" s="16" t="s">
        <v>94</v>
      </c>
      <c r="D26" s="20">
        <v>408770.79</v>
      </c>
      <c r="E26" s="20">
        <v>2792885.74</v>
      </c>
      <c r="F26" s="20">
        <v>5189452.4400000004</v>
      </c>
      <c r="G26" s="20">
        <v>1757269.3600000008</v>
      </c>
      <c r="H26" s="21">
        <v>0.51199755929103907</v>
      </c>
    </row>
    <row r="27" spans="3:8" x14ac:dyDescent="0.3">
      <c r="C27" s="16" t="s">
        <v>95</v>
      </c>
      <c r="D27" s="20">
        <v>747761.23</v>
      </c>
      <c r="E27" s="20">
        <v>3586722.7</v>
      </c>
      <c r="F27" s="20">
        <v>11829546.960000001</v>
      </c>
      <c r="G27" s="20">
        <v>4793734.7700000014</v>
      </c>
      <c r="H27" s="21">
        <v>0.68133353201402069</v>
      </c>
    </row>
    <row r="28" spans="3:8" x14ac:dyDescent="0.3">
      <c r="C28" s="16" t="s">
        <v>96</v>
      </c>
      <c r="D28" s="20">
        <v>12804937.970000001</v>
      </c>
      <c r="E28" s="20">
        <v>17283549.059999999</v>
      </c>
      <c r="F28" s="20">
        <v>48965337.950000003</v>
      </c>
      <c r="G28" s="20">
        <v>18173435.150000002</v>
      </c>
      <c r="H28" s="21">
        <v>0.59020175752178594</v>
      </c>
    </row>
    <row r="29" spans="3:8" x14ac:dyDescent="0.3">
      <c r="C29" s="16" t="s">
        <v>97</v>
      </c>
      <c r="D29" s="20"/>
      <c r="E29" s="20">
        <v>1773783.69</v>
      </c>
      <c r="F29" s="20">
        <v>12618989.83</v>
      </c>
      <c r="G29" s="20">
        <v>4398578.84</v>
      </c>
      <c r="H29" s="21">
        <v>0.53508016148472393</v>
      </c>
    </row>
    <row r="30" spans="3:8" x14ac:dyDescent="0.3">
      <c r="C30" s="16" t="s">
        <v>98</v>
      </c>
      <c r="D30" s="20">
        <v>53347.12</v>
      </c>
      <c r="E30" s="20">
        <v>226086.88</v>
      </c>
      <c r="F30" s="20">
        <v>1767821.3</v>
      </c>
      <c r="G30" s="20">
        <v>659089.92999999993</v>
      </c>
      <c r="H30" s="21">
        <v>0.5944541192155498</v>
      </c>
    </row>
    <row r="31" spans="3:8" x14ac:dyDescent="0.3">
      <c r="C31" s="16" t="s">
        <v>99</v>
      </c>
      <c r="D31" s="20">
        <v>1998158.57</v>
      </c>
      <c r="E31" s="20">
        <v>8078947.71</v>
      </c>
      <c r="F31" s="20">
        <v>34152244.240000002</v>
      </c>
      <c r="G31" s="20">
        <v>12867394.460000001</v>
      </c>
      <c r="H31" s="21">
        <v>0.60453301728681497</v>
      </c>
    </row>
    <row r="32" spans="3:8" x14ac:dyDescent="0.3">
      <c r="C32" s="16" t="s">
        <v>100</v>
      </c>
      <c r="D32" s="20">
        <v>11527649.91</v>
      </c>
      <c r="E32" s="20">
        <v>31921130.43</v>
      </c>
      <c r="F32" s="20">
        <v>87780946.540000007</v>
      </c>
      <c r="G32" s="20">
        <v>27092344.610000007</v>
      </c>
      <c r="H32" s="21">
        <v>0.44641569830936467</v>
      </c>
    </row>
    <row r="33" spans="3:8" x14ac:dyDescent="0.3">
      <c r="C33" s="22" t="s">
        <v>0</v>
      </c>
      <c r="D33" s="23">
        <v>87478258.349999994</v>
      </c>
      <c r="E33" s="23">
        <v>196690953.08000001</v>
      </c>
      <c r="F33" s="23">
        <v>598877095.26999998</v>
      </c>
      <c r="G33" s="24">
        <v>216793330.83999997</v>
      </c>
      <c r="H33" s="25">
        <v>0.56739739036914194</v>
      </c>
    </row>
  </sheetData>
  <conditionalFormatting pivot="1" sqref="D10:F32">
    <cfRule type="colorScale" priority="5">
      <colorScale>
        <cfvo type="min"/>
        <cfvo type="percentile" val="50"/>
        <cfvo type="max"/>
        <color theme="0"/>
        <color theme="4" tint="0.59999389629810485"/>
        <color theme="4"/>
      </colorScale>
    </cfRule>
  </conditionalFormatting>
  <conditionalFormatting pivot="1" sqref="H10:H32">
    <cfRule type="dataBar" priority="3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{F7CEBB20-53A6-4682-897C-F7A93F09D339}</x14:id>
        </ext>
      </extLst>
    </cfRule>
  </conditionalFormatting>
  <conditionalFormatting pivot="1" sqref="G10:G3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{82F3C10C-C805-455B-97A9-1D9BB649BD58}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7CEBB20-53A6-4682-897C-F7A93F09D339}">
            <x14:dataBar minLength="0" maxLength="10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H10:H32</xm:sqref>
        </x14:conditionalFormatting>
        <x14:conditionalFormatting xmlns:xm="http://schemas.microsoft.com/office/excel/2006/main" pivot="1">
          <x14:cfRule type="dataBar" id="{82F3C10C-C805-455B-97A9-1D9BB649BD58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G10:G32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6F506-897D-49FC-9E55-AF9E4E661232}">
  <dimension ref="C3:F18"/>
  <sheetViews>
    <sheetView showGridLines="0" workbookViewId="0">
      <selection activeCell="C10" sqref="C10"/>
    </sheetView>
  </sheetViews>
  <sheetFormatPr defaultRowHeight="14.4" x14ac:dyDescent="0.3"/>
  <cols>
    <col min="3" max="3" width="36.88671875" bestFit="1" customWidth="1"/>
    <col min="4" max="5" width="16.109375" bestFit="1" customWidth="1"/>
    <col min="6" max="6" width="22.44140625" bestFit="1" customWidth="1"/>
    <col min="7" max="7" width="18.44140625" bestFit="1" customWidth="1"/>
  </cols>
  <sheetData>
    <row r="3" spans="3:6" x14ac:dyDescent="0.3">
      <c r="C3" s="33" t="s">
        <v>1</v>
      </c>
      <c r="D3" s="34" t="s" vm="1">
        <v>2</v>
      </c>
    </row>
    <row r="4" spans="3:6" x14ac:dyDescent="0.3">
      <c r="C4" s="33" t="s">
        <v>3</v>
      </c>
      <c r="D4" s="34" t="s" vm="2">
        <v>2</v>
      </c>
    </row>
    <row r="5" spans="3:6" x14ac:dyDescent="0.3">
      <c r="C5" s="33" t="s">
        <v>4</v>
      </c>
      <c r="D5" s="34" t="s" vm="3">
        <v>2</v>
      </c>
    </row>
    <row r="7" spans="3:6" x14ac:dyDescent="0.3">
      <c r="C7" s="32" t="s">
        <v>123</v>
      </c>
      <c r="D7" s="32" t="s">
        <v>73</v>
      </c>
      <c r="E7" s="32" t="s">
        <v>74</v>
      </c>
      <c r="F7" s="32" t="s">
        <v>122</v>
      </c>
    </row>
    <row r="8" spans="3:6" x14ac:dyDescent="0.3">
      <c r="C8" s="16" t="s">
        <v>104</v>
      </c>
      <c r="D8" s="17">
        <v>3017651.26</v>
      </c>
      <c r="E8" s="17">
        <v>19350888.969999999</v>
      </c>
      <c r="F8" s="18">
        <v>5.4125663646103357</v>
      </c>
    </row>
    <row r="9" spans="3:6" x14ac:dyDescent="0.3">
      <c r="C9" s="16" t="s">
        <v>109</v>
      </c>
      <c r="D9" s="17">
        <v>780509.95</v>
      </c>
      <c r="E9" s="17">
        <v>4379743.4400000004</v>
      </c>
      <c r="F9" s="18">
        <v>4.6113870681597335</v>
      </c>
    </row>
    <row r="10" spans="3:6" x14ac:dyDescent="0.3">
      <c r="C10" s="16" t="s">
        <v>110</v>
      </c>
      <c r="D10" s="17">
        <v>670943.94999999995</v>
      </c>
      <c r="E10" s="17">
        <v>5159507.3099999996</v>
      </c>
      <c r="F10" s="18">
        <v>6.6899229958031512</v>
      </c>
    </row>
    <row r="11" spans="3:6" x14ac:dyDescent="0.3">
      <c r="C11" s="16" t="s">
        <v>112</v>
      </c>
      <c r="D11" s="17">
        <v>48711.25</v>
      </c>
      <c r="E11" s="17">
        <v>837583.23</v>
      </c>
      <c r="F11" s="18">
        <v>16.194862172496087</v>
      </c>
    </row>
    <row r="12" spans="3:6" x14ac:dyDescent="0.3">
      <c r="C12" s="16" t="s">
        <v>113</v>
      </c>
      <c r="D12" s="17">
        <v>52983.41</v>
      </c>
      <c r="E12" s="17">
        <v>937207.26</v>
      </c>
      <c r="F12" s="18">
        <v>16.688692743634281</v>
      </c>
    </row>
    <row r="13" spans="3:6" x14ac:dyDescent="0.3">
      <c r="C13" s="16" t="s">
        <v>114</v>
      </c>
      <c r="D13" s="17">
        <v>68492.95</v>
      </c>
      <c r="E13" s="17">
        <v>1227566.43</v>
      </c>
      <c r="F13" s="18">
        <v>16.922522390990608</v>
      </c>
    </row>
    <row r="14" spans="3:6" x14ac:dyDescent="0.3">
      <c r="C14" s="16" t="s">
        <v>118</v>
      </c>
      <c r="D14" s="17">
        <v>25111.06</v>
      </c>
      <c r="E14" s="17">
        <v>1437236.73</v>
      </c>
      <c r="F14" s="18">
        <v>56.235207514139184</v>
      </c>
    </row>
    <row r="15" spans="3:6" x14ac:dyDescent="0.3">
      <c r="C15" s="16" t="s">
        <v>119</v>
      </c>
      <c r="D15" s="17">
        <v>647812.53</v>
      </c>
      <c r="E15" s="17">
        <v>3806948.89</v>
      </c>
      <c r="F15" s="18">
        <v>4.8766212657232799</v>
      </c>
    </row>
    <row r="16" spans="3:6" x14ac:dyDescent="0.3">
      <c r="C16" s="16" t="s">
        <v>120</v>
      </c>
      <c r="D16" s="17">
        <v>432975.45</v>
      </c>
      <c r="E16" s="17">
        <v>11211859.029999999</v>
      </c>
      <c r="F16" s="18">
        <v>24.894907043805834</v>
      </c>
    </row>
    <row r="17" spans="3:6" x14ac:dyDescent="0.3">
      <c r="C17" s="16" t="s">
        <v>121</v>
      </c>
      <c r="D17" s="17">
        <v>688701.91</v>
      </c>
      <c r="E17" s="17">
        <v>3640101.9</v>
      </c>
      <c r="F17" s="18">
        <v>4.2854534699925537</v>
      </c>
    </row>
    <row r="18" spans="3:6" x14ac:dyDescent="0.3">
      <c r="C18" s="29" t="s">
        <v>0</v>
      </c>
      <c r="D18" s="30">
        <v>6433893.7199999997</v>
      </c>
      <c r="E18" s="30">
        <v>51988643.189999998</v>
      </c>
      <c r="F18" s="31">
        <v>7.0804323870615633</v>
      </c>
    </row>
  </sheetData>
  <conditionalFormatting pivot="1" sqref="D8:E17">
    <cfRule type="colorScale" priority="2">
      <colorScale>
        <cfvo type="min"/>
        <cfvo type="max"/>
        <color theme="8" tint="0.79998168889431442"/>
        <color theme="8"/>
      </colorScale>
    </cfRule>
  </conditionalFormatting>
  <conditionalFormatting pivot="1" sqref="F8:F17">
    <cfRule type="dataBar" priority="1">
      <dataBar>
        <cfvo type="min"/>
        <cfvo type="max"/>
        <color theme="8"/>
      </dataBar>
      <extLst>
        <ext xmlns:x14="http://schemas.microsoft.com/office/spreadsheetml/2009/9/main" uri="{B025F937-C7B1-47D3-B67F-A62EFF666E3E}">
          <x14:id>{353E9879-2B8B-424D-A1F5-287CCAA6F4CE}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53E9879-2B8B-424D-A1F5-287CCAA6F4CE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F8:F17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3D68C-03C6-41B1-93DE-EAEF7ED0119B}">
  <dimension ref="D4:G11"/>
  <sheetViews>
    <sheetView showGridLines="0" workbookViewId="0">
      <selection activeCell="F10" sqref="F10"/>
    </sheetView>
  </sheetViews>
  <sheetFormatPr defaultRowHeight="14.4" x14ac:dyDescent="0.3"/>
  <cols>
    <col min="4" max="4" width="12.77734375" bestFit="1" customWidth="1"/>
    <col min="5" max="6" width="16.109375" bestFit="1" customWidth="1"/>
    <col min="7" max="7" width="22.44140625" bestFit="1" customWidth="1"/>
  </cols>
  <sheetData>
    <row r="4" spans="4:7" x14ac:dyDescent="0.3">
      <c r="D4" s="11" t="s">
        <v>1</v>
      </c>
      <c r="E4" s="11" t="s" vm="1">
        <v>2</v>
      </c>
    </row>
    <row r="5" spans="4:7" x14ac:dyDescent="0.3">
      <c r="D5" s="11" t="s">
        <v>128</v>
      </c>
      <c r="E5" s="11" t="s" vm="4">
        <v>2</v>
      </c>
    </row>
    <row r="7" spans="4:7" x14ac:dyDescent="0.3">
      <c r="D7" s="28" t="s">
        <v>127</v>
      </c>
      <c r="E7" s="28" t="s">
        <v>73</v>
      </c>
      <c r="F7" s="28" t="s">
        <v>74</v>
      </c>
      <c r="G7" s="28" t="s">
        <v>122</v>
      </c>
    </row>
    <row r="8" spans="4:7" x14ac:dyDescent="0.3">
      <c r="D8" s="19" t="s">
        <v>124</v>
      </c>
      <c r="E8" s="20">
        <v>51381236.68</v>
      </c>
      <c r="F8" s="20">
        <v>94734636.299999997</v>
      </c>
      <c r="G8" s="21">
        <v>0.84375936472691371</v>
      </c>
    </row>
    <row r="9" spans="4:7" x14ac:dyDescent="0.3">
      <c r="D9" s="19" t="s">
        <v>125</v>
      </c>
      <c r="E9" s="20">
        <v>105240750.19</v>
      </c>
      <c r="F9" s="20">
        <v>338378682.16000003</v>
      </c>
      <c r="G9" s="21">
        <v>2.2152819278568088</v>
      </c>
    </row>
    <row r="10" spans="4:7" x14ac:dyDescent="0.3">
      <c r="D10" s="19" t="s">
        <v>126</v>
      </c>
      <c r="E10" s="20">
        <v>40068966.210000001</v>
      </c>
      <c r="F10" s="20">
        <v>165763776.81</v>
      </c>
      <c r="G10" s="21">
        <v>3.1369616560916009</v>
      </c>
    </row>
    <row r="11" spans="4:7" x14ac:dyDescent="0.3">
      <c r="D11" s="12" t="s">
        <v>0</v>
      </c>
      <c r="E11" s="13">
        <v>196690953.08000001</v>
      </c>
      <c r="F11" s="13">
        <v>598877095.26999998</v>
      </c>
      <c r="G11" s="14">
        <v>2.0447617742053392</v>
      </c>
    </row>
  </sheetData>
  <conditionalFormatting pivot="1" sqref="E8:F10">
    <cfRule type="colorScale" priority="2">
      <colorScale>
        <cfvo type="min"/>
        <cfvo type="max"/>
        <color theme="8" tint="0.79998168889431442"/>
        <color theme="8"/>
      </colorScale>
    </cfRule>
  </conditionalFormatting>
  <conditionalFormatting pivot="1" sqref="G8:G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{915CBED5-8484-4140-8C4B-A4EEBFBAF62E}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15CBED5-8484-4140-8C4B-A4EEBFBAF62E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G8:G10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E7E39-CEB6-44D7-8899-0977DCBD3DBC}">
  <dimension ref="D2:I16"/>
  <sheetViews>
    <sheetView showGridLines="0" workbookViewId="0">
      <selection activeCell="H3" sqref="H3"/>
    </sheetView>
  </sheetViews>
  <sheetFormatPr defaultRowHeight="14.4" x14ac:dyDescent="0.3"/>
  <cols>
    <col min="4" max="4" width="28.77734375" bestFit="1" customWidth="1"/>
    <col min="5" max="5" width="7.21875" bestFit="1" customWidth="1"/>
    <col min="8" max="8" width="32.109375" bestFit="1" customWidth="1"/>
    <col min="9" max="9" width="7.88671875" bestFit="1" customWidth="1"/>
  </cols>
  <sheetData>
    <row r="2" spans="4:9" x14ac:dyDescent="0.3">
      <c r="E2" s="38"/>
    </row>
    <row r="3" spans="4:9" x14ac:dyDescent="0.3">
      <c r="D3" s="39" t="s">
        <v>130</v>
      </c>
      <c r="E3" s="38"/>
      <c r="H3" s="39" t="s">
        <v>131</v>
      </c>
    </row>
    <row r="6" spans="4:9" x14ac:dyDescent="0.3">
      <c r="D6" s="11" t="s">
        <v>1</v>
      </c>
      <c r="E6" s="11" t="s" vm="1">
        <v>2</v>
      </c>
      <c r="H6" s="11" t="s">
        <v>1</v>
      </c>
      <c r="I6" s="11" t="s" vm="1">
        <v>2</v>
      </c>
    </row>
    <row r="7" spans="4:9" x14ac:dyDescent="0.3">
      <c r="D7" s="11" t="s">
        <v>128</v>
      </c>
      <c r="E7" s="11" t="s" vm="4">
        <v>2</v>
      </c>
      <c r="H7" s="11" t="s">
        <v>128</v>
      </c>
      <c r="I7" s="11" t="s" vm="4">
        <v>2</v>
      </c>
    </row>
    <row r="8" spans="4:9" x14ac:dyDescent="0.3">
      <c r="D8" s="11" t="s">
        <v>3</v>
      </c>
      <c r="E8" s="11" t="s" vm="2">
        <v>2</v>
      </c>
      <c r="H8" s="11" t="s">
        <v>3</v>
      </c>
      <c r="I8" s="11" t="s" vm="2">
        <v>2</v>
      </c>
    </row>
    <row r="10" spans="4:9" x14ac:dyDescent="0.3">
      <c r="D10" s="35" t="s">
        <v>123</v>
      </c>
      <c r="E10" s="28" t="s">
        <v>129</v>
      </c>
      <c r="H10" s="35" t="s">
        <v>123</v>
      </c>
      <c r="I10" s="28" t="s">
        <v>129</v>
      </c>
    </row>
    <row r="11" spans="4:9" x14ac:dyDescent="0.3">
      <c r="D11" s="19" t="s">
        <v>115</v>
      </c>
      <c r="E11" s="20">
        <v>2487200</v>
      </c>
      <c r="H11" s="19" t="s">
        <v>111</v>
      </c>
      <c r="I11" s="36">
        <v>5112</v>
      </c>
    </row>
    <row r="12" spans="4:9" x14ac:dyDescent="0.3">
      <c r="D12" s="19" t="s">
        <v>117</v>
      </c>
      <c r="E12" s="20">
        <v>2457811</v>
      </c>
      <c r="H12" s="19" t="s">
        <v>110</v>
      </c>
      <c r="I12" s="36">
        <v>9236</v>
      </c>
    </row>
    <row r="13" spans="4:9" x14ac:dyDescent="0.3">
      <c r="D13" s="19" t="s">
        <v>107</v>
      </c>
      <c r="E13" s="20">
        <v>2324676</v>
      </c>
      <c r="H13" s="19" t="s">
        <v>120</v>
      </c>
      <c r="I13" s="36">
        <v>21407</v>
      </c>
    </row>
    <row r="14" spans="4:9" x14ac:dyDescent="0.3">
      <c r="D14" s="19" t="s">
        <v>116</v>
      </c>
      <c r="E14" s="20">
        <v>2041720</v>
      </c>
      <c r="H14" s="19" t="s">
        <v>105</v>
      </c>
      <c r="I14" s="36">
        <v>31479</v>
      </c>
    </row>
    <row r="15" spans="4:9" x14ac:dyDescent="0.3">
      <c r="D15" s="19" t="s">
        <v>106</v>
      </c>
      <c r="E15" s="20">
        <v>2017615</v>
      </c>
      <c r="H15" s="19" t="s">
        <v>108</v>
      </c>
      <c r="I15" s="36">
        <v>37933</v>
      </c>
    </row>
    <row r="16" spans="4:9" x14ac:dyDescent="0.3">
      <c r="D16" s="12" t="s">
        <v>0</v>
      </c>
      <c r="E16" s="13">
        <v>11329022</v>
      </c>
      <c r="H16" s="12" t="s">
        <v>0</v>
      </c>
      <c r="I16" s="37">
        <v>105167</v>
      </c>
    </row>
  </sheetData>
  <conditionalFormatting pivot="1" sqref="E11:E15">
    <cfRule type="colorScale" priority="3">
      <colorScale>
        <cfvo type="min"/>
        <cfvo type="max"/>
        <color theme="8" tint="0.79998168889431442"/>
        <color theme="8"/>
      </colorScale>
    </cfRule>
  </conditionalFormatting>
  <conditionalFormatting pivot="1" sqref="I11:I15">
    <cfRule type="colorScale" priority="1">
      <colorScale>
        <cfvo type="min"/>
        <cfvo type="max"/>
        <color theme="8" tint="0.79998168889431442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AAD83-2032-4CA1-94A3-08854AFBFD4D}">
  <dimension ref="D4:F28"/>
  <sheetViews>
    <sheetView showGridLines="0" topLeftCell="A2" workbookViewId="0">
      <selection activeCell="D12" sqref="D12"/>
    </sheetView>
  </sheetViews>
  <sheetFormatPr defaultRowHeight="14.4" x14ac:dyDescent="0.3"/>
  <cols>
    <col min="4" max="4" width="36.88671875" bestFit="1" customWidth="1"/>
    <col min="5" max="6" width="16.109375" bestFit="1" customWidth="1"/>
  </cols>
  <sheetData>
    <row r="4" spans="4:6" x14ac:dyDescent="0.3">
      <c r="D4" s="42" t="s">
        <v>146</v>
      </c>
    </row>
    <row r="7" spans="4:6" x14ac:dyDescent="0.3">
      <c r="D7" s="11" t="s">
        <v>128</v>
      </c>
      <c r="E7" s="11" t="s" vm="4">
        <v>2</v>
      </c>
    </row>
    <row r="8" spans="4:6" x14ac:dyDescent="0.3">
      <c r="D8" s="11" t="s">
        <v>3</v>
      </c>
      <c r="E8" s="11" t="s" vm="2">
        <v>2</v>
      </c>
    </row>
    <row r="9" spans="4:6" x14ac:dyDescent="0.3">
      <c r="D9" s="28" t="s">
        <v>1</v>
      </c>
      <c r="E9" s="28" t="s" vm="1">
        <v>2</v>
      </c>
    </row>
    <row r="11" spans="4:6" x14ac:dyDescent="0.3">
      <c r="D11" s="28" t="s">
        <v>123</v>
      </c>
      <c r="E11" s="28" t="s">
        <v>73</v>
      </c>
      <c r="F11" s="28" t="s">
        <v>74</v>
      </c>
    </row>
    <row r="12" spans="4:6" x14ac:dyDescent="0.3">
      <c r="D12" s="40" t="s">
        <v>132</v>
      </c>
      <c r="E12" s="41"/>
      <c r="F12" s="41">
        <v>4394981.7300000004</v>
      </c>
    </row>
    <row r="13" spans="4:6" x14ac:dyDescent="0.3">
      <c r="D13" s="40" t="s">
        <v>133</v>
      </c>
      <c r="E13" s="41"/>
      <c r="F13" s="41">
        <v>14207395.529999999</v>
      </c>
    </row>
    <row r="14" spans="4:6" x14ac:dyDescent="0.3">
      <c r="D14" s="40" t="s">
        <v>134</v>
      </c>
      <c r="E14" s="41"/>
      <c r="F14" s="41">
        <v>19524227.91</v>
      </c>
    </row>
    <row r="15" spans="4:6" x14ac:dyDescent="0.3">
      <c r="D15" s="40" t="s">
        <v>108</v>
      </c>
      <c r="E15" s="41"/>
      <c r="F15" s="41">
        <v>11701437.68</v>
      </c>
    </row>
    <row r="16" spans="4:6" x14ac:dyDescent="0.3">
      <c r="D16" s="40" t="s">
        <v>111</v>
      </c>
      <c r="E16" s="41"/>
      <c r="F16" s="41">
        <v>3508874.52</v>
      </c>
    </row>
    <row r="17" spans="4:6" x14ac:dyDescent="0.3">
      <c r="D17" s="40" t="s">
        <v>135</v>
      </c>
      <c r="E17" s="41"/>
      <c r="F17" s="41">
        <v>4210009.2300000004</v>
      </c>
    </row>
    <row r="18" spans="4:6" x14ac:dyDescent="0.3">
      <c r="D18" s="40" t="s">
        <v>136</v>
      </c>
      <c r="E18" s="41"/>
      <c r="F18" s="41">
        <v>4862675.75</v>
      </c>
    </row>
    <row r="19" spans="4:6" x14ac:dyDescent="0.3">
      <c r="D19" s="40" t="s">
        <v>137</v>
      </c>
      <c r="E19" s="41"/>
      <c r="F19" s="41">
        <v>1676224.51</v>
      </c>
    </row>
    <row r="20" spans="4:6" x14ac:dyDescent="0.3">
      <c r="D20" s="40" t="s">
        <v>138</v>
      </c>
      <c r="E20" s="41"/>
      <c r="F20" s="41">
        <v>13657515.859999999</v>
      </c>
    </row>
    <row r="21" spans="4:6" x14ac:dyDescent="0.3">
      <c r="D21" s="40" t="s">
        <v>139</v>
      </c>
      <c r="E21" s="41"/>
      <c r="F21" s="41">
        <v>2846079.8</v>
      </c>
    </row>
    <row r="22" spans="4:6" x14ac:dyDescent="0.3">
      <c r="D22" s="40" t="s">
        <v>140</v>
      </c>
      <c r="E22" s="41"/>
      <c r="F22" s="41">
        <v>2294921.14</v>
      </c>
    </row>
    <row r="23" spans="4:6" x14ac:dyDescent="0.3">
      <c r="D23" s="40" t="s">
        <v>141</v>
      </c>
      <c r="E23" s="41"/>
      <c r="F23" s="41">
        <v>21983053.98</v>
      </c>
    </row>
    <row r="24" spans="4:6" x14ac:dyDescent="0.3">
      <c r="D24" s="40" t="s">
        <v>142</v>
      </c>
      <c r="E24" s="41"/>
      <c r="F24" s="41">
        <v>15411654.33</v>
      </c>
    </row>
    <row r="25" spans="4:6" x14ac:dyDescent="0.3">
      <c r="D25" s="40" t="s">
        <v>143</v>
      </c>
      <c r="E25" s="41"/>
      <c r="F25" s="41">
        <v>20738249.41</v>
      </c>
    </row>
    <row r="26" spans="4:6" x14ac:dyDescent="0.3">
      <c r="D26" s="40" t="s">
        <v>144</v>
      </c>
      <c r="E26" s="41"/>
      <c r="F26" s="41">
        <v>17895529.77</v>
      </c>
    </row>
    <row r="27" spans="4:6" x14ac:dyDescent="0.3">
      <c r="D27" s="40" t="s">
        <v>145</v>
      </c>
      <c r="E27" s="41"/>
      <c r="F27" s="41">
        <v>17248401.5</v>
      </c>
    </row>
    <row r="28" spans="4:6" x14ac:dyDescent="0.3">
      <c r="D28" s="12" t="s">
        <v>0</v>
      </c>
      <c r="E28" s="37"/>
      <c r="F28" s="37">
        <v>176161232.65000001</v>
      </c>
    </row>
  </sheetData>
  <conditionalFormatting pivot="1" sqref="F12:F27">
    <cfRule type="colorScale" priority="1">
      <colorScale>
        <cfvo type="min"/>
        <cfvo type="max"/>
        <color theme="8" tint="0.79998168889431442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E1F4D-E573-4F8B-96D4-2528BD29B33F}">
  <dimension ref="D5:E19"/>
  <sheetViews>
    <sheetView showGridLines="0" workbookViewId="0">
      <selection activeCell="D9" sqref="D9:E9"/>
      <pivotSelection pane="bottomRight" showHeader="1" extendable="1" axis="axisRow" max="11" activeRow="8" activeCol="3" previousRow="8" previousCol="3" click="1" r:id="rId1">
        <pivotArea dataOnly="0" fieldPosition="0">
          <references count="1">
            <reference field="0" count="1">
              <x v="4"/>
            </reference>
          </references>
        </pivotArea>
      </pivotSelection>
    </sheetView>
  </sheetViews>
  <sheetFormatPr defaultRowHeight="14.4" x14ac:dyDescent="0.3"/>
  <cols>
    <col min="4" max="4" width="15.88671875" bestFit="1" customWidth="1"/>
    <col min="5" max="5" width="16.109375" bestFit="1" customWidth="1"/>
  </cols>
  <sheetData>
    <row r="5" spans="4:5" x14ac:dyDescent="0.3">
      <c r="D5" t="s">
        <v>148</v>
      </c>
    </row>
    <row r="8" spans="4:5" x14ac:dyDescent="0.3">
      <c r="D8" s="28" t="s">
        <v>147</v>
      </c>
      <c r="E8" s="28" t="s">
        <v>74</v>
      </c>
    </row>
    <row r="9" spans="4:5" x14ac:dyDescent="0.3">
      <c r="D9" s="40" t="s">
        <v>85</v>
      </c>
      <c r="E9" s="41">
        <v>161262512.18000001</v>
      </c>
    </row>
    <row r="10" spans="4:5" x14ac:dyDescent="0.3">
      <c r="D10" s="40" t="s">
        <v>100</v>
      </c>
      <c r="E10" s="41">
        <v>87780946.540000007</v>
      </c>
    </row>
    <row r="11" spans="4:5" x14ac:dyDescent="0.3">
      <c r="D11" s="40" t="s">
        <v>96</v>
      </c>
      <c r="E11" s="41">
        <v>48965337.950000003</v>
      </c>
    </row>
    <row r="12" spans="4:5" x14ac:dyDescent="0.3">
      <c r="D12" s="40" t="s">
        <v>81</v>
      </c>
      <c r="E12" s="41">
        <v>35058881.399999999</v>
      </c>
    </row>
    <row r="13" spans="4:5" x14ac:dyDescent="0.3">
      <c r="D13" s="40" t="s">
        <v>99</v>
      </c>
      <c r="E13" s="41">
        <v>34152244.240000002</v>
      </c>
    </row>
    <row r="14" spans="4:5" x14ac:dyDescent="0.3">
      <c r="D14" s="40" t="s">
        <v>93</v>
      </c>
      <c r="E14" s="41">
        <v>31857231.300000001</v>
      </c>
    </row>
    <row r="15" spans="4:5" x14ac:dyDescent="0.3">
      <c r="D15" s="40" t="s">
        <v>83</v>
      </c>
      <c r="E15" s="41">
        <v>25944172.039999999</v>
      </c>
    </row>
    <row r="16" spans="4:5" x14ac:dyDescent="0.3">
      <c r="D16" s="40" t="s">
        <v>82</v>
      </c>
      <c r="E16" s="41">
        <v>22886336.25</v>
      </c>
    </row>
    <row r="17" spans="4:5" x14ac:dyDescent="0.3">
      <c r="D17" s="40" t="s">
        <v>78</v>
      </c>
      <c r="E17" s="41">
        <v>20991333.73</v>
      </c>
    </row>
    <row r="18" spans="4:5" x14ac:dyDescent="0.3">
      <c r="D18" s="40" t="s">
        <v>86</v>
      </c>
      <c r="E18" s="41">
        <v>18414576.809999999</v>
      </c>
    </row>
    <row r="19" spans="4:5" x14ac:dyDescent="0.3">
      <c r="D19" s="12" t="s">
        <v>0</v>
      </c>
      <c r="E19" s="37">
        <v>487313572.44</v>
      </c>
    </row>
  </sheetData>
  <conditionalFormatting pivot="1" sqref="E9:E18">
    <cfRule type="colorScale" priority="1">
      <colorScale>
        <cfvo type="min"/>
        <cfvo type="max"/>
        <color theme="8" tint="0.79998168889431442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7FEDB-6253-45C0-A2E6-24FE2874B382}">
  <dimension ref="C1:K30"/>
  <sheetViews>
    <sheetView showGridLines="0" workbookViewId="0">
      <selection activeCell="C7" sqref="C7"/>
    </sheetView>
  </sheetViews>
  <sheetFormatPr defaultRowHeight="14.4" x14ac:dyDescent="0.3"/>
  <cols>
    <col min="2" max="2" width="9" customWidth="1"/>
    <col min="3" max="3" width="17" bestFit="1" customWidth="1"/>
    <col min="4" max="4" width="8.5546875" bestFit="1" customWidth="1"/>
    <col min="5" max="5" width="19" bestFit="1" customWidth="1"/>
    <col min="6" max="6" width="13" bestFit="1" customWidth="1"/>
    <col min="7" max="7" width="14.33203125" bestFit="1" customWidth="1"/>
    <col min="8" max="8" width="14.109375" bestFit="1" customWidth="1"/>
    <col min="9" max="9" width="17.88671875" bestFit="1" customWidth="1"/>
    <col min="10" max="10" width="8.21875" bestFit="1" customWidth="1"/>
    <col min="11" max="11" width="11.109375" bestFit="1" customWidth="1"/>
  </cols>
  <sheetData>
    <row r="1" spans="3:11" x14ac:dyDescent="0.3">
      <c r="C1" s="44"/>
      <c r="D1" s="44"/>
      <c r="E1" s="44"/>
      <c r="F1" s="44"/>
      <c r="G1" s="44"/>
      <c r="H1" s="44"/>
      <c r="I1" s="44"/>
      <c r="J1" s="44"/>
      <c r="K1" s="44"/>
    </row>
    <row r="2" spans="3:11" ht="23.4" x14ac:dyDescent="0.45">
      <c r="C2" s="55" t="s">
        <v>166</v>
      </c>
      <c r="D2" s="55"/>
      <c r="E2" s="55"/>
      <c r="F2" s="55"/>
      <c r="G2" s="55"/>
      <c r="H2" s="55"/>
      <c r="I2" s="55"/>
      <c r="J2" s="55"/>
      <c r="K2" s="55"/>
    </row>
    <row r="3" spans="3:11" x14ac:dyDescent="0.3">
      <c r="C3" s="44"/>
      <c r="D3" s="44"/>
      <c r="E3" s="44"/>
      <c r="F3" s="44"/>
      <c r="G3" s="44"/>
      <c r="H3" s="44"/>
      <c r="I3" s="44"/>
      <c r="J3" s="44"/>
      <c r="K3" s="44"/>
    </row>
    <row r="4" spans="3:11" x14ac:dyDescent="0.3">
      <c r="C4" s="44"/>
      <c r="D4" s="44"/>
      <c r="E4" s="44"/>
      <c r="F4" s="44"/>
      <c r="G4" s="44"/>
      <c r="H4" s="44"/>
      <c r="I4" s="44"/>
      <c r="J4" s="44"/>
      <c r="K4" s="44"/>
    </row>
    <row r="5" spans="3:11" ht="49.2" x14ac:dyDescent="0.3">
      <c r="C5" s="52" t="s">
        <v>161</v>
      </c>
      <c r="D5" s="44"/>
      <c r="E5" s="44"/>
      <c r="F5" s="44"/>
      <c r="G5" s="44"/>
      <c r="H5" s="44"/>
      <c r="I5" s="44"/>
      <c r="J5" s="44"/>
      <c r="K5" s="44"/>
    </row>
    <row r="6" spans="3:11" x14ac:dyDescent="0.3">
      <c r="C6" s="45"/>
      <c r="D6" s="44"/>
      <c r="E6" s="44"/>
      <c r="F6" s="44"/>
      <c r="G6" s="44"/>
      <c r="H6" s="44"/>
      <c r="I6" s="44"/>
      <c r="J6" s="44"/>
      <c r="K6" s="44"/>
    </row>
    <row r="7" spans="3:11" x14ac:dyDescent="0.3">
      <c r="C7" s="45"/>
      <c r="D7" s="44"/>
      <c r="E7" s="44"/>
      <c r="F7" s="44"/>
      <c r="G7" s="44"/>
      <c r="H7" s="44"/>
      <c r="I7" s="44"/>
      <c r="J7" s="44"/>
      <c r="K7" s="44"/>
    </row>
    <row r="8" spans="3:11" x14ac:dyDescent="0.3">
      <c r="C8" s="45"/>
      <c r="D8" s="44"/>
      <c r="E8" s="44"/>
      <c r="F8" s="44"/>
      <c r="G8" s="44"/>
      <c r="H8" s="44"/>
      <c r="I8" s="44"/>
      <c r="J8" s="44"/>
      <c r="K8" s="44"/>
    </row>
    <row r="9" spans="3:11" x14ac:dyDescent="0.3">
      <c r="C9" s="45"/>
      <c r="D9" s="44"/>
      <c r="E9" s="44"/>
      <c r="F9" s="44"/>
      <c r="G9" s="44"/>
      <c r="H9" s="44"/>
      <c r="I9" s="44"/>
      <c r="J9" s="44"/>
      <c r="K9" s="44"/>
    </row>
    <row r="10" spans="3:11" x14ac:dyDescent="0.3">
      <c r="C10" s="44"/>
      <c r="D10" s="44"/>
      <c r="E10" s="44"/>
      <c r="F10" s="44"/>
      <c r="G10" s="44"/>
      <c r="H10" s="44"/>
      <c r="I10" s="44"/>
      <c r="J10" s="44"/>
      <c r="K10" s="44"/>
    </row>
    <row r="11" spans="3:11" ht="73.2" x14ac:dyDescent="0.3">
      <c r="C11" s="52" t="s">
        <v>162</v>
      </c>
      <c r="D11" s="44"/>
      <c r="E11" s="44"/>
      <c r="F11" s="44"/>
      <c r="G11" s="44"/>
      <c r="H11" s="44"/>
      <c r="I11" s="44"/>
      <c r="J11" s="44"/>
      <c r="K11" s="44"/>
    </row>
    <row r="12" spans="3:11" x14ac:dyDescent="0.3">
      <c r="C12" s="44"/>
      <c r="D12" s="44"/>
      <c r="E12" s="44"/>
      <c r="F12" s="44"/>
      <c r="G12" s="44"/>
      <c r="H12" s="44"/>
      <c r="I12" s="44"/>
      <c r="J12" s="44"/>
      <c r="K12" s="44"/>
    </row>
    <row r="13" spans="3:11" x14ac:dyDescent="0.3">
      <c r="C13" s="44"/>
      <c r="D13" s="44"/>
      <c r="E13" s="44"/>
      <c r="F13" s="44"/>
      <c r="G13" s="44"/>
      <c r="H13" s="44"/>
      <c r="I13" s="44"/>
      <c r="J13" s="44"/>
      <c r="K13" s="44"/>
    </row>
    <row r="14" spans="3:11" x14ac:dyDescent="0.3">
      <c r="C14" s="44"/>
      <c r="D14" s="44"/>
      <c r="E14" s="44"/>
      <c r="F14" s="44"/>
      <c r="G14" s="44"/>
      <c r="H14" s="44"/>
      <c r="I14" s="44"/>
      <c r="J14" s="44"/>
      <c r="K14" s="44"/>
    </row>
    <row r="15" spans="3:11" x14ac:dyDescent="0.3">
      <c r="C15" s="44"/>
      <c r="D15" s="44"/>
      <c r="E15" s="44"/>
      <c r="F15" s="44"/>
      <c r="G15" s="44"/>
      <c r="H15" s="44"/>
      <c r="I15" s="44"/>
      <c r="J15" s="44"/>
      <c r="K15" s="44"/>
    </row>
    <row r="16" spans="3:11" x14ac:dyDescent="0.3">
      <c r="C16" s="44"/>
      <c r="D16" s="44"/>
      <c r="E16" s="44"/>
      <c r="F16" s="44"/>
      <c r="G16" s="44"/>
      <c r="H16" s="44"/>
      <c r="I16" s="44"/>
      <c r="J16" s="44"/>
      <c r="K16" s="44"/>
    </row>
    <row r="17" spans="3:11" x14ac:dyDescent="0.3">
      <c r="C17" s="44"/>
      <c r="D17" s="44"/>
      <c r="E17" s="44"/>
      <c r="F17" s="44"/>
      <c r="G17" s="44"/>
      <c r="H17" s="44"/>
      <c r="I17" s="44"/>
      <c r="J17" s="44"/>
      <c r="K17" s="44"/>
    </row>
    <row r="18" spans="3:11" x14ac:dyDescent="0.3">
      <c r="C18" s="44"/>
      <c r="D18" s="44"/>
      <c r="E18" s="44"/>
      <c r="F18" s="44"/>
      <c r="G18" s="44"/>
      <c r="H18" s="44"/>
      <c r="I18" s="44"/>
      <c r="J18" s="44"/>
      <c r="K18" s="44"/>
    </row>
    <row r="19" spans="3:11" ht="37.200000000000003" x14ac:dyDescent="0.3">
      <c r="C19" s="52" t="s">
        <v>163</v>
      </c>
      <c r="D19" s="44"/>
      <c r="E19" s="44"/>
      <c r="F19" s="44"/>
      <c r="G19" s="44"/>
      <c r="H19" s="44"/>
      <c r="I19" s="44"/>
      <c r="J19" s="44"/>
      <c r="K19" s="44"/>
    </row>
    <row r="20" spans="3:11" x14ac:dyDescent="0.3">
      <c r="C20" s="44"/>
      <c r="D20" s="44"/>
      <c r="E20" s="44"/>
      <c r="F20" s="44"/>
      <c r="G20" s="44"/>
      <c r="H20" s="44"/>
      <c r="I20" s="44"/>
      <c r="J20" s="44"/>
      <c r="K20" s="44"/>
    </row>
    <row r="21" spans="3:11" x14ac:dyDescent="0.3">
      <c r="C21" s="44"/>
      <c r="D21" s="44"/>
      <c r="E21" s="44"/>
      <c r="F21" s="44"/>
      <c r="G21" s="44"/>
      <c r="H21" s="44"/>
      <c r="I21" s="44"/>
      <c r="J21" s="44"/>
      <c r="K21" s="44"/>
    </row>
    <row r="22" spans="3:11" x14ac:dyDescent="0.3">
      <c r="C22" s="44"/>
      <c r="D22" s="50" t="s">
        <v>163</v>
      </c>
      <c r="E22" s="44"/>
      <c r="F22" s="49" t="s">
        <v>165</v>
      </c>
      <c r="G22" s="49"/>
      <c r="H22" s="44"/>
      <c r="I22" s="51" t="s">
        <v>164</v>
      </c>
      <c r="J22" s="44"/>
      <c r="K22" s="44"/>
    </row>
    <row r="23" spans="3:11" x14ac:dyDescent="0.3">
      <c r="C23" s="44"/>
      <c r="D23" s="44"/>
      <c r="E23" s="44"/>
      <c r="F23" s="44"/>
      <c r="G23" s="44"/>
      <c r="H23" s="44"/>
      <c r="I23" s="44"/>
      <c r="J23" s="44"/>
      <c r="K23" s="44"/>
    </row>
    <row r="24" spans="3:11" x14ac:dyDescent="0.3">
      <c r="C24" s="44"/>
      <c r="D24" s="44"/>
      <c r="E24" s="44"/>
      <c r="F24" s="44"/>
      <c r="G24" s="44"/>
      <c r="H24" s="44"/>
      <c r="I24" s="44"/>
      <c r="J24" s="44"/>
      <c r="K24" s="44"/>
    </row>
    <row r="25" spans="3:11" x14ac:dyDescent="0.3">
      <c r="C25" s="53"/>
      <c r="D25" s="53"/>
      <c r="E25" s="53"/>
      <c r="F25" s="53"/>
      <c r="G25" s="53"/>
      <c r="H25" s="53"/>
      <c r="I25" s="53"/>
      <c r="J25" s="53"/>
      <c r="K25" s="53"/>
    </row>
    <row r="26" spans="3:11" x14ac:dyDescent="0.3">
      <c r="C26" s="54" t="s">
        <v>151</v>
      </c>
      <c r="D26" s="46" t="s">
        <v>153</v>
      </c>
      <c r="E26" s="46" t="s">
        <v>154</v>
      </c>
      <c r="F26" s="46" t="s">
        <v>155</v>
      </c>
      <c r="G26" s="46" t="s">
        <v>156</v>
      </c>
      <c r="H26" s="46" t="s">
        <v>157</v>
      </c>
      <c r="I26" s="46" t="s">
        <v>158</v>
      </c>
      <c r="J26" s="46" t="s">
        <v>159</v>
      </c>
      <c r="K26" s="46" t="s">
        <v>160</v>
      </c>
    </row>
    <row r="27" spans="3:11" x14ac:dyDescent="0.3">
      <c r="C27" s="47" t="s">
        <v>149</v>
      </c>
      <c r="D27" s="48">
        <v>8</v>
      </c>
      <c r="E27" s="48">
        <v>5</v>
      </c>
      <c r="F27" s="48">
        <v>3</v>
      </c>
      <c r="G27" s="48">
        <v>4</v>
      </c>
      <c r="H27" s="48">
        <v>8</v>
      </c>
      <c r="I27" s="48">
        <v>6</v>
      </c>
      <c r="J27" s="48">
        <v>4</v>
      </c>
      <c r="K27" s="48">
        <v>2</v>
      </c>
    </row>
    <row r="28" spans="3:11" x14ac:dyDescent="0.3">
      <c r="C28" s="47" t="s">
        <v>150</v>
      </c>
      <c r="D28" s="48">
        <v>5</v>
      </c>
      <c r="E28" s="48">
        <v>7</v>
      </c>
      <c r="F28" s="48">
        <v>8</v>
      </c>
      <c r="G28" s="48">
        <v>5</v>
      </c>
      <c r="H28" s="48">
        <v>2</v>
      </c>
      <c r="I28" s="48">
        <v>2</v>
      </c>
      <c r="J28" s="48">
        <v>8</v>
      </c>
      <c r="K28" s="48">
        <v>5</v>
      </c>
    </row>
    <row r="29" spans="3:11" x14ac:dyDescent="0.3">
      <c r="C29" s="47" t="s">
        <v>152</v>
      </c>
      <c r="D29" s="48">
        <v>7</v>
      </c>
      <c r="E29" s="48">
        <v>5</v>
      </c>
      <c r="F29" s="48">
        <v>5</v>
      </c>
      <c r="G29" s="48">
        <v>6</v>
      </c>
      <c r="H29" s="48">
        <v>7</v>
      </c>
      <c r="I29" s="48">
        <v>1</v>
      </c>
      <c r="J29" s="48">
        <v>9</v>
      </c>
      <c r="K29" s="48">
        <v>3</v>
      </c>
    </row>
    <row r="30" spans="3:11" x14ac:dyDescent="0.3">
      <c r="C30" s="44"/>
      <c r="D30" s="44"/>
      <c r="E30" s="44"/>
      <c r="F30" s="44"/>
      <c r="G30" s="44"/>
      <c r="H30" s="44"/>
      <c r="I30" s="44"/>
      <c r="J30" s="44"/>
      <c r="K30" s="44"/>
    </row>
  </sheetData>
  <mergeCells count="2">
    <mergeCell ref="F22:G22"/>
    <mergeCell ref="C2:K2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72F7C-F782-4BE1-9CB4-E2E68CCD8326}">
  <dimension ref="A2:F23"/>
  <sheetViews>
    <sheetView showGridLines="0" tabSelected="1" workbookViewId="0">
      <selection activeCell="D23" sqref="D23"/>
    </sheetView>
  </sheetViews>
  <sheetFormatPr defaultRowHeight="14.4" x14ac:dyDescent="0.3"/>
  <cols>
    <col min="1" max="1" width="14.6640625" bestFit="1" customWidth="1"/>
    <col min="2" max="4" width="18.6640625" bestFit="1" customWidth="1"/>
    <col min="5" max="5" width="12.6640625" bestFit="1" customWidth="1"/>
    <col min="6" max="7" width="12.5546875" bestFit="1" customWidth="1"/>
    <col min="8" max="8" width="10.109375" customWidth="1"/>
    <col min="9" max="9" width="12.5546875" bestFit="1" customWidth="1"/>
  </cols>
  <sheetData>
    <row r="2" spans="1:6" x14ac:dyDescent="0.3">
      <c r="A2" s="73" t="s">
        <v>192</v>
      </c>
      <c r="B2" s="73" t="s">
        <v>191</v>
      </c>
    </row>
    <row r="3" spans="1:6" x14ac:dyDescent="0.3">
      <c r="A3" s="57" t="s">
        <v>172</v>
      </c>
      <c r="B3" s="69" t="s">
        <v>7</v>
      </c>
    </row>
    <row r="4" spans="1:6" x14ac:dyDescent="0.3">
      <c r="A4" s="58"/>
      <c r="B4" s="70" t="s">
        <v>188</v>
      </c>
    </row>
    <row r="5" spans="1:6" x14ac:dyDescent="0.3">
      <c r="A5" s="61" t="s">
        <v>123</v>
      </c>
      <c r="B5" s="71" t="s">
        <v>189</v>
      </c>
    </row>
    <row r="6" spans="1:6" x14ac:dyDescent="0.3">
      <c r="A6" s="58"/>
      <c r="B6" s="72" t="s">
        <v>190</v>
      </c>
    </row>
    <row r="7" spans="1:6" x14ac:dyDescent="0.3">
      <c r="A7" s="57" t="s">
        <v>174</v>
      </c>
      <c r="B7" s="59">
        <v>10</v>
      </c>
    </row>
    <row r="8" spans="1:6" x14ac:dyDescent="0.3">
      <c r="A8" s="57" t="s">
        <v>173</v>
      </c>
      <c r="B8" s="59">
        <v>9</v>
      </c>
    </row>
    <row r="9" spans="1:6" x14ac:dyDescent="0.3">
      <c r="A9" s="57" t="s">
        <v>175</v>
      </c>
      <c r="B9" s="59">
        <v>5</v>
      </c>
    </row>
    <row r="10" spans="1:6" ht="43.2" x14ac:dyDescent="0.3">
      <c r="A10" s="60" t="s">
        <v>176</v>
      </c>
      <c r="B10" s="62">
        <f>AVERAGE(B7:B9)</f>
        <v>8</v>
      </c>
    </row>
    <row r="11" spans="1:6" x14ac:dyDescent="0.3">
      <c r="A11" s="43"/>
    </row>
    <row r="12" spans="1:6" x14ac:dyDescent="0.3">
      <c r="A12" s="74" t="s">
        <v>167</v>
      </c>
      <c r="B12" s="75" t="s">
        <v>168</v>
      </c>
      <c r="C12" s="76" t="s">
        <v>169</v>
      </c>
      <c r="D12" s="76" t="s">
        <v>170</v>
      </c>
      <c r="E12" s="77" t="s">
        <v>171</v>
      </c>
      <c r="F12" s="56"/>
    </row>
    <row r="13" spans="1:6" x14ac:dyDescent="0.3">
      <c r="A13" s="56"/>
      <c r="B13" s="63">
        <v>0.05</v>
      </c>
      <c r="C13" s="63">
        <v>0.4</v>
      </c>
      <c r="D13" s="59">
        <f>AVERAGE($B$7:$B$9)</f>
        <v>8</v>
      </c>
      <c r="E13" s="65">
        <v>150000</v>
      </c>
      <c r="F13" s="66"/>
    </row>
    <row r="15" spans="1:6" x14ac:dyDescent="0.3">
      <c r="A15" s="78" t="s">
        <v>197</v>
      </c>
      <c r="B15" s="78" t="s">
        <v>177</v>
      </c>
      <c r="C15" s="78" t="s">
        <v>178</v>
      </c>
      <c r="D15" s="78" t="s">
        <v>179</v>
      </c>
    </row>
    <row r="16" spans="1:6" x14ac:dyDescent="0.3">
      <c r="A16" s="57" t="s">
        <v>182</v>
      </c>
      <c r="B16" s="68">
        <v>95000</v>
      </c>
      <c r="C16" s="68">
        <v>62000</v>
      </c>
      <c r="D16" s="68">
        <v>30000</v>
      </c>
    </row>
    <row r="17" spans="1:4" x14ac:dyDescent="0.3">
      <c r="A17" s="57" t="s">
        <v>181</v>
      </c>
      <c r="B17" s="64" cm="1">
        <f t="array" ref="B17">B16*Table2[[Avg NIP]:[Avg NIP]]</f>
        <v>760000</v>
      </c>
      <c r="C17" s="64" cm="1">
        <f t="array" ref="C17">C16*Table2[[Avg NIP]:[Avg NIP]]</f>
        <v>496000</v>
      </c>
      <c r="D17" s="64" cm="1">
        <f t="array" ref="D17">D16*Table2[[Avg NIP]:[Avg NIP]]</f>
        <v>240000</v>
      </c>
    </row>
    <row r="18" spans="1:4" x14ac:dyDescent="0.3">
      <c r="A18" s="57" t="s">
        <v>184</v>
      </c>
      <c r="B18" s="64" cm="1">
        <f t="array" ref="B18">Table2[[Discount]:[Discount]]*B17</f>
        <v>38000</v>
      </c>
      <c r="C18" s="64" cm="1">
        <f t="array" ref="C18">Table2[[Discount]:[Discount]]*C17</f>
        <v>24800</v>
      </c>
      <c r="D18" s="64" cm="1">
        <f t="array" ref="D18">Table2[[Discount]:[Discount]]*D17</f>
        <v>12000</v>
      </c>
    </row>
    <row r="19" spans="1:4" x14ac:dyDescent="0.3">
      <c r="A19" s="57" t="s">
        <v>183</v>
      </c>
      <c r="B19" s="64">
        <f>B17-B18</f>
        <v>722000</v>
      </c>
      <c r="C19" s="64">
        <f t="shared" ref="C19:D19" si="0">C17-C18</f>
        <v>471200</v>
      </c>
      <c r="D19" s="64">
        <f t="shared" si="0"/>
        <v>228000</v>
      </c>
    </row>
    <row r="20" spans="1:4" x14ac:dyDescent="0.3">
      <c r="A20" s="57" t="s">
        <v>169</v>
      </c>
      <c r="B20" s="64" cm="1">
        <f t="array" ref="B20">Table2[[COGS]:[COGS]]*B19</f>
        <v>288800</v>
      </c>
      <c r="C20" s="64" cm="1">
        <f t="array" ref="C20">Table2[[COGS]:[COGS]]*C19</f>
        <v>188480</v>
      </c>
      <c r="D20" s="64" cm="1">
        <f t="array" ref="D20">Table2[[COGS]:[COGS]]*D19</f>
        <v>91200</v>
      </c>
    </row>
    <row r="21" spans="1:4" x14ac:dyDescent="0.3">
      <c r="A21" s="57" t="s">
        <v>185</v>
      </c>
      <c r="B21" s="64">
        <f>B19-B20</f>
        <v>433200</v>
      </c>
      <c r="C21" s="64">
        <f t="shared" ref="C21:D21" si="1">C19-C20</f>
        <v>282720</v>
      </c>
      <c r="D21" s="64">
        <f t="shared" si="1"/>
        <v>136800</v>
      </c>
    </row>
    <row r="22" spans="1:4" x14ac:dyDescent="0.3">
      <c r="A22" s="57" t="s">
        <v>186</v>
      </c>
      <c r="B22" s="64" cm="1">
        <f t="array" ref="B22">B21-Table2[[GM Target]:[GM Target]]</f>
        <v>283200</v>
      </c>
      <c r="C22" s="64" cm="1">
        <f t="array" ref="C22">C21-Table2[[GM Target]:[GM Target]]</f>
        <v>132720</v>
      </c>
      <c r="D22" s="64" cm="1">
        <f t="array" ref="D22">D21-Table2[[GM Target]:[GM Target]]</f>
        <v>-13200</v>
      </c>
    </row>
    <row r="23" spans="1:4" x14ac:dyDescent="0.3">
      <c r="A23" s="57" t="s">
        <v>187</v>
      </c>
      <c r="B23" s="67" cm="1">
        <f t="array" ref="B23">B22/Table2[[GM Target]:[GM Target]]</f>
        <v>1.8879999999999999</v>
      </c>
      <c r="C23" s="67" cm="1">
        <f t="array" ref="C23">C22/Table2[[GM Target]:[GM Target]]</f>
        <v>0.88480000000000003</v>
      </c>
      <c r="D23" s="67" cm="1">
        <f t="array" ref="D23">D22/Table2[[GM Target]:[GM Target]]</f>
        <v>-8.7999999999999995E-2</v>
      </c>
    </row>
  </sheetData>
  <phoneticPr fontId="10" type="noConversion"/>
  <conditionalFormatting sqref="A16:D23">
    <cfRule type="cellIs" dxfId="4" priority="1" operator="lessThan">
      <formula>0</formula>
    </cfRule>
  </conditionalFormatting>
  <pageMargins left="0.7" right="0.7" top="0.75" bottom="0.75" header="0.3" footer="0.3"/>
  <ignoredErrors>
    <ignoredError sqref="B20:D20" formula="1"/>
  </ignoredErrors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07CBE8C6-F870-4E9A-8DB1-AB6B6495F569}">
  <ds:schemaRefs/>
</ds:datastoreItem>
</file>

<file path=customXml/itemProps2.xml><?xml version="1.0" encoding="utf-8"?>
<ds:datastoreItem xmlns:ds="http://schemas.openxmlformats.org/officeDocument/2006/customXml" ds:itemID="{3338D4B9-F004-4C52-85A5-9BC32FD6CD87}">
  <ds:schemaRefs/>
</ds:datastoreItem>
</file>

<file path=customXml/itemProps3.xml><?xml version="1.0" encoding="utf-8"?>
<ds:datastoreItem xmlns:ds="http://schemas.openxmlformats.org/officeDocument/2006/customXml" ds:itemID="{D9FB70A9-E431-43C8-9460-D84BA1A82D96}">
  <ds:schemaRefs/>
</ds:datastoreItem>
</file>

<file path=customXml/itemProps4.xml><?xml version="1.0" encoding="utf-8"?>
<ds:datastoreItem xmlns:ds="http://schemas.openxmlformats.org/officeDocument/2006/customXml" ds:itemID="{9AAEB401-5D8F-4DAE-ACF0-C38352EC8FD1}">
  <ds:schemaRefs/>
</ds:datastoreItem>
</file>

<file path=customXml/itemProps5.xml><?xml version="1.0" encoding="utf-8"?>
<ds:datastoreItem xmlns:ds="http://schemas.openxmlformats.org/officeDocument/2006/customXml" ds:itemID="{D0D608F7-70B1-4D67-8491-7B126BEC97C3}">
  <ds:schemaRefs/>
</ds:datastoreItem>
</file>

<file path=customXml/itemProps6.xml><?xml version="1.0" encoding="utf-8"?>
<ds:datastoreItem xmlns:ds="http://schemas.openxmlformats.org/officeDocument/2006/customXml" ds:itemID="{DBCA9FDD-8303-4F0D-A4D1-1EF4BAD18433}">
  <ds:schemaRefs/>
</ds:datastoreItem>
</file>

<file path=customXml/itemProps7.xml><?xml version="1.0" encoding="utf-8"?>
<ds:datastoreItem xmlns:ds="http://schemas.openxmlformats.org/officeDocument/2006/customXml" ds:itemID="{93223254-8C92-4399-912D-8A1107FB54A9}">
  <ds:schemaRefs/>
</ds:datastoreItem>
</file>

<file path=customXml/itemProps8.xml><?xml version="1.0" encoding="utf-8"?>
<ds:datastoreItem xmlns:ds="http://schemas.openxmlformats.org/officeDocument/2006/customXml" ds:itemID="{86DF4862-EF60-455E-B88A-FB688AA4588A}">
  <ds:schemaRefs/>
</ds:datastoreItem>
</file>

<file path=customXml/itemProps9.xml><?xml version="1.0" encoding="utf-8"?>
<ds:datastoreItem xmlns:ds="http://schemas.openxmlformats.org/officeDocument/2006/customXml" ds:itemID="{6D0C9622-C0E1-4B46-9E9C-5DD808C7DF5C}">
  <ds:schemaRefs/>
</ds:datastoreItem>
</file>

<file path=customXml/itemProps10.xml><?xml version="1.0" encoding="utf-8"?>
<ds:datastoreItem xmlns:ds="http://schemas.openxmlformats.org/officeDocument/2006/customXml" ds:itemID="{45276F24-6DE4-4A0C-8BBD-25824CF88974}">
  <ds:schemaRefs/>
</ds:datastoreItem>
</file>

<file path=customXml/itemProps11.xml><?xml version="1.0" encoding="utf-8"?>
<ds:datastoreItem xmlns:ds="http://schemas.openxmlformats.org/officeDocument/2006/customXml" ds:itemID="{1810B9B9-0D1A-4830-A097-09FD9E8C1DDC}">
  <ds:schemaRefs/>
</ds:datastoreItem>
</file>

<file path=customXml/itemProps12.xml><?xml version="1.0" encoding="utf-8"?>
<ds:datastoreItem xmlns:ds="http://schemas.openxmlformats.org/officeDocument/2006/customXml" ds:itemID="{7D3DFC75-0D4E-4F16-BE77-A2E908DD7A86}">
  <ds:schemaRefs/>
</ds:datastoreItem>
</file>

<file path=customXml/itemProps13.xml><?xml version="1.0" encoding="utf-8"?>
<ds:datastoreItem xmlns:ds="http://schemas.openxmlformats.org/officeDocument/2006/customXml" ds:itemID="{4991EEAD-D707-4289-8B06-4932F393FD17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79D24E62-FADE-4836-A628-83A630D7A432}">
  <ds:schemaRefs/>
</ds:datastoreItem>
</file>

<file path=customXml/itemProps15.xml><?xml version="1.0" encoding="utf-8"?>
<ds:datastoreItem xmlns:ds="http://schemas.openxmlformats.org/officeDocument/2006/customXml" ds:itemID="{6E984FDB-A8BF-4834-B80A-1FC5912E405A}">
  <ds:schemaRefs/>
</ds:datastoreItem>
</file>

<file path=customXml/itemProps16.xml><?xml version="1.0" encoding="utf-8"?>
<ds:datastoreItem xmlns:ds="http://schemas.openxmlformats.org/officeDocument/2006/customXml" ds:itemID="{52E638F4-652C-4F44-92AF-12D07B6FB141}">
  <ds:schemaRefs/>
</ds:datastoreItem>
</file>

<file path=customXml/itemProps17.xml><?xml version="1.0" encoding="utf-8"?>
<ds:datastoreItem xmlns:ds="http://schemas.openxmlformats.org/officeDocument/2006/customXml" ds:itemID="{F7C42CF1-A07E-4C7D-97B4-FA4C727F65C8}">
  <ds:schemaRefs/>
</ds:datastoreItem>
</file>

<file path=customXml/itemProps18.xml><?xml version="1.0" encoding="utf-8"?>
<ds:datastoreItem xmlns:ds="http://schemas.openxmlformats.org/officeDocument/2006/customXml" ds:itemID="{5A3CC602-ACB6-4D7D-A2B6-B53E4DEBD081}">
  <ds:schemaRefs/>
</ds:datastoreItem>
</file>

<file path=customXml/itemProps19.xml><?xml version="1.0" encoding="utf-8"?>
<ds:datastoreItem xmlns:ds="http://schemas.openxmlformats.org/officeDocument/2006/customXml" ds:itemID="{AA2047F3-5997-4E9F-97F6-6702EAAA2F7C}">
  <ds:schemaRefs/>
</ds:datastoreItem>
</file>

<file path=customXml/itemProps20.xml><?xml version="1.0" encoding="utf-8"?>
<ds:datastoreItem xmlns:ds="http://schemas.openxmlformats.org/officeDocument/2006/customXml" ds:itemID="{0C591C71-883C-41A8-A178-EEA63020DD71}">
  <ds:schemaRefs/>
</ds:datastoreItem>
</file>

<file path=customXml/itemProps21.xml><?xml version="1.0" encoding="utf-8"?>
<ds:datastoreItem xmlns:ds="http://schemas.openxmlformats.org/officeDocument/2006/customXml" ds:itemID="{E8FA02E2-1C71-4B5F-8191-9D7C12A0BFE1}">
  <ds:schemaRefs/>
</ds:datastoreItem>
</file>

<file path=customXml/itemProps22.xml><?xml version="1.0" encoding="utf-8"?>
<ds:datastoreItem xmlns:ds="http://schemas.openxmlformats.org/officeDocument/2006/customXml" ds:itemID="{89BD826F-CBE0-4BA5-8A60-01D3A2157E1A}">
  <ds:schemaRefs/>
</ds:datastoreItem>
</file>

<file path=customXml/itemProps23.xml><?xml version="1.0" encoding="utf-8"?>
<ds:datastoreItem xmlns:ds="http://schemas.openxmlformats.org/officeDocument/2006/customXml" ds:itemID="{49F1C046-8BEC-4500-8D56-45855B7F2A32}">
  <ds:schemaRefs/>
</ds:datastoreItem>
</file>

<file path=customXml/itemProps24.xml><?xml version="1.0" encoding="utf-8"?>
<ds:datastoreItem xmlns:ds="http://schemas.openxmlformats.org/officeDocument/2006/customXml" ds:itemID="{CC11F5FF-977B-4B08-BD5D-D721EC5EB244}">
  <ds:schemaRefs/>
</ds:datastoreItem>
</file>

<file path=customXml/itemProps25.xml><?xml version="1.0" encoding="utf-8"?>
<ds:datastoreItem xmlns:ds="http://schemas.openxmlformats.org/officeDocument/2006/customXml" ds:itemID="{F6C71B6A-9273-46B1-9FA7-F501CAC8F7F4}">
  <ds:schemaRefs/>
</ds:datastoreItem>
</file>

<file path=customXml/itemProps26.xml><?xml version="1.0" encoding="utf-8"?>
<ds:datastoreItem xmlns:ds="http://schemas.openxmlformats.org/officeDocument/2006/customXml" ds:itemID="{82F22009-577F-4787-BF8F-1334F9FC8171}">
  <ds:schemaRefs/>
</ds:datastoreItem>
</file>

<file path=customXml/itemProps27.xml><?xml version="1.0" encoding="utf-8"?>
<ds:datastoreItem xmlns:ds="http://schemas.openxmlformats.org/officeDocument/2006/customXml" ds:itemID="{DDC00625-A5CF-4649-8C80-B11D97039E91}">
  <ds:schemaRefs/>
</ds:datastoreItem>
</file>

<file path=customXml/itemProps28.xml><?xml version="1.0" encoding="utf-8"?>
<ds:datastoreItem xmlns:ds="http://schemas.openxmlformats.org/officeDocument/2006/customXml" ds:itemID="{28596FDE-9BF6-4A98-8B1E-1D208C04AF3D}">
  <ds:schemaRefs/>
</ds:datastoreItem>
</file>

<file path=customXml/itemProps29.xml><?xml version="1.0" encoding="utf-8"?>
<ds:datastoreItem xmlns:ds="http://schemas.openxmlformats.org/officeDocument/2006/customXml" ds:itemID="{CBCEB5E5-2E0C-4A70-A64C-CA41C1DBB220}">
  <ds:schemaRefs/>
</ds:datastoreItem>
</file>

<file path=customXml/itemProps30.xml><?xml version="1.0" encoding="utf-8"?>
<ds:datastoreItem xmlns:ds="http://schemas.openxmlformats.org/officeDocument/2006/customXml" ds:itemID="{44437B3C-8917-48EE-BA2A-C505AD32E05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Customer Sales Report</vt:lpstr>
      <vt:lpstr>Market Sales Vs Target Report</vt:lpstr>
      <vt:lpstr>Top 10 Products 2021</vt:lpstr>
      <vt:lpstr>Divison Sales Growth</vt:lpstr>
      <vt:lpstr>Top And Bottom 5 Products</vt:lpstr>
      <vt:lpstr>New Launched Projects In 2021</vt:lpstr>
      <vt:lpstr>Top 5 Countries in 2021 Sales</vt:lpstr>
      <vt:lpstr>Projects Priorty Matrix</vt:lpstr>
      <vt:lpstr>Scenario Planning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Singh</dc:creator>
  <cp:lastModifiedBy>Sumit Singh</cp:lastModifiedBy>
  <dcterms:created xsi:type="dcterms:W3CDTF">2024-07-22T08:36:23Z</dcterms:created>
  <dcterms:modified xsi:type="dcterms:W3CDTF">2024-07-24T06:46:43Z</dcterms:modified>
</cp:coreProperties>
</file>