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Excel project\"/>
    </mc:Choice>
  </mc:AlternateContent>
  <xr:revisionPtr revIDLastSave="0" documentId="13_ncr:2001_{B3B8070A-5B14-4563-A1E6-A2916BD0322D}" xr6:coauthVersionLast="47" xr6:coauthVersionMax="47" xr10:uidLastSave="{00000000-0000-0000-0000-000000000000}"/>
  <bookViews>
    <workbookView xWindow="-110" yWindow="-110" windowWidth="25820" windowHeight="15500" activeTab="2" xr2:uid="{00000000-000D-0000-FFFF-FFFF00000000}"/>
  </bookViews>
  <sheets>
    <sheet name="Dashboard" sheetId="21" r:id="rId1"/>
    <sheet name="Total Sales" sheetId="18" r:id="rId2"/>
    <sheet name="Country Bar 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6" i="17"/>
  <c r="N6" i="17" s="1"/>
  <c r="J6" i="17"/>
  <c r="O6" i="17" s="1"/>
  <c r="K6" i="17"/>
  <c r="L6" i="17"/>
  <c r="M6" i="17" s="1"/>
  <c r="I7" i="17"/>
  <c r="N7" i="17" s="1"/>
  <c r="J7" i="17"/>
  <c r="O7" i="17" s="1"/>
  <c r="K7" i="17"/>
  <c r="L7" i="17"/>
  <c r="M7" i="17" s="1"/>
  <c r="I3" i="17"/>
  <c r="N3" i="17" s="1"/>
  <c r="J3" i="17"/>
  <c r="O3" i="17" s="1"/>
  <c r="K3" i="17"/>
  <c r="L3" i="17"/>
  <c r="M3" i="17" s="1"/>
  <c r="I4" i="17"/>
  <c r="N4" i="17" s="1"/>
  <c r="J4" i="17"/>
  <c r="O4" i="17" s="1"/>
  <c r="K4" i="17"/>
  <c r="L4" i="17"/>
  <c r="M4" i="17" s="1"/>
  <c r="I5" i="17"/>
  <c r="N5" i="17" s="1"/>
  <c r="J5" i="17"/>
  <c r="O5" i="17" s="1"/>
  <c r="K5" i="17"/>
  <c r="L5" i="17"/>
  <c r="M5"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<sst xmlns="http://schemas.openxmlformats.org/spreadsheetml/2006/main" count="11129" uniqueCount="6222">
  <si>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</si>
  <si>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</si>
  <si>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</si>
  <si>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</si>
  <si>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</si>
  <si>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</si>
  <si>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</si>
  <si>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</si>
  <si>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</si>
  <si>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</si>
  <si>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</si>
  <si>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</si>
  <si>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</si>
  <si>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</si>
  <si>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</si>
  <si>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</si>
  <si>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</si>
  <si>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</si>
  <si>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</si>
  <si>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</si>
  <si>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</si>
  <si>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</si>
  <si>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</si>
  <si>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</si>
  <si>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</si>
  <si>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</si>
  <si>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</si>
  <si>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</si>
  <si>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</si>
  <si>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</si>
  <si>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</si>
  <si>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</si>
  <si>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</si>
  <si>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</si>
  <si>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</si>
  <si>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</si>
  <si>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</si>
  <si>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</si>
  <si>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</si>
  <si>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</si>
  <si>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</si>
  <si>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</si>
  <si>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</si>
  <si>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</si>
  <si>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</si>
  <si>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</si>
  <si>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</si>
  <si>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</si>
  <si>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</si>
  <si>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</si>
  <si>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</si>
  <si>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</si>
  <si>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</si>
  <si>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</si>
  <si>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</si>
  <si>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</si>
  <si>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</si>
  <si>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</si>
  <si>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</si>
  <si>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</si>
  <si>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</si>
  <si>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</si>
  <si>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</si>
  <si>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</si>
  <si>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</si>
  <si>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</si>
  <si>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</si>
  <si>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</si>
  <si>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</si>
  <si>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</si>
  <si>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</si>
  <si>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</si>
  <si>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</si>
  <si>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</si>
  <si>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</si>
  <si>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</si>
  <si>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</si>
  <si>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</si>
  <si>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</si>
  <si>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</si>
  <si>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</si>
  <si>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</si>
  <si>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</si>
  <si>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</si>
  <si>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</si>
  <si>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</si>
  <si>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</si>
  <si>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</si>
  <si>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</si>
  <si>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</si>
  <si>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</si>
  <si>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</si>
  <si>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</si>
  <si>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</si>
  <si>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</si>
  <si>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</si>
  <si>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</si>
  <si>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</si>
  <si>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</si>
  <si>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</si>
  <si>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</si>
  <si>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</si>
  <si>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</si>
  <si>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</si>
  <si>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</si>
  <si>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</si>
  <si>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</si>
  <si>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</si>
  <si>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</si>
  <si>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</si>
  <si>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</si>
  <si>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</si>
  <si>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</si>
  <si>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</si>
  <si>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</si>
  <si>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</si>
  <si>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</si>
  <si>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</si>
  <si>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</si>
  <si>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</si>
  <si>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</si>
  <si>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</si>
  <si>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</si>
  <si>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</si>
  <si>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</si>
  <si>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</si>
  <si>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</si>
  <si>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</si>
  <si>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</si>
  <si>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</si>
  <si>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</si>
  <si>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</si>
  <si>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</si>
  <si>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</si>
  <si>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</si>
  <si>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</si>
  <si>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</si>
  <si>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</si>
  <si>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</si>
  <si>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</si>
  <si>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</si>
  <si>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</si>
  <si>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</si>
  <si>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</si>
  <si>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</si>
  <si>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</si>
  <si>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</si>
  <si>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</si>
  <si>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</si>
  <si>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</si>
  <si>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</si>
  <si>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</si>
  <si>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</si>
  <si>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</si>
  <si>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</si>
  <si>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</si>
  <si>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</si>
  <si>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</si>
  <si>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</si>
  <si>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</si>
  <si>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</si>
  <si>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</si>
  <si>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</si>
  <si>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</si>
  <si>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</si>
  <si>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</si>
  <si>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</si>
  <si>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</si>
  <si>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</si>
  <si>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</si>
  <si>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</si>
  <si>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</si>
  <si>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</si>
  <si>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</si>
  <si>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</si>
  <si>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</si>
  <si>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</si>
  <si>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</si>
  <si>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</si>
  <si>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</si>
  <si>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</si>
  <si>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</si>
  <si>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</si>
  <si>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</si>
  <si>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</si>
  <si>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</si>
  <si>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</si>
  <si>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</si>
  <si>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</si>
  <si>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</si>
  <si>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</si>
  <si>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</si>
  <si>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</si>
  <si>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</si>
  <si>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</si>
  <si>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</si>
  <si>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</si>
  <si>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</si>
  <si>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</si>
  <si>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</si>
  <si>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</si>
  <si>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</si>
  <si>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</si>
  <si>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</si>
  <si>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</si>
  <si>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</si>
  <si>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</si>
  <si>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</si>
  <si>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</si>
  <si>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</si>
  <si>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</si>
  <si>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</si>
  <si>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</si>
  <si>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</si>
  <si>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</si>
  <si>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</si>
  <si>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</si>
  <si>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</si>
  <si>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</si>
  <si>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</si>
  <si>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</si>
  <si>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</si>
  <si>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</si>
  <si>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</si>
  <si>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</si>
  <si>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</si>
  <si>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</si>
  <si>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</si>
  <si>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</si>
  <si>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</si>
  <si>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</si>
  <si>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</si>
  <si>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</si>
  <si>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</si>
  <si>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</si>
  <si>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</si>
  <si>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</si>
  <si>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</si>
  <si>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</si>
  <si>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</si>
  <si>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</si>
  <si>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</si>
  <si>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</si>
  <si>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</si>
  <si>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</si>
  <si>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</si>
  <si>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</si>
  <si>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</si>
  <si>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</si>
  <si>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</si>
  <si>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</si>
  <si>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</si>
  <si>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</si>
  <si>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</si>
  <si>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</si>
  <si>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</si>
  <si>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</si>
  <si>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</si>
  <si>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</si>
  <si>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</si>
  <si>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</si>
  <si>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</si>
  <si>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</si>
  <si>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</si>
  <si>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</si>
  <si>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</si>
  <si>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</si>
  <si>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</si>
  <si>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</si>
  <si>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</si>
  <si>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</si>
  <si>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</si>
  <si>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</si>
  <si>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</si>
  <si>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</si>
  <si>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</si>
  <si>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</si>
  <si>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</si>
  <si>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</si>
  <si>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</si>
  <si>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</si>
  <si>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</si>
  <si>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</si>
  <si>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</si>
  <si>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</si>
  <si>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</si>
  <si>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</si>
  <si>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</si>
  <si>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</si>
  <si>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</si>
  <si>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</si>
  <si>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</si>
  <si>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</si>
  <si>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</si>
  <si>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</si>
  <si>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</si>
  <si>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</si>
  <si>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</si>
  <si>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</si>
  <si>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</si>
  <si>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</si>
  <si>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</si>
  <si>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</si>
  <si>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</si>
  <si>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</si>
  <si>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</si>
  <si>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</si>
  <si>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</si>
  <si>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</si>
  <si>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</si>
  <si>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</si>
  <si>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</si>
  <si>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</si>
  <si>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</si>
  <si>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</si>
  <si>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</si>
  <si>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</si>
  <si>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</si>
  <si>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</si>
  <si>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</si>
  <si>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</si>
  <si>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</si>
  <si>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</si>
  <si>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</si>
  <si>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</si>
  <si>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</si>
  <si>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</si>
  <si>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</si>
  <si>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</si>
  <si>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</si>
  <si>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</si>
  <si>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</si>
  <si>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</si>
  <si>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</si>
  <si>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</si>
  <si>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</si>
  <si>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</si>
  <si>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</si>
  <si>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</si>
  <si>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</si>
  <si>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</si>
  <si>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</si>
  <si>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</si>
  <si>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</si>
  <si>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</si>
  <si>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</si>
  <si>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</si>
  <si>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</si>
  <si>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</si>
  <si>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</si>
  <si>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</si>
  <si>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</si>
  <si>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</si>
  <si>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</si>
  <si>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</si>
  <si>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</si>
  <si>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</si>
  <si>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</si>
  <si>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</si>
  <si>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</si>
  <si>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</si>
  <si>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</si>
  <si>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</si>
  <si>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</si>
  <si>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</si>
  <si>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</si>
  <si>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</si>
  <si>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</si>
  <si>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</si>
  <si>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</si>
  <si>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</si>
  <si>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</si>
  <si>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</si>
  <si>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</si>
  <si>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</si>
  <si>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</si>
  <si>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</si>
  <si>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</si>
  <si>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</si>
  <si>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</si>
  <si>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</si>
  <si>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</si>
  <si>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</si>
  <si>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</si>
  <si>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</si>
  <si>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</si>
  <si>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</si>
  <si>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</si>
  <si>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</si>
  <si>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</si>
  <si>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</si>
  <si>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</si>
  <si>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</si>
  <si>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</si>
  <si>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</si>
  <si>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</si>
  <si>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</si>
  <si>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</si>
  <si>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</si>
  <si>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</si>
  <si>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</si>
  <si>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</si>
  <si>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</si>
  <si>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</si>
  <si>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</si>
  <si>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</si>
  <si>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</si>
  <si>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</si>
  <si>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</si>
  <si>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</si>
  <si>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</si>
  <si>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</si>
  <si>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</si>
  <si>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</si>
  <si>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</si>
  <si>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</si>
  <si>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</si>
  <si>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</si>
  <si>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</si>
  <si>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</si>
  <si>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</si>
  <si>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</si>
  <si>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</si>
  <si>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</si>
  <si>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</si>
  <si>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</si>
  <si>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</si>
  <si>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</si>
  <si>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</si>
  <si>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</si>
  <si>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</si>
  <si>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</si>
  <si>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</si>
  <si>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</si>
  <si>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</si>
  <si>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</si>
  <si>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</si>
  <si>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</si>
  <si>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</si>
  <si>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</si>
  <si>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</si>
  <si>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</si>
  <si>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</si>
  <si>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</si>
  <si>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</si>
  <si>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</si>
  <si>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</si>
  <si>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</si>
  <si>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</si>
  <si>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</si>
  <si>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</si>
  <si>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</si>
  <si>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</si>
  <si>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</si>
  <si>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</si>
  <si>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</si>
  <si>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</si>
  <si>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</si>
  <si>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</si>
  <si>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</si>
  <si>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</si>
  <si>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</si>
  <si>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</si>
  <si>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</si>
  <si>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</si>
  <si>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</si>
  <si>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</si>
  <si>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</si>
  <si>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</si>
  <si>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</si>
  <si>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</si>
  <si>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</si>
  <si>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</si>
  <si>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</si>
  <si>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</si>
  <si>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</si>
  <si>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</si>
  <si>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</si>
  <si>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</si>
  <si>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</si>
  <si>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</si>
  <si>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</si>
  <si>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</si>
  <si>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</si>
  <si>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</si>
  <si>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</si>
  <si>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</si>
  <si>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</si>
  <si>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</si>
  <si>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</si>
  <si>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</si>
  <si>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</si>
  <si>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</si>
  <si>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</si>
  <si>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</si>
  <si>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</si>
  <si>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</si>
  <si>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</si>
  <si>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</si>
  <si>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</si>
  <si>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</si>
  <si>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</si>
  <si>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</si>
  <si>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</si>
  <si>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</si>
  <si>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</si>
  <si>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</si>
  <si>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</si>
  <si>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</si>
  <si>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</si>
  <si>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</si>
  <si>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</si>
  <si>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</si>
  <si>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</si>
  <si>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</si>
  <si>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</si>
  <si>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</si>
  <si>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</si>
  <si>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</si>
  <si>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</si>
  <si>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</si>
  <si>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</si>
  <si>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</si>
  <si>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</si>
  <si>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</si>
  <si>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</si>
  <si>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</si>
  <si>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</si>
  <si>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</si>
  <si>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</si>
  <si>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</si>
  <si>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</si>
  <si>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</si>
  <si>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</si>
  <si>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</si>
  <si>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</si>
  <si>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</si>
  <si>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</si>
  <si>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</si>
  <si>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</si>
  <si>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</si>
  <si>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</si>
  <si>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</si>
  <si>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</si>
  <si>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</si>
  <si>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</si>
  <si>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</si>
  <si>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</si>
  <si>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</si>
  <si>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</si>
  <si>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</si>
  <si>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</si>
  <si>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</si>
  <si>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</si>
  <si>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</si>
  <si>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</si>
  <si>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</si>
  <si>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</si>
  <si>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</si>
  <si>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</si>
  <si>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</si>
  <si>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</si>
  <si>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</si>
  <si>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</si>
  <si>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</si>
  <si>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</si>
  <si>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</si>
  <si>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</si>
  <si>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</si>
  <si>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</si>
  <si>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</si>
  <si>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</si>
  <si>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</si>
  <si>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</si>
  <si>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</si>
  <si>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</si>
  <si>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</si>
  <si>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</si>
  <si>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</si>
  <si>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</si>
  <si>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</si>
  <si>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</si>
  <si>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</si>
  <si>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</si>
  <si>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</si>
  <si>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</si>
  <si>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</si>
  <si>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</si>
  <si>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</si>
  <si>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</si>
  <si>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</si>
  <si>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</si>
  <si>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</si>
  <si>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</si>
  <si>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</si>
  <si>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</si>
  <si>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</si>
  <si>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</si>
  <si>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</si>
  <si>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</si>
  <si>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</si>
  <si>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</si>
  <si>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</si>
  <si>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</si>
  <si>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</si>
  <si>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</si>
  <si>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</si>
  <si>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</si>
  <si>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</si>
  <si>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</si>
  <si>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</si>
  <si>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</si>
  <si>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</si>
  <si>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</si>
  <si>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</si>
  <si>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</si>
  <si>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</si>
  <si>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</si>
  <si>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</si>
  <si>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</si>
  <si>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</si>
  <si>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</si>
  <si>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</si>
  <si>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</si>
  <si>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</si>
  <si>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</si>
  <si>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</si>
  <si>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</si>
  <si>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</si>
  <si>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</si>
  <si>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</si>
  <si>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</si>
  <si>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</si>
  <si>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</si>
  <si>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</si>
  <si>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</si>
  <si>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</si>
  <si>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</si>
  <si>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</si>
  <si>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</si>
  <si>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</si>
  <si>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</si>
  <si>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</si>
  <si>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</si>
  <si>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</si>
  <si>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</si>
  <si>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</si>
  <si>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</si>
  <si>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</si>
  <si>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</si>
  <si>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</si>
  <si>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</si>
  <si>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</si>
  <si>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</si>
  <si>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</si>
  <si>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</si>
  <si>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</si>
  <si>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</si>
  <si>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</si>
  <si>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</si>
  <si>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</si>
  <si>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</si>
  <si>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</si>
  <si>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</si>
  <si>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</si>
  <si>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</si>
  <si>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</si>
  <si>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</si>
  <si>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</si>
  <si>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</si>
  <si>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</si>
  <si>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</si>
  <si>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</si>
  <si>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</si>
  <si>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</si>
  <si>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</si>
  <si>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</si>
  <si>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</si>
  <si>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</si>
  <si>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</si>
  <si>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</si>
  <si>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</si>
  <si>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</si>
  <si>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</si>
  <si>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</si>
  <si>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</si>
  <si>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</si>
  <si>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</si>
  <si>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</si>
  <si>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</si>
  <si>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</si>
  <si>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</si>
  <si>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</si>
  <si>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</si>
  <si>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</si>
  <si>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</si>
  <si>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</si>
  <si>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</si>
  <si>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</si>
  <si>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</si>
  <si>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</si>
  <si>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</si>
  <si>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</si>
  <si>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</si>
  <si>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</si>
  <si>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</si>
  <si>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</si>
  <si>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</si>
  <si>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</si>
  <si>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</si>
  <si>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</si>
  <si>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</si>
  <si>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</si>
  <si>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</si>
  <si>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</si>
  <si>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</si>
  <si>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</si>
  <si>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</si>
  <si>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</si>
  <si>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</si>
  <si>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</si>
  <si>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</si>
  <si>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</si>
  <si>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</si>
  <si>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</si>
  <si>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</si>
  <si>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</si>
  <si>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</si>
  <si>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</si>
  <si>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</si>
  <si>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</si>
  <si>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</si>
  <si>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</si>
  <si>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</si>
  <si>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</si>
  <si>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</si>
  <si>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</si>
  <si>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</si>
  <si>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</si>
  <si>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</si>
  <si>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</si>
  <si>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</si>
  <si>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</si>
  <si>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</si>
  <si>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</si>
  <si>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</si>
  <si>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</si>
  <si>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</si>
  <si>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</si>
  <si>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</si>
  <si>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</si>
  <si>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</si>
  <si>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</si>
  <si>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</si>
  <si>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</si>
  <si>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</si>
  <si>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</si>
  <si>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</si>
  <si>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</si>
  <si>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</si>
  <si>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</si>
  <si>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</si>
  <si>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</si>
  <si>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</si>
  <si>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</si>
  <si>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</si>
  <si>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</si>
  <si>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</si>
  <si>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</si>
  <si>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</si>
  <si>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</si>
  <si>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</si>
  <si>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</si>
  <si>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</si>
  <si>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</si>
  <si>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</si>
  <si>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</si>
  <si>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</si>
  <si>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</si>
  <si>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</si>
  <si>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</si>
  <si>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</si>
  <si>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</si>
  <si>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</si>
  <si>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</si>
  <si>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</si>
  <si>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</si>
  <si>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</si>
  <si>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</si>
  <si>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</si>
  <si>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</si>
  <si>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</si>
  <si>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</si>
  <si>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</si>
  <si>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</si>
  <si>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</si>
  <si>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</si>
  <si>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</si>
  <si>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</si>
  <si>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</si>
  <si>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</si>
  <si>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</si>
  <si>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</si>
  <si>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</si>
  <si>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</si>
  <si>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</si>
  <si>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</si>
  <si>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</si>
  <si>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</si>
  <si>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</si>
  <si>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</si>
  <si>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</si>
  <si>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</si>
  <si>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</si>
  <si>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</si>
  <si>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</si>
  <si>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</si>
  <si>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</si>
  <si>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</si>
  <si>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</si>
  <si>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</si>
  <si>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</si>
  <si>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</si>
  <si>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</si>
  <si>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</si>
  <si>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</si>
  <si>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</si>
  <si>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</si>
  <si>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</si>
  <si>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</si>
  <si>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</si>
  <si>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</si>
  <si>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</si>
  <si>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</si>
  <si>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</si>
  <si>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</si>
  <si>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</si>
  <si>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</si>
  <si>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</si>
  <si>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</si>
  <si>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</si>
  <si>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</si>
  <si>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</si>
  <si>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</si>
  <si>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</si>
  <si>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</si>
  <si>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</si>
  <si>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</si>
  <si>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</si>
  <si>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</si>
  <si>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</si>
  <si>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</si>
  <si>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</si>
  <si>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</si>
  <si>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</si>
  <si>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</si>
  <si>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</si>
  <si>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</si>
  <si>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</si>
  <si>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</si>
  <si>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</si>
  <si>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</si>
  <si>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</si>
  <si>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</si>
  <si>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</si>
  <si>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</si>
  <si>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</si>
  <si>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</si>
  <si>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</si>
  <si>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</si>
  <si>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</si>
  <si>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</si>
  <si>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</si>
  <si>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</si>
  <si>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</si>
  <si>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</si>
  <si>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</si>
  <si>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</si>
  <si>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</si>
  <si>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</si>
  <si>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</si>
  <si>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</si>
  <si>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</si>
  <si>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</si>
  <si>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</si>
  <si>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</si>
  <si>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</si>
  <si>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</si>
  <si>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</si>
  <si>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</si>
  <si>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</si>
  <si>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</si>
  <si>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</si>
  <si>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</si>
  <si>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</si>
  <si>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</si>
  <si>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</si>
  <si>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</si>
  <si>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</si>
  <si>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</si>
  <si>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</si>
  <si>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</si>
  <si>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</si>
  <si>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</si>
  <si>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</si>
  <si>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</si>
  <si>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</si>
  <si>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</si>
  <si>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</si>
  <si>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</si>
  <si>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</si>
  <si>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</si>
  <si>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</si>
  <si>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</si>
  <si>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</si>
  <si>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</si>
  <si>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</si>
  <si>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</si>
  <si>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</si>
  <si>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</si>
  <si>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</si>
  <si>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</si>
  <si>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</si>
  <si>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</si>
  <si>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</si>
  <si>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</si>
  <si>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</si>
  <si>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</si>
  <si>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</si>
  <si>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</si>
  <si>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</si>
  <si>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</si>
  <si>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</si>
  <si>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</si>
  <si>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</si>
  <si>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</si>
  <si>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</si>
  <si>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</si>
  <si>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</si>
  <si>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</si>
  <si>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</si>
  <si>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</si>
  <si>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</si>
  <si>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</si>
  <si>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</si>
  <si>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</si>
  <si>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</si>
  <si>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</si>
  <si>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</si>
  <si>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</si>
  <si>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</si>
  <si>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</si>
  <si>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</si>
  <si>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</si>
  <si>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</si>
  <si>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</si>
  <si>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</si>
  <si>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</si>
  <si>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</si>
  <si>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</si>
  <si>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</si>
  <si>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</si>
  <si>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</si>
  <si>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</si>
  <si>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</si>
  <si>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</si>
  <si>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</si>
  <si>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</si>
  <si>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</si>
  <si>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</si>
  <si>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</si>
  <si>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</si>
  <si>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</si>
  <si>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</si>
  <si>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</si>
  <si>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</si>
  <si>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</si>
  <si>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</si>
  <si>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</si>
  <si>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</si>
  <si>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</si>
  <si>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</si>
  <si>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</si>
  <si>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</si>
  <si>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</si>
  <si>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</si>
  <si>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</si>
  <si>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</si>
  <si>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</si>
  <si>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</si>
  <si>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</si>
  <si>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</si>
  <si>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</si>
  <si>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</si>
  <si>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</si>
  <si>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</si>
  <si>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</si>
  <si>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</si>
  <si>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</si>
  <si>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</si>
  <si>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</si>
  <si>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</si>
  <si>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</si>
  <si>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</si>
  <si>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</si>
  <si>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</si>
  <si>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</si>
  <si>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</si>
  <si>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</si>
  <si>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</si>
  <si>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</si>
  <si>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</si>
  <si>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</si>
  <si>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</si>
  <si>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</si>
  <si>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</si>
  <si>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</si>
  <si>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</si>
  <si>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</si>
  <si>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</si>
  <si>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</si>
  <si>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</si>
  <si>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</si>
  <si>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</si>
  <si>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</si>
  <si>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</si>
  <si>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</si>
  <si>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</si>
  <si>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</si>
  <si>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</si>
  <si>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</si>
  <si>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</si>
  <si>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</si>
  <si>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</si>
  <si>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</si>
  <si>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</si>
  <si>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</si>
  <si>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</si>
  <si>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</si>
  <si>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</si>
  <si>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</si>
  <si>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</si>
  <si>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</si>
  <si>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</si>
  <si>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</si>
  <si>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</si>
  <si>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</si>
  <si>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</si>
  <si>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</si>
  <si>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</si>
  <si>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</si>
  <si>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</si>
  <si>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</si>
  <si>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</si>
  <si>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</si>
  <si>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</si>
  <si>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</si>
  <si>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</si>
  <si>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</si>
  <si>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</si>
  <si>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</si>
  <si>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</si>
  <si>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</si>
  <si>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</si>
  <si>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</si>
  <si>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</si>
  <si>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</si>
  <si>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</si>
  <si>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</si>
  <si>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</si>
  <si>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</si>
  <si>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</si>
  <si>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</si>
  <si>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</si>
  <si>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</si>
  <si>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</si>
  <si>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</si>
  <si>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</si>
  <si>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</si>
  <si>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</si>
  <si>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</si>
  <si>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</si>
  <si>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</si>
  <si>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</si>
  <si>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</si>
  <si>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</si>
  <si>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</si>
  <si>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</si>
  <si>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</si>
  <si>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</si>
  <si>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</si>
  <si>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</si>
  <si>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</si>
  <si>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</si>
  <si>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</si>
  <si>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</si>
  <si>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</si>
  <si>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</si>
  <si>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</si>
  <si>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</si>
  <si>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</si>
  <si>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</si>
  <si>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</si>
  <si>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</si>
  <si>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</si>
  <si>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</si>
  <si>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</si>
  <si>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</si>
  <si>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</si>
  <si>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</si>
  <si>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</si>
  <si>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</si>
  <si>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</si>
  <si>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</si>
  <si>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</si>
  <si>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</si>
  <si>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</si>
  <si>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</si>
  <si>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</si>
  <si>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</si>
  <si>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</si>
  <si>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</si>
  <si>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</si>
  <si>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</si>
  <si>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</si>
  <si>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</si>
  <si>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</si>
  <si>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</si>
  <si>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</si>
  <si>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</si>
  <si>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</si>
  <si>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</si>
  <si>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</si>
  <si>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</si>
  <si>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</si>
  <si>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</si>
  <si>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</si>
  <si>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</si>
  <si>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</si>
  <si>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</si>
  <si>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</si>
  <si>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</si>
  <si>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</si>
  <si>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</si>
  <si>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</si>
  <si>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</si>
  <si>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</si>
  <si>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</si>
  <si>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</si>
  <si>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</si>
  <si>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</si>
  <si>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</si>
  <si>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</si>
  <si>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</si>
  <si>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</si>
  <si>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</si>
  <si>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</si>
  <si>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</si>
  <si>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</si>
  <si>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</si>
  <si>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</si>
  <si>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</si>
  <si>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</si>
  <si>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</si>
  <si>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</si>
  <si>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</si>
  <si>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</si>
  <si>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</si>
  <si>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</si>
  <si>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</si>
  <si>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</si>
  <si>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</si>
  <si>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</si>
  <si>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</si>
  <si>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</si>
  <si>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</si>
  <si>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</si>
  <si>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</si>
  <si>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</si>
  <si>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</si>
  <si>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</si>
  <si>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</si>
  <si>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</si>
  <si>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</si>
  <si>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</si>
  <si>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</si>
  <si>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</si>
  <si>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</si>
  <si>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</si>
  <si>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</si>
  <si>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</si>
  <si>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</si>
  <si>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</si>
  <si>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</si>
  <si>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</si>
  <si>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</si>
  <si>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</si>
  <si>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</si>
  <si>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</si>
  <si>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</si>
  <si>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</si>
  <si>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</si>
  <si>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</si>
  <si>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</si>
  <si>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</si>
  <si>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</si>
  <si>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</si>
  <si>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</si>
  <si>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</si>
  <si>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</si>
  <si>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</si>
  <si>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</si>
  <si>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</si>
  <si>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</si>
  <si>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</si>
  <si>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</si>
  <si>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</si>
  <si>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</si>
  <si>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</si>
  <si>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</si>
  <si>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</si>
  <si>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</si>
  <si>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</si>
  <si>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</si>
  <si>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</si>
  <si>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</si>
  <si>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</si>
  <si>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</si>
  <si>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</si>
  <si>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</si>
  <si>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</si>
  <si>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</si>
  <si>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</si>
  <si>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</si>
  <si>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</si>
  <si>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</si>
  <si>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</si>
  <si>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</si>
  <si>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</si>
  <si>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</si>
  <si>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</si>
  <si>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</si>
  <si>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</si>
  <si>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</si>
  <si>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</si>
  <si>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</si>
  <si>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</si>
  <si>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</si>
  <si>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</si>
  <si>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</si>
  <si>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</si>
  <si>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</si>
  <si>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</si>
  <si>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</si>
  <si>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</si>
  <si>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</si>
  <si>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</si>
  <si>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</si>
  <si>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</si>
  <si>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</si>
  <si>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</si>
  <si>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</si>
  <si>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</si>
  <si>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</si>
  <si>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</si>
  <si>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</si>
  <si>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</si>
  <si>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</si>
  <si>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</si>
  <si>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</si>
  <si>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</si>
  <si>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</si>
  <si>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</si>
  <si>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</si>
  <si>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</si>
  <si>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</si>
  <si>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</si>
  <si>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</si>
  <si>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</si>
  <si>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</si>
  <si>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</si>
  <si>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</si>
  <si>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</si>
  <si>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</si>
  <si>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</si>
  <si>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</si>
  <si>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</si>
  <si>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</si>
  <si>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</si>
  <si>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</si>
  <si>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</si>
  <si>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</si>
  <si>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</si>
  <si>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</si>
  <si>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</si>
  <si>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</si>
  <si>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</si>
  <si>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</si>
  <si>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</si>
  <si>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</si>
  <si>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</si>
  <si>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</si>
  <si>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</si>
  <si>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</si>
  <si>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</si>
  <si>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</si>
  <si>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</si>
  <si>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</si>
  <si>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</si>
  <si>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</si>
  <si>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</si>
  <si>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</si>
  <si>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</si>
  <si>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</si>
  <si>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</si>
  <si>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</si>
  <si>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</si>
  <si>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</si>
  <si>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</si>
  <si>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</si>
  <si>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</si>
  <si>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</si>
  <si>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</si>
  <si>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</si>
  <si>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</si>
  <si>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</si>
  <si>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</si>
  <si>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</si>
  <si>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</si>
  <si>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</si>
  <si>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</si>
  <si>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</si>
  <si>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</si>
  <si>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</si>
  <si>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</si>
  <si>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</si>
  <si>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</si>
  <si>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</si>
  <si>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</si>
  <si>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</si>
  <si>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</si>
  <si>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</si>
  <si>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</si>
  <si>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</si>
  <si>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</si>
  <si>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</si>
  <si>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</si>
  <si>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</si>
  <si>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</si>
  <si>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</si>
  <si>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</si>
  <si>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</si>
  <si>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</si>
  <si>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</si>
  <si>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</si>
  <si>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</si>
  <si>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</si>
  <si>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</si>
  <si>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</si>
  <si>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</si>
  <si>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</si>
  <si>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</si>
  <si>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</si>
  <si>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</si>
  <si>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</si>
  <si>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</si>
  <si>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</si>
  <si>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</si>
  <si>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</si>
  <si>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</si>
  <si>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</si>
  <si>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</si>
  <si>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</si>
  <si>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</si>
  <si>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</si>
  <si>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</si>
  <si>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</si>
  <si>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</si>
  <si>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</si>
  <si>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</si>
  <si>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</si>
  <si>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</si>
  <si>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</si>
  <si>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</si>
  <si>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</si>
  <si>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</si>
  <si>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</si>
  <si>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</si>
  <si>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</si>
  <si>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</si>
  <si>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</si>
  <si>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</si>
  <si>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</si>
  <si>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</si>
  <si>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</si>
  <si>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</si>
  <si>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</si>
  <si>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</si>
  <si>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</si>
  <si>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</si>
  <si>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</si>
  <si>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</si>
  <si>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</si>
  <si>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</si>
  <si>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</si>
  <si>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</si>
  <si>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</si>
  <si>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</si>
  <si>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</si>
  <si>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</si>
  <si>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</si>
  <si>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</si>
  <si>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</si>
  <si>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</si>
  <si>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</si>
  <si>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</si>
  <si>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</si>
  <si>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</si>
  <si>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</si>
  <si>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</si>
  <si>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</si>
  <si>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</si>
  <si>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</si>
  <si>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</si>
  <si>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</si>
  <si>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</si>
  <si>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</si>
  <si>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</si>
  <si>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</si>
  <si>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</si>
  <si>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</si>
  <si>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</si>
  <si>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</si>
  <si>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</si>
  <si>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</si>
  <si>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</si>
  <si>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</si>
  <si>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</si>
  <si>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</si>
  <si>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</si>
  <si>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</si>
  <si>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</si>
  <si>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</si>
  <si>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</si>
  <si>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</si>
  <si>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</si>
  <si>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</si>
  <si>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</si>
  <si>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</si>
  <si>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</si>
  <si>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</si>
  <si>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</si>
  <si>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</si>
  <si>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</si>
  <si>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</si>
  <si>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</si>
  <si>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</si>
  <si>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</si>
  <si>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</si>
  <si>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</si>
  <si>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</si>
  <si>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</si>
  <si>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</si>
  <si>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</si>
  <si>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</si>
  <si>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</si>
  <si>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</si>
  <si>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</si>
  <si>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</si>
  <si>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</si>
  <si>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</si>
  <si>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</si>
  <si>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</si>
  <si>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</si>
  <si>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</si>
  <si>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</si>
  <si>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</si>
  <si>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</si>
  <si>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</si>
  <si>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</si>
  <si>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</si>
  <si>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</si>
  <si>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</si>
  <si>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</si>
  <si>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</si>
  <si>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</si>
  <si>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</si>
  <si>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</si>
  <si>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</si>
  <si>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</si>
  <si>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</si>
  <si>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</si>
  <si>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</si>
  <si>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</si>
  <si>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</si>
  <si>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</si>
  <si>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</si>
  <si>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</si>
  <si>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</si>
  <si>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</si>
  <si>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</si>
  <si>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</si>
  <si>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</si>
  <si>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</si>
  <si>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</si>
  <si>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</si>
  <si>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</si>
  <si>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</si>
  <si>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</si>
  <si>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</si>
  <si>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</si>
  <si>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</si>
  <si>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</si>
  <si>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</si>
  <si>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</si>
  <si>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</si>
  <si>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</si>
  <si>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</si>
  <si>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</si>
  <si>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</si>
  <si>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</si>
  <si>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</si>
  <si>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</si>
  <si>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</si>
  <si>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</si>
  <si>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</si>
  <si>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</si>
  <si>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</si>
  <si>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</si>
  <si>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</si>
  <si>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</si>
  <si>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</si>
  <si>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</si>
  <si>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</si>
  <si>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</si>
  <si>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</si>
  <si>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</si>
  <si>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</si>
  <si>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</si>
  <si>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</si>
  <si>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</si>
  <si>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</si>
  <si>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</si>
  <si>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</si>
  <si>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</si>
  <si>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</si>
  <si>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</si>
  <si>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</si>
  <si>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</si>
  <si>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</si>
  <si>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</si>
  <si>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</si>
  <si>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</si>
  <si>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</si>
  <si>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</si>
  <si>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</si>
  <si>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</si>
  <si>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</si>
  <si>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</si>
  <si>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</si>
  <si>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</si>
  <si>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</si>
  <si>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</si>
  <si>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</si>
  <si>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</si>
  <si>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</si>
  <si>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</si>
  <si>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</si>
  <si>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</si>
  <si>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</si>
  <si>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</si>
  <si>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</si>
  <si>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</si>
  <si>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</si>
  <si>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</si>
  <si>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</si>
  <si>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</si>
  <si>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</si>
  <si>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</si>
  <si>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</si>
  <si>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</si>
  <si>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</si>
  <si>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</si>
  <si>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</si>
  <si>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</si>
  <si>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</si>
  <si>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</si>
  <si>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</si>
  <si>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</si>
  <si>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</si>
  <si>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</si>
  <si>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</si>
  <si>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</si>
  <si>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</si>
  <si>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</si>
  <si>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</si>
  <si>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</si>
  <si>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</si>
  <si>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</si>
  <si>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</si>
  <si>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</si>
  <si>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</si>
  <si>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</si>
  <si>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</si>
  <si>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</si>
  <si>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</si>
  <si>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</si>
  <si>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</si>
  <si>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</si>
  <si>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</si>
  <si>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</si>
  <si>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</si>
  <si>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</si>
  <si>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</si>
  <si>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</si>
  <si>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</si>
  <si>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</si>
  <si>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</si>
  <si>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</si>
  <si>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</si>
  <si>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</si>
  <si>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</si>
  <si>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</si>
  <si>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</si>
  <si>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</si>
  <si>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</si>
  <si>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</si>
  <si>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</si>
  <si>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</si>
  <si>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</si>
  <si>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</si>
  <si>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</si>
  <si>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</si>
  <si>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</si>
  <si>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</si>
  <si>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</si>
  <si>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</si>
  <si>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</si>
  <si>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</si>
  <si>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</si>
  <si>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</si>
  <si>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</si>
  <si>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</si>
  <si>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</si>
  <si>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</si>
  <si>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</si>
  <si>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</si>
  <si>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</si>
  <si>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</si>
  <si>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</si>
  <si>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</si>
  <si>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</si>
  <si>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</si>
  <si>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</si>
  <si>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</si>
  <si>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</si>
  <si>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</si>
  <si>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</si>
  <si>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</si>
  <si>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</si>
  <si>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</si>
  <si>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</si>
  <si>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</si>
  <si>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</si>
  <si>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</si>
  <si>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</si>
  <si>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</si>
  <si>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</si>
  <si>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</si>
  <si>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</si>
  <si>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</si>
  <si>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</si>
  <si>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</si>
  <si>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</si>
  <si>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</si>
  <si>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</si>
  <si>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</si>
  <si>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</si>
  <si>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</si>
  <si>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</si>
  <si>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</si>
  <si>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</si>
  <si>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</si>
  <si>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</si>
  <si>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</si>
  <si>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</si>
  <si>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</si>
  <si>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</si>
  <si>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</si>
  <si>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</si>
  <si>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</si>
  <si>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</si>
  <si>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</si>
  <si>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</si>
  <si>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</si>
  <si>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</si>
  <si>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</si>
  <si>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</si>
  <si>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</si>
  <si>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</si>
  <si>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</si>
  <si>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</si>
  <si>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</si>
  <si>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</si>
  <si>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</si>
  <si>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</si>
  <si>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</si>
  <si>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</si>
  <si>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</si>
  <si>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</si>
  <si>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</si>
  <si>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</si>
  <si>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</si>
  <si>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</si>
  <si>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</si>
  <si>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</si>
  <si>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</si>
  <si>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</si>
  <si>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</si>
  <si>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</si>
  <si>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</si>
  <si>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</si>
  <si>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</si>
  <si>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</si>
  <si>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</si>
  <si>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</si>
  <si>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</si>
  <si>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</si>
  <si>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</si>
  <si>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</si>
  <si>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</si>
  <si>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</si>
  <si>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</si>
  <si>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</si>
  <si>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</si>
  <si>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</si>
  <si>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</si>
  <si>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</si>
  <si>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</si>
  <si>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</si>
  <si>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</si>
  <si>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</si>
  <si>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</si>
  <si>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</si>
  <si>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</si>
  <si>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</si>
  <si>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</si>
  <si>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</si>
  <si>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</si>
  <si>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</si>
  <si>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</si>
  <si>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</si>
  <si>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</si>
  <si>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</si>
  <si>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</si>
  <si>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</si>
  <si>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</si>
  <si>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</si>
  <si>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</si>
  <si>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</si>
  <si>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</si>
  <si>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</si>
  <si>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</si>
  <si>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</si>
  <si>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</si>
  <si>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</si>
  <si>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</si>
  <si>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</si>
  <si>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</si>
  <si>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</si>
  <si>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</si>
  <si>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</si>
  <si>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</si>
  <si>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</si>
  <si>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</si>
  <si>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</si>
  <si>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</si>
  <si>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</si>
  <si>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</si>
  <si>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</si>
  <si>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</si>
  <si>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</si>
  <si>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</si>
  <si>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</si>
  <si>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</si>
  <si>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</si>
  <si>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</si>
  <si>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</si>
  <si>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</si>
  <si>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</si>
  <si>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</si>
  <si>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</si>
  <si>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</si>
  <si>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</si>
  <si>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</si>
  <si>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</si>
  <si>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</si>
  <si>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</si>
  <si>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</si>
  <si>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</si>
  <si>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</si>
  <si>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</si>
  <si>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</si>
  <si>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</si>
  <si>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</si>
  <si>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</si>
  <si>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</si>
  <si>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</si>
  <si>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</si>
  <si>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</si>
  <si>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</si>
  <si>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</si>
  <si>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</si>
  <si>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</si>
  <si>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</si>
  <si>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</si>
  <si>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</si>
  <si>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</si>
  <si>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</si>
  <si>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</si>
  <si>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</si>
  <si>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</si>
  <si>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</si>
  <si>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</si>
  <si>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</si>
  <si>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</si>
  <si>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</si>
  <si>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</si>
  <si>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</si>
  <si>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</si>
  <si>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</si>
  <si>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</si>
  <si>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</si>
  <si>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</si>
  <si>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</si>
  <si>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</si>
  <si>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</si>
  <si>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</si>
  <si>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</si>
  <si>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</si>
  <si>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</si>
  <si>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</si>
  <si>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</si>
  <si>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</si>
  <si>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</si>
  <si>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</si>
  <si>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</si>
  <si>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</si>
  <si>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</si>
  <si>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</si>
  <si>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</si>
  <si>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</si>
  <si>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</si>
  <si>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</si>
  <si>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</si>
  <si>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</si>
  <si>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</si>
  <si>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</si>
  <si>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</si>
  <si>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</si>
  <si>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</si>
  <si>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</si>
  <si>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</si>
  <si>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</si>
  <si>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</si>
  <si>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</si>
  <si>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</si>
  <si>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</si>
  <si>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</si>
  <si>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</si>
  <si>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</si>
  <si>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</si>
  <si>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</si>
  <si>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</si>
  <si>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</si>
  <si>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</si>
  <si>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</si>
  <si>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</si>
  <si>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</si>
  <si>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</si>
  <si>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</si>
  <si>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</si>
  <si>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</si>
  <si>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</si>
  <si>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</si>
  <si>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</si>
  <si>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</si>
  <si>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</si>
  <si>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</si>
  <si>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</si>
  <si>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</si>
  <si>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</si>
  <si>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</si>
  <si>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</si>
  <si>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</si>
  <si>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</si>
  <si>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</si>
  <si>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</si>
  <si>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</si>
  <si>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</si>
  <si>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</si>
  <si>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</si>
  <si>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</si>
  <si>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</si>
  <si>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</si>
  <si>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</si>
  <si>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</si>
  <si>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</si>
  <si>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</si>
  <si>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</si>
  <si>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</si>
  <si>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</si>
  <si>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</si>
  <si>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</si>
  <si>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</si>
  <si>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</si>
  <si>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</si>
  <si>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</si>
  <si>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</si>
  <si>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</si>
  <si>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</si>
  <si>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</si>
  <si>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</si>
  <si>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</si>
  <si>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</si>
  <si>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</si>
  <si>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</si>
  <si>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</si>
  <si>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</si>
  <si>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</si>
  <si>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</si>
  <si>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</si>
  <si>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</si>
  <si>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</si>
  <si>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</si>
  <si>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</si>
  <si>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</si>
  <si>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</si>
  <si>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</si>
  <si>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</si>
  <si>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</si>
  <si>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</si>
  <si>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</si>
  <si>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</si>
  <si>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</si>
  <si>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</si>
  <si>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</si>
  <si>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</si>
  <si>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</si>
  <si>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</si>
  <si>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</si>
  <si>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</si>
  <si>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</si>
  <si>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</si>
  <si>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</si>
  <si>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</si>
  <si>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</si>
  <si>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</si>
  <si>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</si>
  <si>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</si>
  <si>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</si>
  <si>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</si>
  <si>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</si>
  <si>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</si>
  <si>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</si>
  <si>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</si>
  <si>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</si>
  <si>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</si>
  <si>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</si>
  <si>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</si>
  <si>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</si>
  <si>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</si>
  <si>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</si>
  <si>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</si>
  <si>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</si>
  <si>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</si>
  <si>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</si>
  <si>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</si>
  <si>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</si>
  <si>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</si>
  <si>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</si>
  <si>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</si>
  <si>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</si>
  <si>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</si>
  <si>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</si>
  <si>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</si>
  <si>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</si>
  <si>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</si>
  <si>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</si>
  <si>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</si>
  <si>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</si>
  <si>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</si>
  <si>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</si>
  <si>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</si>
  <si>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</si>
  <si>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</si>
  <si>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</si>
  <si>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</si>
  <si>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</si>
  <si>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</si>
  <si>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</si>
  <si>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</si>
  <si>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</si>
  <si>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</si>
  <si>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</si>
  <si>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</si>
  <si>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</si>
  <si>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</si>
  <si>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</si>
  <si>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</si>
  <si>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</si>
  <si>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</si>
  <si>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</si>
  <si>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</si>
  <si>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</si>
  <si>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</si>
  <si>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</si>
  <si>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</si>
  <si>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</si>
  <si>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</si>
  <si>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</si>
  <si>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</si>
  <si>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</si>
  <si>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</si>
  <si>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</si>
  <si>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</si>
  <si>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</si>
  <si>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</si>
  <si>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</si>
  <si>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</si>
  <si>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</si>
  <si>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</si>
  <si>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</si>
  <si>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</si>
  <si>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</si>
  <si>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</si>
  <si>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</si>
  <si>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</si>
  <si>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</si>
  <si>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</si>
  <si>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</si>
  <si>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</si>
  <si>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</si>
  <si>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</si>
  <si>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</si>
  <si>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</si>
  <si>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</si>
  <si>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</si>
  <si>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</si>
  <si>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</si>
  <si>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</si>
  <si>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</si>
  <si>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</si>
  <si>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</si>
  <si>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</si>
  <si>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</si>
  <si>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</si>
  <si>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</si>
  <si>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</si>
  <si>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</si>
  <si>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</si>
  <si>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</si>
  <si>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</si>
  <si>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</si>
  <si>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</si>
  <si>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</si>
  <si>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</si>
  <si>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</si>
  <si>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</si>
  <si>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</si>
  <si>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</si>
  <si>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</si>
  <si>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</si>
  <si>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</si>
  <si>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</si>
  <si>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</si>
  <si>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</si>
  <si>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</si>
  <si>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</si>
  <si>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</si>
  <si>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</si>
  <si>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</si>
  <si>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</si>
  <si>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</si>
  <si>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</si>
  <si>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</si>
  <si>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</si>
  <si>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</si>
  <si>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</si>
  <si>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</si>
  <si>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</si>
  <si>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</si>
  <si>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</si>
  <si>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</si>
  <si>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</si>
  <si>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</si>
  <si>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</si>
  <si>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</si>
  <si>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</si>
  <si>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</si>
  <si>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</si>
  <si>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</si>
  <si>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</si>
  <si>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</si>
  <si>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</si>
  <si>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</si>
  <si>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</si>
  <si>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</si>
  <si>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</si>
  <si>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</si>
  <si>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</si>
  <si>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</si>
  <si>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</si>
  <si>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</si>
  <si>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</si>
  <si>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</si>
  <si>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</si>
  <si>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</si>
  <si>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</si>
  <si>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</si>
  <si>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</si>
  <si>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</si>
  <si>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</si>
  <si>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</si>
  <si>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</si>
  <si>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</si>
  <si>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</si>
  <si>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</si>
  <si>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</si>
  <si>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</si>
  <si>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</si>
  <si>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</si>
  <si>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</si>
  <si>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</si>
  <si>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</si>
  <si>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</si>
  <si>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</si>
  <si>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</si>
  <si>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</si>
  <si>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</si>
  <si>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</si>
  <si>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</si>
  <si>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</si>
  <si>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</si>
  <si>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</si>
  <si>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</si>
  <si>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</si>
  <si>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</si>
  <si>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</si>
  <si>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</si>
  <si>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</si>
  <si>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</si>
  <si>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</si>
  <si>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</si>
  <si>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</si>
  <si>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</si>
  <si>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</si>
  <si>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</si>
  <si>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</si>
  <si>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</si>
  <si>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</si>
  <si>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</si>
  <si>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</si>
  <si>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</si>
  <si>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</si>
  <si>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</si>
  <si>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</si>
  <si>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</si>
  <si>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</si>
  <si>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</si>
  <si>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</si>
  <si>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</si>
  <si>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</si>
  <si>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</si>
  <si>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</si>
  <si>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</si>
  <si>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</si>
  <si>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</si>
  <si>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</si>
  <si>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</si>
  <si>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</si>
  <si>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</si>
  <si>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</si>
  <si>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</si>
  <si>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</si>
  <si>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</si>
  <si>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</si>
  <si>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</si>
  <si>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</si>
  <si>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</si>
  <si>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</si>
  <si>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</si>
  <si>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</si>
  <si>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</si>
  <si>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</si>
  <si>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</si>
  <si>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</si>
  <si>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</si>
  <si>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</si>
  <si>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</si>
  <si>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</si>
  <si>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</si>
  <si>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</si>
  <si>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</si>
  <si>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</si>
  <si>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</si>
  <si>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</si>
  <si>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</si>
  <si>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</si>
  <si>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</si>
  <si>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</si>
  <si>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</si>
  <si>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</si>
  <si>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</si>
  <si>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</si>
  <si>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</si>
  <si>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</si>
  <si>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</si>
  <si>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</si>
  <si>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</si>
  <si>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</si>
  <si>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</si>
  <si>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</si>
  <si>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</si>
  <si>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</si>
  <si>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</si>
  <si>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</si>
  <si>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</si>
  <si>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</si>
  <si>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</si>
  <si>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</si>
  <si>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</si>
  <si>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</si>
  <si>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</si>
  <si>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</si>
  <si>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</si>
  <si>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</si>
  <si>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</si>
  <si>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</si>
  <si>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</si>
  <si>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</si>
  <si>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</si>
  <si>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</si>
  <si>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</si>
  <si>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</si>
  <si>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</si>
  <si>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</si>
  <si>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</si>
  <si>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</si>
  <si>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</si>
  <si>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</si>
  <si>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</si>
  <si>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</si>
  <si>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</si>
  <si>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</si>
  <si>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</si>
  <si>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</si>
  <si>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</si>
  <si>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</si>
  <si>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</si>
  <si>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</si>
  <si>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</si>
  <si>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</si>
  <si>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</si>
  <si>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</si>
  <si>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</si>
  <si>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</si>
  <si>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</si>
  <si>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</si>
  <si>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</si>
  <si>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</si>
  <si>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</si>
  <si>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</si>
  <si>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</si>
  <si>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</si>
  <si>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</si>
  <si>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</si>
  <si>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</si>
  <si>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</si>
  <si>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</si>
  <si>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</si>
  <si>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</si>
  <si>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</si>
  <si>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</si>
  <si>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</si>
  <si>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</si>
  <si>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</si>
  <si>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</si>
  <si>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</si>
  <si>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</si>
  <si>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</si>
  <si>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</si>
  <si>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</si>
  <si>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</si>
  <si>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</si>
  <si>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</si>
  <si>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</si>
  <si>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</si>
  <si>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</si>
  <si>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</si>
  <si>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</si>
  <si>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</si>
  <si>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</si>
  <si>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</si>
  <si>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</si>
  <si>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</si>
  <si>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</si>
  <si>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</si>
  <si>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</si>
  <si>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</si>
  <si>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</si>
  <si>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</si>
  <si>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</si>
  <si>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</si>
  <si>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</si>
  <si>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</si>
  <si>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</si>
  <si>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</si>
  <si>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</si>
  <si>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</si>
  <si>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</si>
  <si>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</si>
  <si>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</si>
  <si>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</si>
  <si>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</si>
  <si>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</si>
  <si>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</si>
  <si>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</si>
  <si>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</si>
  <si>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</si>
  <si>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</si>
  <si>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</si>
  <si>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</si>
  <si>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</si>
  <si>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</si>
  <si>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</si>
  <si>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</si>
  <si>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</si>
  <si>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</si>
  <si>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</si>
  <si>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</si>
  <si>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</si>
  <si>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</si>
  <si>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</si>
  <si>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</si>
  <si>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</si>
  <si>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</si>
  <si>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</si>
  <si>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</si>
  <si>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</si>
  <si>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</si>
  <si>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</si>
  <si>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</si>
  <si>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</si>
  <si>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</si>
  <si>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</si>
  <si>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</si>
  <si>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</si>
  <si>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</si>
  <si>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</si>
  <si>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</si>
  <si>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</si>
  <si>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</si>
  <si>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</si>
  <si>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</si>
  <si>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</si>
  <si>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</si>
  <si>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</si>
  <si>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</si>
  <si>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</si>
  <si>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</si>
  <si>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</si>
  <si>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</si>
  <si>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</si>
  <si>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</si>
  <si>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</si>
  <si>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</si>
  <si>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</si>
  <si>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</si>
  <si>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</si>
  <si>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</si>
  <si>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</si>
  <si>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</si>
  <si>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</si>
  <si>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</si>
  <si>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</si>
  <si>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</si>
  <si>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</si>
  <si>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</si>
  <si>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</si>
  <si>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</si>
  <si>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</si>
  <si>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</si>
  <si>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</si>
  <si>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</si>
  <si>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</si>
  <si>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</si>
  <si>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</si>
  <si>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</si>
  <si>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</si>
  <si>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</si>
  <si>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</si>
  <si>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</si>
  <si>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</si>
  <si>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</si>
  <si>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</si>
  <si>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</si>
  <si>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</si>
  <si>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</si>
  <si>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</si>
  <si>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</si>
  <si>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</si>
  <si>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</si>
  <si>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</si>
  <si>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</si>
  <si>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</si>
  <si>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</si>
  <si>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</si>
  <si>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</si>
  <si>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</si>
  <si>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</si>
  <si>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</si>
  <si>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</si>
  <si>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</si>
  <si>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</si>
  <si>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</si>
  <si>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</si>
  <si>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</si>
  <si>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</si>
  <si>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</si>
  <si>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</si>
  <si>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</si>
  <si>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</si>
  <si>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</si>
  <si>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</si>
  <si>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</si>
  <si>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</si>
  <si>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</si>
  <si>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</si>
  <si>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</si>
  <si>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</si>
  <si>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</si>
  <si>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</si>
  <si>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</si>
  <si>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</si>
  <si>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</si>
  <si>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</si>
  <si>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</si>
  <si>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</si>
  <si>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</si>
  <si>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</si>
  <si>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</si>
  <si>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</si>
  <si>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</si>
  <si>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</si>
  <si>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</si>
  <si>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</si>
  <si>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</si>
  <si>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</si>
  <si>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</si>
  <si>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</si>
  <si>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</si>
  <si>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</si>
  <si>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</si>
  <si>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</si>
  <si>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</si>
  <si>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</si>
  <si>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</si>
  <si>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</si>
  <si>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</si>
  <si>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</si>
  <si>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</si>
  <si>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</si>
  <si>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</si>
  <si>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</si>
  <si>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</si>
  <si>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</si>
  <si>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</si>
  <si>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</si>
  <si>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</si>
  <si>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</si>
  <si>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</si>
  <si>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</si>
  <si>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</si>
  <si>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</si>
  <si>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</si>
  <si>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</si>
  <si>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</si>
  <si>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</si>
  <si>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</si>
  <si>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</si>
  <si>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</si>
  <si>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</si>
  <si>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</si>
  <si>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</si>
  <si>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</si>
  <si>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</si>
  <si>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</si>
  <si>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</si>
  <si>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</si>
  <si>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</si>
  <si>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</si>
  <si>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</si>
  <si>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</si>
  <si>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</si>
  <si>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</si>
  <si>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</si>
  <si>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</si>
  <si>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</si>
  <si>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</si>
  <si>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</si>
  <si>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</si>
  <si>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</si>
  <si>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</si>
  <si>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</si>
  <si>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</si>
  <si>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</si>
  <si>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</si>
  <si>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</si>
  <si>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</si>
  <si>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</si>
  <si>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</si>
  <si>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</si>
  <si>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</si>
  <si>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</si>
  <si>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</si>
  <si>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</si>
  <si>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</si>
  <si>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</si>
  <si>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</si>
  <si>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</si>
  <si>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</si>
  <si>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</si>
  <si>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</si>
  <si>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</si>
  <si>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</si>
  <si>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</si>
  <si>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</si>
  <si>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</si>
  <si>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</si>
  <si>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</si>
  <si>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</si>
  <si>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</si>
  <si>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</si>
  <si>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</si>
  <si>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</si>
  <si>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</si>
  <si>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</si>
  <si>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</si>
  <si>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</si>
  <si>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</si>
  <si>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</si>
  <si>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</si>
  <si>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</si>
  <si>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</si>
  <si>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</si>
  <si>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</si>
  <si>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</si>
  <si>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</si>
  <si>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</si>
  <si>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</si>
  <si>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</si>
  <si>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</si>
  <si>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</si>
  <si>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</si>
  <si>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</si>
  <si>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</si>
  <si>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</si>
  <si>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</si>
  <si>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</si>
  <si>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</si>
  <si>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</si>
  <si>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</si>
  <si>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</si>
  <si>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</si>
  <si>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</si>
  <si>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</si>
  <si>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</si>
  <si>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</si>
  <si>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</si>
  <si>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</si>
  <si>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</si>
  <si>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</si>
  <si>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</si>
  <si>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</si>
  <si>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</si>
  <si>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</si>
  <si>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</si>
  <si>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</si>
  <si>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</si>
  <si>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</si>
  <si>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</si>
  <si>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</si>
  <si>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</si>
  <si>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</si>
  <si>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</si>
  <si>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</si>
  <si>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</si>
  <si>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</si>
  <si>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</si>
  <si>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</si>
  <si>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</si>
  <si>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</si>
  <si>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</si>
  <si>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</si>
  <si>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</si>
  <si>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</si>
  <si>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</si>
  <si>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</si>
  <si>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</si>
  <si>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</si>
  <si>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</si>
  <si>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</si>
  <si>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</si>
  <si>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</si>
  <si>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</si>
  <si>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</si>
  <si>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</si>
  <si>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</si>
  <si>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</si>
  <si>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</si>
  <si>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</si>
  <si>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</si>
  <si>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</si>
  <si>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</si>
  <si>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</si>
  <si>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</si>
  <si>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</si>
  <si>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</si>
  <si>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</si>
  <si>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</si>
  <si>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</si>
  <si>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</si>
  <si>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</si>
  <si>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</si>
  <si>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</si>
  <si>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</si>
  <si>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</si>
  <si>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</si>
  <si>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</si>
  <si>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</si>
  <si>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</si>
  <si>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</si>
  <si>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</si>
  <si>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</si>
  <si>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</si>
  <si>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</si>
  <si>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</si>
  <si>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</si>
  <si>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</si>
  <si>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</si>
  <si>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</si>
  <si>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</si>
  <si>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</si>
  <si>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</si>
  <si>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</si>
  <si>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</si>
  <si>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</si>
  <si>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</si>
  <si>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</si>
  <si>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</si>
  <si>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</si>
  <si>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</si>
  <si>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</si>
  <si>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</si>
  <si>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</si>
  <si>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</si>
  <si>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</si>
  <si>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</si>
  <si>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</si>
  <si>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</si>
  <si>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</si>
  <si>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</si>
  <si>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</si>
  <si>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</si>
  <si>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</si>
  <si>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</si>
  <si>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</si>
  <si>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</si>
  <si>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</si>
  <si>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</si>
  <si>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</si>
  <si>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</si>
  <si>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</si>
  <si>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</si>
  <si>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</si>
  <si>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</si>
  <si>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</si>
  <si>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</si>
  <si>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</si>
  <si>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</si>
  <si>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</si>
  <si>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</si>
  <si>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</si>
  <si>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</si>
  <si>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</si>
  <si>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</si>
  <si>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</si>
  <si>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</si>
  <si>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</si>
  <si>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</si>
  <si>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</si>
  <si>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</si>
  <si>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</si>
  <si>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</si>
  <si>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</si>
  <si>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</si>
  <si>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</si>
  <si>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</si>
  <si>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</si>
  <si>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</si>
  <si>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</si>
  <si>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</si>
  <si>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</si>
  <si>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</si>
  <si>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</si>
  <si>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</si>
  <si>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</si>
  <si>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</si>
  <si>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</si>
  <si>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</si>
  <si>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</si>
  <si>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</si>
  <si>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</si>
  <si>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</si>
  <si>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</si>
  <si>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</si>
  <si>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</si>
  <si>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</si>
  <si>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</si>
  <si>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</si>
  <si>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</si>
  <si>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</si>
  <si>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</si>
  <si>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</si>
  <si>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</si>
  <si>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</si>
  <si>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</si>
  <si>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</si>
  <si>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</si>
  <si>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</si>
  <si>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</si>
  <si>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</si>
  <si>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</si>
  <si>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</si>
  <si>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</si>
  <si>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</si>
  <si>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</si>
  <si>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</si>
  <si>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</si>
  <si>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</si>
  <si>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</si>
  <si>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</si>
  <si>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</si>
  <si>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</si>
  <si>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</si>
  <si>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</si>
  <si>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</si>
  <si>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</si>
  <si>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</si>
  <si>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</si>
  <si>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</si>
  <si>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</si>
  <si>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</si>
  <si>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</si>
  <si>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</si>
  <si>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</si>
  <si>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</si>
  <si>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</si>
  <si>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</si>
  <si>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</si>
  <si>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</si>
  <si>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</si>
  <si>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</si>
  <si>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</si>
  <si>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</si>
  <si>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</si>
  <si>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</si>
  <si>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</si>
  <si>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</si>
  <si>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</si>
  <si>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</si>
  <si>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</si>
  <si>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</si>
  <si>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</si>
  <si>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</si>
  <si>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</si>
  <si>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</si>
  <si>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</si>
  <si>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</si>
  <si>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</si>
  <si>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</si>
  <si>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</si>
  <si>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</si>
  <si>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</si>
  <si>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</si>
  <si>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</si>
  <si>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</si>
  <si>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</si>
  <si>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</si>
  <si>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</si>
  <si>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</si>
  <si>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</si>
  <si>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</si>
  <si>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</si>
  <si>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</si>
  <si>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</si>
  <si>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</si>
  <si>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</si>
  <si>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</si>
  <si>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</si>
  <si>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</si>
  <si>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</si>
  <si>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</si>
  <si>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</si>
  <si>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</si>
  <si>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</si>
  <si>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</si>
  <si>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</si>
  <si>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</si>
  <si>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</si>
  <si>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</si>
  <si>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</si>
  <si>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</si>
  <si>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</si>
  <si>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</si>
  <si>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</si>
  <si>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</si>
  <si>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</si>
  <si>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</si>
  <si>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</si>
  <si>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</si>
  <si>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</si>
  <si>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</si>
  <si>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</si>
  <si>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</si>
  <si>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</si>
  <si>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</si>
  <si>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</si>
  <si>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</si>
  <si>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</si>
  <si>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</si>
  <si>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</si>
  <si>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</si>
  <si>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</si>
  <si>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</si>
  <si>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</si>
  <si>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</si>
  <si>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</si>
  <si>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</si>
  <si>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</si>
  <si>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</si>
  <si>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</si>
  <si>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</si>
  <si>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</si>
  <si>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</si>
  <si>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</si>
  <si>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</si>
  <si>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</si>
  <si>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</si>
  <si>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</si>
  <si>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</si>
  <si>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</si>
  <si>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</si>
  <si>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</si>
  <si>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</si>
  <si>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</si>
  <si>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</si>
  <si>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</si>
  <si>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</si>
  <si>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</si>
  <si>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</si>
  <si>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</si>
  <si>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</si>
  <si>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</si>
  <si>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</si>
  <si>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</si>
  <si>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</si>
  <si>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</si>
  <si>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</si>
  <si>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</si>
  <si>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</si>
  <si>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</si>
  <si>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</si>
  <si>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</si>
  <si>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</si>
  <si>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</si>
  <si>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</si>
  <si>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</si>
  <si>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</si>
  <si>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</si>
  <si>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</si>
  <si>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</si>
  <si>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</si>
  <si>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</si>
  <si>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</si>
  <si>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</si>
  <si>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</si>
  <si>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</si>
  <si>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</si>
  <si>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</si>
  <si>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</si>
  <si>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</si>
  <si>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</si>
  <si>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</si>
  <si>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</si>
  <si>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</si>
  <si>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</si>
  <si>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</si>
  <si>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</si>
  <si>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</si>
  <si>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</si>
  <si>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</si>
  <si>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</si>
  <si>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</si>
  <si>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</si>
  <si>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</si>
  <si>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</si>
  <si>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</si>
  <si>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</si>
  <si>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</si>
  <si>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</si>
  <si>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</si>
  <si>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</si>
  <si>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</si>
  <si>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</si>
  <si>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</si>
  <si>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</si>
  <si>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</si>
  <si>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</si>
  <si>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</si>
  <si>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</si>
  <si>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</si>
  <si>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</si>
  <si>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</si>
  <si>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</si>
  <si>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</si>
  <si>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</si>
  <si>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</si>
  <si>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</si>
  <si>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</si>
  <si>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</si>
  <si>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</si>
  <si>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</si>
  <si>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</si>
  <si>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</si>
  <si>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</si>
  <si>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</si>
  <si>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</si>
  <si>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</si>
  <si>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</si>
  <si>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</si>
  <si>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</si>
  <si>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</si>
  <si>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</si>
  <si>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</si>
  <si>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</si>
  <si>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</si>
  <si>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</si>
  <si>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</si>
  <si>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</si>
  <si>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</si>
  <si>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</si>
  <si>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</si>
  <si>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</si>
  <si>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</si>
  <si>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</si>
  <si>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</si>
  <si>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</si>
  <si>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</si>
  <si>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</si>
  <si>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</si>
  <si>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</si>
  <si>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</si>
  <si>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</si>
  <si>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</si>
  <si>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</si>
  <si>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</si>
  <si>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</si>
  <si>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</si>
  <si>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</si>
  <si>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</si>
  <si>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</si>
  <si>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</si>
  <si>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</si>
  <si>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</si>
  <si>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</si>
  <si>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</si>
  <si>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</si>
  <si>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</si>
  <si>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</si>
  <si>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</si>
  <si>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</si>
  <si>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</si>
  <si>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</si>
  <si>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</si>
  <si>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</si>
  <si>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</si>
  <si>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</si>
  <si>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</si>
  <si>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</si>
  <si>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</si>
  <si>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</si>
  <si>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</si>
  <si>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</si>
  <si>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</si>
  <si>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</si>
  <si>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</si>
  <si>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</si>
  <si>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</si>
  <si>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</si>
  <si>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</si>
  <si>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</si>
  <si>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</si>
  <si>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</si>
  <si>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</si>
  <si>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</si>
  <si>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</si>
  <si>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</si>
  <si>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</si>
  <si>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</si>
  <si>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</si>
  <si>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</si>
  <si>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</si>
  <si>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</si>
  <si>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</si>
  <si>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</si>
  <si>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</si>
  <si>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</si>
  <si>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</si>
  <si>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</si>
  <si>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</si>
  <si>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</si>
  <si>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</si>
  <si>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</si>
  <si>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</si>
  <si>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</si>
  <si>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</si>
  <si>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</si>
  <si>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</si>
  <si>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</si>
  <si>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</si>
  <si>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</si>
  <si>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</si>
  <si>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</si>
  <si>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</si>
  <si>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</si>
  <si>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</si>
  <si>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</si>
  <si>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</si>
  <si>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</si>
  <si>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</si>
  <si>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</si>
  <si>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</si>
  <si>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</si>
  <si>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</si>
  <si>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</si>
  <si>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</si>
  <si>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</si>
  <si>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</si>
  <si>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</si>
  <si>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</si>
  <si>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</si>
  <si>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</si>
  <si>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</si>
  <si>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</si>
  <si>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</si>
  <si>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</si>
  <si>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</si>
  <si>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</si>
  <si>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</si>
  <si>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</si>
  <si>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</si>
  <si>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</si>
  <si>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</si>
  <si>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</si>
  <si>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</si>
  <si>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</si>
  <si>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</si>
  <si>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</si>
  <si>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</si>
  <si>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</si>
  <si>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</si>
  <si>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</si>
  <si>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</si>
  <si>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</si>
  <si>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</si>
  <si>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</si>
  <si>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</si>
  <si>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</si>
  <si>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</si>
  <si>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</si>
  <si>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</si>
  <si>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</si>
  <si>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</si>
  <si>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</si>
  <si>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</si>
  <si>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</si>
  <si>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</si>
  <si>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</si>
  <si>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</si>
  <si>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</si>
  <si>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</si>
  <si>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</si>
  <si>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</si>
  <si>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</si>
  <si>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</si>
  <si>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</si>
  <si>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</si>
  <si>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</si>
  <si>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</si>
  <si>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</si>
  <si>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</si>
  <si>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</si>
  <si>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</si>
  <si>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</si>
  <si>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</si>
  <si>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</si>
  <si>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</si>
  <si>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</si>
  <si>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</si>
  <si>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</si>
  <si>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</si>
  <si>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</si>
  <si>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</si>
  <si>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</si>
  <si>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</si>
  <si>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</si>
  <si>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</si>
  <si>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</si>
  <si>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</si>
  <si>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</si>
  <si>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</si>
  <si>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</si>
  <si>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</si>
  <si>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</si>
  <si>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</si>
  <si>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</si>
  <si>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</si>
  <si>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</si>
  <si>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</si>
  <si>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</si>
  <si>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</si>
  <si>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</si>
  <si>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</si>
  <si>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</si>
  <si>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</si>
  <si>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</si>
  <si>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</si>
  <si>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</si>
  <si>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</si>
  <si>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</si>
  <si>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</si>
  <si>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</si>
  <si>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</si>
  <si>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</si>
  <si>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</si>
  <si>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</si>
  <si>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</si>
  <si>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</si>
  <si>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</si>
  <si>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</si>
  <si>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</si>
  <si>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</si>
  <si>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</si>
  <si>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</si>
  <si>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</si>
  <si>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</si>
  <si>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</si>
  <si>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</si>
  <si>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</si>
  <si>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</si>
  <si>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</si>
  <si>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</si>
  <si>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</si>
  <si>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</si>
  <si>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</si>
  <si>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</si>
  <si>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</si>
  <si>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</si>
  <si>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</si>
  <si>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</si>
  <si>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</si>
  <si>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</si>
  <si>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</si>
  <si>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</si>
  <si>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</si>
  <si>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</si>
  <si>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</si>
  <si>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</si>
  <si>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</si>
  <si>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</si>
  <si>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</si>
  <si>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</si>
  <si>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</si>
  <si>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</si>
  <si>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</si>
  <si>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</si>
  <si>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</si>
  <si>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</si>
  <si>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</si>
  <si>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</si>
  <si>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</si>
  <si>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</si>
  <si>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</si>
  <si>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</si>
  <si>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</si>
  <si>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</si>
  <si>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</si>
  <si>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</si>
  <si>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</si>
  <si>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</si>
  <si>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</si>
  <si>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</si>
  <si>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</si>
  <si>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</si>
  <si>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</si>
  <si>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</si>
  <si>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</si>
  <si>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</si>
  <si>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</si>
  <si>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</si>
  <si>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</si>
  <si>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</si>
  <si>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</si>
  <si>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</si>
  <si>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</si>
  <si>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</si>
  <si>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</si>
  <si>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</si>
  <si>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</si>
  <si>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</si>
  <si>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</si>
  <si>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</si>
  <si>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</si>
  <si>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</si>
  <si>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</si>
  <si>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</si>
  <si>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</si>
  <si>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</si>
  <si>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</si>
  <si>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</si>
  <si>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</si>
  <si>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</si>
  <si>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</si>
  <si>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</si>
  <si>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</si>
  <si>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</si>
  <si>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</si>
  <si>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</si>
  <si>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</si>
  <si>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</si>
  <si>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</si>
  <si>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</si>
  <si>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</si>
  <si>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</si>
  <si>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</si>
  <si>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</si>
  <si>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</si>
  <si>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</si>
  <si>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</si>
  <si>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</si>
  <si>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</si>
  <si>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</si>
  <si>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</si>
  <si>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</si>
  <si>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</si>
  <si>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</si>
  <si>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</si>
  <si>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</si>
  <si>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</si>
  <si>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</si>
  <si>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</si>
  <si>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</si>
  <si>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</si>
  <si>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</si>
  <si>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</si>
  <si>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</si>
  <si>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</si>
  <si>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</si>
  <si>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</si>
  <si>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</si>
  <si>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</si>
  <si>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</si>
  <si>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</si>
  <si>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</si>
  <si>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</si>
  <si>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</si>
  <si>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</si>
  <si>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</si>
  <si>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</si>
  <si>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</si>
  <si>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</si>
  <si>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</si>
  <si>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</si>
  <si>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</si>
  <si>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</si>
  <si>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</si>
  <si>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</si>
  <si>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</si>
  <si>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</si>
  <si>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</si>
  <si>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</si>
  <si>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</si>
  <si>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</si>
  <si>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</si>
  <si>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</si>
  <si>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</si>
  <si>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</si>
  <si>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</si>
  <si>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</si>
  <si>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</si>
  <si>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</si>
  <si>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</si>
  <si>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</si>
  <si>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</si>
  <si>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</si>
  <si>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</si>
  <si>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</si>
  <si>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</si>
  <si>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</si>
  <si>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</si>
  <si>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</si>
  <si>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</si>
  <si>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</si>
  <si>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</si>
  <si>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</si>
  <si>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</si>
  <si>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</si>
  <si>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</si>
  <si>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</si>
  <si>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</si>
  <si>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</si>
  <si>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</si>
  <si>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</si>
  <si>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</si>
  <si>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</si>
  <si>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</si>
  <si>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</si>
  <si>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</si>
  <si>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</si>
  <si>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</si>
  <si>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</si>
  <si>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</si>
  <si>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</si>
  <si>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</si>
  <si>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</si>
  <si>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</si>
  <si>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</si>
  <si>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</si>
  <si>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</si>
  <si>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</si>
  <si>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</si>
  <si>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</si>
  <si>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</si>
  <si>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</si>
  <si>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</si>
  <si>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</si>
  <si>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</si>
  <si>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</si>
  <si>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</si>
  <si>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</si>
  <si>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</si>
  <si>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</si>
  <si>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</si>
  <si>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</si>
  <si>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</si>
  <si>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</si>
  <si>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</si>
  <si>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</si>
  <si>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</si>
  <si>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</si>
  <si>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</si>
  <si>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</si>
  <si>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</si>
  <si>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</si>
  <si>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</si>
  <si>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</si>
  <si>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</si>
  <si>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</si>
  <si>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</si>
  <si>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</si>
  <si>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</si>
  <si>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</si>
  <si>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</si>
  <si>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</si>
  <si>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</si>
  <si>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</si>
  <si>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</si>
  <si>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</si>
  <si>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</si>
  <si>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</si>
  <si>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</si>
  <si>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</si>
  <si>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</si>
  <si>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</si>
  <si>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</si>
  <si>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</si>
  <si>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</si>
  <si>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</si>
  <si>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</si>
  <si>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</si>
  <si>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</si>
  <si>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</si>
  <si>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</si>
  <si>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</si>
  <si>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</si>
  <si>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</si>
  <si>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</si>
  <si>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</si>
  <si>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</si>
  <si>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</si>
  <si>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</si>
  <si>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</si>
  <si>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</si>
  <si>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</si>
  <si>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</si>
  <si>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</si>
  <si>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</si>
  <si>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</si>
  <si>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</si>
  <si>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</si>
  <si>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</si>
  <si>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</si>
  <si>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</si>
  <si>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</si>
  <si>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</si>
  <si>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</si>
  <si>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</si>
  <si>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</si>
  <si>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</si>
  <si>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</si>
  <si>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</si>
  <si>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</si>
  <si>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</si>
  <si>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</si>
  <si>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</si>
  <si>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</si>
  <si>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</si>
  <si>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</si>
  <si>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</si>
  <si>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</si>
  <si>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</si>
  <si>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</si>
  <si>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</si>
  <si>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</si>
  <si>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</si>
  <si>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</si>
  <si>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</si>
  <si>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</si>
  <si>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</si>
  <si>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</si>
  <si>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</si>
  <si>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</si>
  <si>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</si>
  <si>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</si>
  <si>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</si>
  <si>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</si>
  <si>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</si>
  <si>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</si>
  <si>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</si>
  <si>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</si>
  <si>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</si>
  <si>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</si>
  <si>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</si>
  <si>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</si>
  <si>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</si>
  <si>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</si>
  <si>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</si>
  <si>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</si>
  <si>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</si>
  <si>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</si>
  <si>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</si>
  <si>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</si>
  <si>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</si>
  <si>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</si>
  <si>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</si>
  <si>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</si>
  <si>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</si>
  <si>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</si>
  <si>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</si>
  <si>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</si>
  <si>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</si>
  <si>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</si>
  <si>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</si>
  <si>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</si>
  <si>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</si>
  <si>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</si>
  <si>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</si>
  <si>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</si>
  <si>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</si>
  <si>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</si>
  <si>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</si>
  <si>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</si>
  <si>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</si>
  <si>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</si>
  <si>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</si>
  <si>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</si>
  <si>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</si>
  <si>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</si>
  <si>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</si>
  <si>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</si>
  <si>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</si>
  <si>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</si>
  <si>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</si>
  <si>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</si>
  <si>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</si>
  <si>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</si>
  <si>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</si>
  <si>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</si>
  <si>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</si>
  <si>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</si>
  <si>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</si>
  <si>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</si>
  <si>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</si>
  <si>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</si>
  <si>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</si>
  <si>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</si>
  <si>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</si>
  <si>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</si>
  <si>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</si>
  <si>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</si>
  <si>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</si>
  <si>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</si>
  <si>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</si>
  <si>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</si>
  <si>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</si>
  <si>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</si>
  <si>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</si>
  <si>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</si>
  <si>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</si>
  <si>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</si>
  <si>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</si>
  <si>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</si>
  <si>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</si>
  <si>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</si>
  <si>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</si>
  <si>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</si>
  <si>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</si>
  <si>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</si>
  <si>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</si>
  <si>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</si>
  <si>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</si>
  <si>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</si>
  <si>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</si>
  <si>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</si>
  <si>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</si>
  <si>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</si>
  <si>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</si>
  <si>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</si>
  <si>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</si>
  <si>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</si>
  <si>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</si>
  <si>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</si>
  <si>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</si>
  <si>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</si>
  <si>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</si>
  <si>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</si>
  <si>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</si>
  <si>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</si>
  <si>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</si>
  <si>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</si>
  <si>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</si>
  <si>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</si>
  <si>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</si>
  <si>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</si>
  <si>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</si>
  <si>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</si>
  <si>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</si>
  <si>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</si>
  <si>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</si>
  <si>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</si>
  <si>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</si>
  <si>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</si>
  <si>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</si>
  <si>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</si>
  <si>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</si>
  <si>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</si>
  <si>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</si>
  <si>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</si>
  <si>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</si>
  <si>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</si>
  <si>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</si>
  <si>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</si>
  <si>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</si>
  <si>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</si>
  <si>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</si>
  <si>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</si>
  <si>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</si>
  <si>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</si>
  <si>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</si>
  <si>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</si>
  <si>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</si>
  <si>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</si>
  <si>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</si>
  <si>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</si>
  <si>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</si>
  <si>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</si>
  <si>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</si>
  <si>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</si>
  <si>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</si>
  <si>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</si>
  <si>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</si>
  <si>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</si>
  <si>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</si>
  <si>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</si>
  <si>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</si>
  <si>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</si>
  <si>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</si>
  <si>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</si>
  <si>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</si>
  <si>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</si>
  <si>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</si>
  <si>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</si>
  <si>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</si>
  <si>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</si>
  <si>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</si>
  <si>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</si>
  <si>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</si>
  <si>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</si>
  <si>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</si>
  <si>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</si>
  <si>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</si>
  <si>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</si>
  <si>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</si>
  <si>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</si>
  <si>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</si>
  <si>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</si>
  <si>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</si>
  <si>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</si>
  <si>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</si>
  <si>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</si>
  <si>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</si>
  <si>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</si>
  <si>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</si>
  <si>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</si>
  <si>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</si>
  <si>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</si>
  <si>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</si>
  <si>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</si>
  <si>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</si>
  <si>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</si>
  <si>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</si>
  <si>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</si>
  <si>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</si>
  <si>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</si>
  <si>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</si>
  <si>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</si>
  <si>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</si>
  <si>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</si>
  <si>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</si>
  <si>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</si>
  <si>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</si>
  <si>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</si>
  <si>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</si>
  <si>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</si>
  <si>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</si>
  <si>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</si>
  <si>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</si>
  <si>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</si>
  <si>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</si>
  <si>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</si>
  <si>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</si>
  <si>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</si>
  <si>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</si>
  <si>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</si>
  <si>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</si>
  <si>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</si>
  <si>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</si>
  <si>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</si>
  <si>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</si>
  <si>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</si>
  <si>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</si>
  <si>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</si>
  <si>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</si>
  <si>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</si>
  <si>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</si>
  <si>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</si>
  <si>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</si>
  <si>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</si>
  <si>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</si>
  <si>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</si>
  <si>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</si>
  <si>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</si>
  <si>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</si>
  <si>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</si>
  <si>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</si>
  <si>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</si>
  <si>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</si>
  <si>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</si>
  <si>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</si>
  <si>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</si>
  <si>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</si>
  <si>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</si>
  <si>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</si>
  <si>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</si>
  <si>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</si>
  <si>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</si>
  <si>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</si>
  <si>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</si>
  <si>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</si>
  <si>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</si>
  <si>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</si>
  <si>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</si>
  <si>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</si>
  <si>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</si>
  <si>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</si>
  <si>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</si>
  <si>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</si>
  <si>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</si>
  <si>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</si>
  <si>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</si>
  <si>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</si>
  <si>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</si>
  <si>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</si>
  <si>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</si>
  <si>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</si>
  <si>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</si>
  <si>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</si>
  <si>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</si>
  <si>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</si>
  <si>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</si>
  <si>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</si>
  <si>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</si>
  <si>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</si>
  <si>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</si>
  <si>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</si>
  <si>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</si>
  <si>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</si>
  <si>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</si>
  <si>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</si>
  <si>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</si>
  <si>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</si>
  <si>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</si>
  <si>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</si>
  <si>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</si>
  <si>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</si>
  <si>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</si>
  <si>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</si>
  <si>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</si>
  <si>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</si>
  <si>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</si>
  <si>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</si>
  <si>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</si>
  <si>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</si>
  <si>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</si>
  <si>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</si>
  <si>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</si>
  <si>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</si>
  <si>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</si>
  <si>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</si>
  <si>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</si>
  <si>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</si>
  <si>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</si>
  <si>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</si>
  <si>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</si>
  <si>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</si>
  <si>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</si>
  <si>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</si>
  <si>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</si>
  <si>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</si>
  <si>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</si>
  <si>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</si>
  <si>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</si>
  <si>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</si>
  <si>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</si>
  <si>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</si>
  <si>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</si>
  <si>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</si>
  <si>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</si>
  <si>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</si>
  <si>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</si>
  <si>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</si>
  <si>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</si>
  <si>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</si>
  <si>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</si>
  <si>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</si>
  <si>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</si>
  <si>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</si>
  <si>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</si>
  <si>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</si>
  <si>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</si>
  <si>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</si>
  <si>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</si>
  <si>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</si>
  <si>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</si>
  <si>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</si>
  <si>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</si>
  <si>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</si>
  <si>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</si>
  <si>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</si>
  <si>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</si>
  <si>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</si>
  <si>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</si>
  <si>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</si>
  <si>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</si>
  <si>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</si>
  <si>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</si>
  <si>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</si>
  <si>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</si>
  <si>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</si>
  <si>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</si>
  <si>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</si>
  <si>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</si>
  <si>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</si>
  <si>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</si>
  <si>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</si>
  <si>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</si>
  <si>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</si>
  <si>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</si>
  <si>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</si>
  <si>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</si>
  <si>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</si>
  <si>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</si>
  <si>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</si>
  <si>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</si>
  <si>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</si>
  <si>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</si>
  <si>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</si>
  <si>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</si>
  <si>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</si>
  <si>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</si>
  <si>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</si>
  <si>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</si>
  <si>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</si>
  <si>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</si>
  <si>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</si>
  <si>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</si>
  <si>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</si>
  <si>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</si>
  <si>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</si>
  <si>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</si>
  <si>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</si>
  <si>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</si>
  <si>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</si>
  <si>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</si>
  <si>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</si>
  <si>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</si>
  <si>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</si>
  <si>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</si>
  <si>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</si>
  <si>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</si>
  <si>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</si>
  <si>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</si>
  <si>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</si>
  <si>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</si>
  <si>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</si>
  <si>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</si>
  <si>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</si>
  <si>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</si>
  <si>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</si>
  <si>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</si>
  <si>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</si>
  <si>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</si>
  <si>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</si>
  <si>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</si>
  <si>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</si>
  <si>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</si>
  <si>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</si>
  <si>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</si>
  <si>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</si>
  <si>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</si>
  <si>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</si>
  <si>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</si>
  <si>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</si>
  <si>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</si>
  <si>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</si>
  <si>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</si>
  <si>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</si>
  <si>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</si>
  <si>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</si>
  <si>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</si>
  <si>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</si>
  <si>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</si>
  <si>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</si>
  <si>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</si>
  <si>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</si>
  <si>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</si>
  <si>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</si>
  <si>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</si>
  <si>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</si>
  <si>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</si>
  <si>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</si>
  <si>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</si>
  <si>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</si>
  <si>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</si>
  <si>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</si>
  <si>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</si>
  <si>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</si>
  <si>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</si>
  <si>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</si>
  <si>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</si>
  <si>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</si>
  <si>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</si>
  <si>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</si>
  <si>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</si>
  <si>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</si>
  <si>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</si>
  <si>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</si>
  <si>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</si>
  <si>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</si>
  <si>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</si>
  <si>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</si>
  <si>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</si>
  <si>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</si>
  <si>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</si>
  <si>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</si>
  <si>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</si>
  <si>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</si>
  <si>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</si>
  <si>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</si>
  <si>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</si>
  <si>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</si>
  <si>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</si>
  <si>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</si>
  <si>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</si>
  <si>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</si>
  <si>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</si>
  <si>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</si>
  <si>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</si>
  <si>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</si>
  <si>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</si>
  <si>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</si>
  <si>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</si>
  <si>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</si>
  <si>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</si>
  <si>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</si>
  <si>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</si>
  <si>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</si>
  <si>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</si>
  <si>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</si>
  <si>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</si>
  <si>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</si>
  <si>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</si>
  <si>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</si>
  <si>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</si>
  <si>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</si>
  <si>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</si>
  <si>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</si>
  <si>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</si>
  <si>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</si>
  <si>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</si>
  <si>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</si>
  <si>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</si>
  <si>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</si>
  <si>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</si>
  <si>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</si>
  <si>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</si>
  <si>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</si>
  <si>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</si>
  <si>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</si>
  <si>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</si>
  <si>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</si>
  <si>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</si>
  <si>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</si>
  <si>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</si>
  <si>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</si>
  <si>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</si>
  <si>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</si>
  <si>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</si>
  <si>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</si>
  <si>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</si>
  <si>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</si>
  <si>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</si>
  <si>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</si>
  <si>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</si>
  <si>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</si>
  <si>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</si>
  <si>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</si>
  <si>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</si>
  <si>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</si>
  <si>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</si>
  <si>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</si>
  <si>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</si>
  <si>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</si>
  <si>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</si>
  <si>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</si>
  <si>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</si>
  <si>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</si>
  <si>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</si>
  <si>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</si>
  <si>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</si>
  <si>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</si>
  <si>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</si>
  <si>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</si>
  <si>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</si>
  <si>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</si>
  <si>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</si>
  <si>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</si>
  <si>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</si>
  <si>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</si>
  <si>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</si>
  <si>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</si>
  <si>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</si>
  <si>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</si>
  <si>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</si>
  <si>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</si>
  <si>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</si>
  <si>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</si>
  <si>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</si>
  <si>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</si>
  <si>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</si>
  <si>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</si>
  <si>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</si>
  <si>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</si>
  <si>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</si>
  <si>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</si>
  <si>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</si>
  <si>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</si>
  <si>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</si>
  <si>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</si>
  <si>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</si>
  <si>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</si>
  <si>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</si>
  <si>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</si>
  <si>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</si>
  <si>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</si>
  <si>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</si>
  <si>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</si>
  <si>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</si>
  <si>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</si>
  <si>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</si>
  <si>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</si>
  <si>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</si>
  <si>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</si>
  <si>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</si>
  <si>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</si>
  <si>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</si>
  <si>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</si>
  <si>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</si>
  <si>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</si>
  <si>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</si>
  <si>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</si>
  <si>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</si>
  <si>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</si>
  <si>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</si>
  <si>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</si>
  <si>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</si>
  <si>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</si>
  <si>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</si>
  <si>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</si>
  <si>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</si>
  <si>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</si>
  <si>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</si>
  <si>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</si>
  <si>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</si>
  <si>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</si>
  <si>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</si>
  <si>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</si>
  <si>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</si>
  <si>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</si>
  <si>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</si>
  <si>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</si>
  <si>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</si>
  <si>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</si>
  <si>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</si>
  <si>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</si>
  <si>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</si>
  <si>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</si>
  <si>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</si>
  <si>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</si>
  <si>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</si>
  <si>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</si>
  <si>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</si>
  <si>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</si>
  <si>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</si>
  <si>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</si>
  <si>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</si>
  <si>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</si>
  <si>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</si>
  <si>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</si>
  <si>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</si>
  <si>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</si>
  <si>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</si>
  <si>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</si>
  <si>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</si>
  <si>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</si>
  <si>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</si>
  <si>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</si>
  <si>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</si>
  <si>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</si>
  <si>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</si>
  <si>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</si>
  <si>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</si>
  <si>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</si>
  <si>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</si>
  <si>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</si>
  <si>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</si>
  <si>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</si>
  <si>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</si>
  <si>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</si>
  <si>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</si>
  <si>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</si>
  <si>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</si>
  <si>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</si>
  <si>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</si>
  <si>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</si>
  <si>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</si>
  <si>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</si>
  <si>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</si>
  <si>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</si>
  <si>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</si>
  <si>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</si>
  <si>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</si>
  <si>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</si>
  <si>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</si>
  <si>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</si>
  <si>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</si>
  <si>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</si>
  <si>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</si>
  <si>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</si>
  <si>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</si>
  <si>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</si>
  <si>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</si>
  <si>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</si>
  <si>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</si>
  <si>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</si>
  <si>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</si>
  <si>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</si>
  <si>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</si>
  <si>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</si>
  <si>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</si>
  <si>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</si>
  <si>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</si>
  <si>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</si>
  <si>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</si>
  <si>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</si>
  <si>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</si>
  <si>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</si>
  <si>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</si>
  <si>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</si>
  <si>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</si>
  <si>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</si>
  <si>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</si>
  <si>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</si>
  <si>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</si>
  <si>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</si>
  <si>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</si>
  <si>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</si>
  <si>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</si>
  <si>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</si>
  <si>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</si>
  <si>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</si>
  <si>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</si>
  <si>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</si>
  <si>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</si>
  <si>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</si>
  <si>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</si>
  <si>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</si>
  <si>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</si>
  <si>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</si>
  <si>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</si>
  <si>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</si>
  <si>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</si>
  <si>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</si>
  <si>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</si>
  <si>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</si>
  <si>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</si>
  <si>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</si>
  <si>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</si>
  <si>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</si>
  <si>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</si>
  <si>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</si>
  <si>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</si>
  <si>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</si>
  <si>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</si>
  <si>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</si>
  <si>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</si>
  <si>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</si>
  <si>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</si>
  <si>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</si>
  <si>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</si>
  <si>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</si>
  <si>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</si>
  <si>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</si>
  <si>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</si>
  <si>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</si>
  <si>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</si>
  <si>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</si>
  <si>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</si>
  <si>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</si>
  <si>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</si>
  <si>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</si>
  <si>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</si>
  <si>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</si>
  <si>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</si>
  <si>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</si>
  <si>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</si>
  <si>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</si>
  <si>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</si>
  <si>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</si>
  <si>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</si>
  <si>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</si>
  <si>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</si>
  <si>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</si>
  <si>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</si>
  <si>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</si>
  <si>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</si>
  <si>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</si>
  <si>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</si>
  <si>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</si>
  <si>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</si>
  <si>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</si>
  <si>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</si>
  <si>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</si>
  <si>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</si>
  <si>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</si>
  <si>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</si>
  <si>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</si>
  <si>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</si>
  <si>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</si>
  <si>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</si>
  <si>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</si>
  <si>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</si>
  <si>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</si>
  <si>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</si>
  <si>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</si>
  <si>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</si>
  <si>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</si>
  <si>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</si>
  <si>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</si>
  <si>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</si>
  <si>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</si>
  <si>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</si>
  <si>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</si>
  <si>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</si>
  <si>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</si>
  <si>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</si>
  <si>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</si>
  <si>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</si>
  <si>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</si>
  <si>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</si>
  <si>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</si>
  <si>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</si>
  <si>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</si>
  <si>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</si>
  <si>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</si>
  <si>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</si>
  <si>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</si>
  <si>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</si>
  <si>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</si>
  <si>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</si>
  <si>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</si>
  <si>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</si>
  <si>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</si>
  <si>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</si>
  <si>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</si>
  <si>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</si>
  <si>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</si>
  <si>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</si>
  <si>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</si>
  <si>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</si>
  <si>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</si>
  <si>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</si>
  <si>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</si>
  <si>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</si>
  <si>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</si>
  <si>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</si>
  <si>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</si>
  <si>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</si>
  <si>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</si>
  <si>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</si>
  <si>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</si>
  <si>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</si>
  <si>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</si>
  <si>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</si>
  <si>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</si>
  <si>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</si>
  <si>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</si>
  <si>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</si>
  <si>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</si>
  <si>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</si>
  <si>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</si>
  <si>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</si>
  <si>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</si>
  <si>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</si>
  <si>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</si>
  <si>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</si>
  <si>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</si>
  <si>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</si>
  <si>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</si>
  <si>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</si>
  <si>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</si>
  <si>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</si>
  <si>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</si>
  <si>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</si>
  <si>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</si>
  <si>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</si>
  <si>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</si>
  <si>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</si>
  <si>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</si>
  <si>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</si>
  <si>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</si>
  <si>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</si>
  <si>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</si>
  <si>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</si>
  <si>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</si>
  <si>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</si>
  <si>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</si>
  <si>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</si>
  <si>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</si>
  <si>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</si>
  <si>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</si>
  <si>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</si>
  <si>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</si>
  <si>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</si>
  <si>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</si>
  <si>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</si>
  <si>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</si>
  <si>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</si>
  <si>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</si>
  <si>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</si>
  <si>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</si>
  <si>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</si>
  <si>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</si>
  <si>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</si>
  <si>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</si>
  <si>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</si>
  <si>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</si>
  <si>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</si>
  <si>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</si>
  <si>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</si>
  <si>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</si>
  <si>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</si>
  <si>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</si>
  <si>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</si>
  <si>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</si>
  <si>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</si>
  <si>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</si>
  <si>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</si>
  <si>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</si>
  <si>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</si>
  <si>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</si>
  <si>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</si>
  <si>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</si>
  <si>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</si>
  <si>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</si>
  <si>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</si>
  <si>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</si>
  <si>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</si>
  <si>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</si>
  <si>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</si>
  <si>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</si>
  <si>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</si>
  <si>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</si>
  <si>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</si>
  <si>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</si>
  <si>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</si>
  <si>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</si>
  <si>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</si>
  <si>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</si>
  <si>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</si>
  <si>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</si>
  <si>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</si>
  <si>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</si>
  <si>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</si>
  <si>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</si>
  <si>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</si>
  <si>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</si>
  <si>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</si>
  <si>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</si>
  <si>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</si>
  <si>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</si>
  <si>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</si>
  <si>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</si>
  <si>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</si>
  <si>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</si>
  <si>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</si>
  <si>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</si>
  <si>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</si>
  <si>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</si>
  <si>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</si>
  <si>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</si>
  <si>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</si>
  <si>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</si>
  <si>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</si>
  <si>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</si>
  <si>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</si>
  <si>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</si>
  <si>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</si>
  <si>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</si>
  <si>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</si>
  <si>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</si>
  <si>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</si>
  <si>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</si>
  <si>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</si>
  <si>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</si>
  <si>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</si>
  <si>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</si>
  <si>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</si>
  <si>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</si>
  <si>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</si>
  <si>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</si>
  <si>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</si>
  <si>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</si>
  <si>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</si>
  <si>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</si>
  <si>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</si>
  <si>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</si>
  <si>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</si>
  <si>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</si>
  <si>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</si>
  <si>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</si>
  <si>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</si>
  <si>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</si>
  <si>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</si>
  <si>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</si>
  <si>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</si>
  <si>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</si>
  <si>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</si>
  <si>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</si>
  <si>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</si>
  <si>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</si>
  <si>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</si>
  <si>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</si>
  <si>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</si>
  <si>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</si>
  <si>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</si>
  <si>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</si>
  <si>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</si>
  <si>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</si>
  <si>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</si>
  <si>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</si>
  <si>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</si>
  <si>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</si>
  <si>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</si>
  <si>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</si>
  <si>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</si>
  <si>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</si>
  <si>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</si>
  <si>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</si>
  <si>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</si>
  <si>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</si>
  <si>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</si>
  <si>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</si>
  <si>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</si>
  <si>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</si>
  <si>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</si>
  <si>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</si>
  <si>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</si>
  <si>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</si>
  <si>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</si>
  <si>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</si>
  <si>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</si>
  <si>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</si>
  <si>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</si>
  <si>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</si>
  <si>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</si>
  <si>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</si>
  <si>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</si>
  <si>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</si>
  <si>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</si>
  <si>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</si>
  <si>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</si>
  <si>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</si>
  <si>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</si>
  <si>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</si>
  <si>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</si>
  <si>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</si>
  <si>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</si>
  <si>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</si>
  <si>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</si>
  <si>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</si>
  <si>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</si>
  <si>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</si>
  <si>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</si>
  <si>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</si>
  <si>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</si>
  <si>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</si>
  <si>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</si>
  <si>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</si>
  <si>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</si>
  <si>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</si>
  <si>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</si>
  <si>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</si>
  <si>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</si>
  <si>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</si>
  <si>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</si>
  <si>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</si>
  <si>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</si>
  <si>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</si>
  <si>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</si>
  <si>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</si>
  <si>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</si>
  <si>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</si>
  <si>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</si>
  <si>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</si>
  <si>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</si>
  <si>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</si>
  <si>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</si>
  <si>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</si>
  <si>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</si>
  <si>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</si>
  <si>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</si>
  <si>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</si>
  <si>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</si>
  <si>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</si>
  <si>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</si>
  <si>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</si>
  <si>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</si>
  <si>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</si>
  <si>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</si>
  <si>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</si>
  <si>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</si>
  <si>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</si>
  <si>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</si>
  <si>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</si>
  <si>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</si>
  <si>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</si>
  <si>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</si>
  <si>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</si>
  <si>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</si>
  <si>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</si>
  <si>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</si>
  <si>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</si>
  <si>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</si>
  <si>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</si>
  <si>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</si>
  <si>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</si>
  <si>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</si>
  <si>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</si>
  <si>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</si>
  <si>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</si>
  <si>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</si>
  <si>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</si>
  <si>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</si>
  <si>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</si>
  <si>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</si>
  <si>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</si>
  <si>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</si>
  <si>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</si>
  <si>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</si>
  <si>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</si>
  <si>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</si>
  <si>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</si>
  <si>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</si>
  <si>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</si>
  <si>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</si>
  <si>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</si>
  <si>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</si>
  <si>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</si>
  <si>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</si>
  <si>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</si>
  <si>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</si>
  <si>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</si>
  <si>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</si>
  <si>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</si>
  <si>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</si>
  <si>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</si>
  <si>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</si>
  <si>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</si>
  <si>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</si>
  <si>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</si>
  <si>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</si>
  <si>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</si>
  <si>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</si>
  <si>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</si>
  <si>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</si>
  <si>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</si>
  <si>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</si>
  <si>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</si>
  <si>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</si>
  <si>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</si>
  <si>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</si>
  <si>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</si>
  <si>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</si>
  <si>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</si>
  <si>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</si>
  <si>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</si>
  <si>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</si>
  <si>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</si>
  <si>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</si>
  <si>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</si>
  <si>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</si>
  <si>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</si>
  <si>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</si>
  <si>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</si>
  <si>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</si>
  <si>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</si>
  <si>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</si>
  <si>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</si>
  <si>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</si>
  <si>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</si>
  <si>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</si>
  <si>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</si>
  <si>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</si>
  <si>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</si>
  <si>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</si>
  <si>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</si>
  <si>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</si>
  <si>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</si>
  <si>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</si>
  <si>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</si>
  <si>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</si>
  <si>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</si>
  <si>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</si>
  <si>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</si>
  <si>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</si>
  <si>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</si>
  <si>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</si>
  <si>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</si>
  <si>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</si>
  <si>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</si>
  <si>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</si>
  <si>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</si>
  <si>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</si>
  <si>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</si>
  <si>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</si>
  <si>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</si>
  <si>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</si>
  <si>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</si>
  <si>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</si>
  <si>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</si>
  <si>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</si>
  <si>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</si>
  <si>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</si>
  <si>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</si>
  <si>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</si>
  <si>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</si>
  <si>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</si>
  <si>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</si>
  <si>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</si>
  <si>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</si>
  <si>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</si>
  <si>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</si>
  <si>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</si>
  <si>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</si>
  <si>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</si>
  <si>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</si>
  <si>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</si>
  <si>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</si>
  <si>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</si>
  <si>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</si>
  <si>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</si>
  <si>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</si>
  <si>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</si>
  <si>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</si>
  <si>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</si>
  <si>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</si>
  <si>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</si>
  <si>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</si>
  <si>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</si>
  <si>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</si>
  <si>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</si>
  <si>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</si>
  <si>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</si>
  <si>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</si>
  <si>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</si>
  <si>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</si>
  <si>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</si>
  <si>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</si>
  <si>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</si>
  <si>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</si>
  <si>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</si>
  <si>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</si>
  <si>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</si>
  <si>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</si>
  <si>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</si>
  <si>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</si>
  <si>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</si>
  <si>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</si>
  <si>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</si>
  <si>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</si>
  <si>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</si>
  <si>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</si>
  <si>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</si>
  <si>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</si>
  <si>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</si>
  <si>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</si>
  <si>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</si>
  <si>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</si>
  <si>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</si>
  <si>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</si>
  <si>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</si>
  <si>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</si>
  <si>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</si>
  <si>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</si>
  <si>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</si>
  <si>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</si>
  <si>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</si>
  <si>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</si>
  <si>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</si>
  <si>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</si>
  <si>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</si>
  <si>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</si>
  <si>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</si>
  <si>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</si>
  <si>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</si>
  <si>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</si>
  <si>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</si>
  <si>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</si>
  <si>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</si>
  <si>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</si>
  <si>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</si>
  <si>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</si>
  <si>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</si>
  <si>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</si>
  <si>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</si>
  <si>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</si>
  <si>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</si>
  <si>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</si>
  <si>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</si>
  <si>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</si>
  <si>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</si>
  <si>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</si>
  <si>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</si>
  <si>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</si>
  <si>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</si>
  <si>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</si>
  <si>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</si>
  <si>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</si>
  <si>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</si>
  <si>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</si>
  <si>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</si>
  <si>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</si>
  <si>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</si>
  <si>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</si>
  <si>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</si>
  <si>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</si>
  <si>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</si>
  <si>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</si>
  <si>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</si>
  <si>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</si>
  <si>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</si>
  <si>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</si>
  <si>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</si>
  <si>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</si>
  <si>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</si>
  <si>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</si>
  <si>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</si>
  <si>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</si>
  <si>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</si>
  <si>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</si>
  <si>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</si>
  <si>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</si>
  <si>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</si>
  <si>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</si>
  <si>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</si>
  <si>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</si>
  <si>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</si>
  <si>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</si>
  <si>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</si>
  <si>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</si>
  <si>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</si>
  <si>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</si>
  <si>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</si>
  <si>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</si>
  <si>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</si>
  <si>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</si>
  <si>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</si>
  <si>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</si>
  <si>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</si>
  <si>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</si>
  <si>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</si>
  <si>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</si>
  <si>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</si>
  <si>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</si>
  <si>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</si>
  <si>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</si>
  <si>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</si>
  <si>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</si>
  <si>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</si>
  <si>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</si>
  <si>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</si>
  <si>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</si>
  <si>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</si>
  <si>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</si>
  <si>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</si>
  <si>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</si>
  <si>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</si>
  <si>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</si>
  <si>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</si>
  <si>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</si>
  <si>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</si>
  <si>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</si>
  <si>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</si>
  <si>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</si>
  <si>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</si>
  <si>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</si>
  <si>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</si>
  <si>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</si>
  <si>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</si>
  <si>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</si>
  <si>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</si>
  <si>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</si>
  <si>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</si>
  <si>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</si>
  <si>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</si>
  <si>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</si>
  <si>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</si>
  <si>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</si>
  <si>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</si>
  <si>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</si>
  <si>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</si>
  <si>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</si>
  <si>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</si>
  <si>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</si>
  <si>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</si>
  <si>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</si>
  <si>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</si>
  <si>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</si>
  <si>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</si>
  <si>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</si>
  <si>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</si>
  <si>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</si>
  <si>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</si>
  <si>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</si>
  <si>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</si>
  <si>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</si>
  <si>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</si>
  <si>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</si>
  <si>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</si>
  <si>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</si>
  <si>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</si>
  <si>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</si>
  <si>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</si>
  <si>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</si>
  <si>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</si>
  <si>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</si>
  <si>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</si>
  <si>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</si>
  <si>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</si>
  <si>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</si>
  <si>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</si>
  <si>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</si>
  <si>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</si>
  <si>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</si>
  <si>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</si>
  <si>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</si>
  <si>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</si>
  <si>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</si>
  <si>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</si>
  <si>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</si>
  <si>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</si>
  <si>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</si>
  <si>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</si>
  <si>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</si>
  <si>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</si>
  <si>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</si>
  <si>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</si>
  <si>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</si>
  <si>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</si>
  <si>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</si>
  <si>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</si>
  <si>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</si>
  <si>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</si>
  <si>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</si>
  <si>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</si>
  <si>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</si>
  <si>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</si>
  <si>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</si>
  <si>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</si>
  <si>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</si>
  <si>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</si>
  <si>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</si>
  <si>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</si>
  <si>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</si>
  <si>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</si>
  <si>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</si>
  <si>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</si>
  <si>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</si>
  <si>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</si>
  <si>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</si>
  <si>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</si>
  <si>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</si>
  <si>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</si>
  <si>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</si>
  <si>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</si>
  <si>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</si>
  <si>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</si>
  <si>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</si>
  <si>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</si>
  <si>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</si>
  <si>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</si>
  <si>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</si>
  <si>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</si>
  <si>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</si>
  <si>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</si>
  <si>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</si>
  <si>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</si>
  <si>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</si>
  <si>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</si>
  <si>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</si>
  <si>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</si>
  <si>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</si>
  <si>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</si>
  <si>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</si>
  <si>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</si>
  <si>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</si>
  <si>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</si>
  <si>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</si>
  <si>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</si>
  <si>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</si>
  <si>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</si>
  <si>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</si>
  <si>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</si>
  <si>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</si>
  <si>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</si>
  <si>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</si>
  <si>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</si>
  <si>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</si>
  <si>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</si>
  <si>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</si>
  <si>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</si>
  <si>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</si>
  <si>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</si>
  <si>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</si>
  <si>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</si>
  <si>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</si>
  <si>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</si>
  <si>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</si>
  <si>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</si>
  <si>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</si>
  <si>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</si>
  <si>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</si>
  <si>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</si>
  <si>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</si>
  <si>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</si>
  <si>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</si>
  <si>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</si>
  <si>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</si>
  <si>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</si>
  <si>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</si>
  <si>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</si>
  <si>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</si>
  <si>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</si>
  <si>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</si>
  <si>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</si>
  <si>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</si>
  <si>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</si>
  <si>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</si>
  <si>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</si>
  <si>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</si>
  <si>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</si>
  <si>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</si>
  <si>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</si>
  <si>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</si>
  <si>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</si>
  <si>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</si>
  <si>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</si>
  <si>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</si>
  <si>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</si>
  <si>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</si>
  <si>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</si>
  <si>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</si>
  <si>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</si>
  <si>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</si>
  <si>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</si>
  <si>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</si>
  <si>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</si>
  <si>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</si>
  <si>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</si>
  <si>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</si>
  <si>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</si>
  <si>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</si>
  <si>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</si>
  <si>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</si>
  <si>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</si>
  <si>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</si>
  <si>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</si>
  <si>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</si>
  <si>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</si>
  <si>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</si>
  <si>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</si>
  <si>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</si>
  <si>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</si>
  <si>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</si>
  <si>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</si>
  <si>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</si>
  <si>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</si>
  <si>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</si>
  <si>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</si>
  <si>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</si>
  <si>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</si>
  <si>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</si>
  <si>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</si>
  <si>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</si>
  <si>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</si>
  <si>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</si>
  <si>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</si>
  <si>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</si>
  <si>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</si>
  <si>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</si>
  <si>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</si>
  <si>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</si>
  <si>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</si>
  <si>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</si>
  <si>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</si>
  <si>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</si>
  <si>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</si>
  <si>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</si>
  <si>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</si>
  <si>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</si>
  <si>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</si>
  <si>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</si>
  <si>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</si>
  <si>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</si>
  <si>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</si>
  <si>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</si>
  <si>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</si>
  <si>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</si>
  <si>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</si>
  <si>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</si>
  <si>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</si>
  <si>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</si>
  <si>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</si>
  <si>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</si>
  <si>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</si>
  <si>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</si>
  <si>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</si>
  <si>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</si>
  <si>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</si>
  <si>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</si>
  <si>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</si>
  <si>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</si>
  <si>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</si>
  <si>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</si>
  <si>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</si>
  <si>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</si>
  <si>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</si>
  <si>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</si>
  <si>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</si>
  <si>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</si>
  <si>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</si>
  <si>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</si>
  <si>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</si>
  <si>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</si>
  <si>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</si>
  <si>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</si>
  <si>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</si>
  <si>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</si>
  <si>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</si>
  <si>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</si>
  <si>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</si>
  <si>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</si>
  <si>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</si>
  <si>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</si>
  <si>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</si>
  <si>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</si>
  <si>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</si>
  <si>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</si>
  <si>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</si>
  <si>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</si>
  <si>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</si>
  <si>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</si>
  <si>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</si>
  <si>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</si>
  <si>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</si>
  <si>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</si>
  <si>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</si>
  <si>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</si>
  <si>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</si>
  <si>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</si>
  <si>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</si>
  <si>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</si>
  <si>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</si>
  <si>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</si>
  <si>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</si>
  <si>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</si>
  <si>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</si>
  <si>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</si>
  <si>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</si>
  <si>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</si>
  <si>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</si>
  <si>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</si>
  <si>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</si>
  <si>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</si>
  <si>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</si>
  <si>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</si>
  <si>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</si>
  <si>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</si>
  <si>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</si>
  <si>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</si>
  <si>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</si>
  <si>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</si>
  <si>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</si>
  <si>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</si>
  <si>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</si>
  <si>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</si>
  <si>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</si>
  <si>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</si>
  <si>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</si>
  <si>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</si>
  <si>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</si>
  <si>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</si>
  <si>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</si>
  <si>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</si>
  <si>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</si>
  <si>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</si>
  <si>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</si>
  <si>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</si>
  <si>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</si>
  <si>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</si>
  <si>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</si>
  <si>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</si>
  <si>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</si>
  <si>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</si>
  <si>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</si>
  <si>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</si>
  <si>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</si>
  <si>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</si>
  <si>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</si>
  <si>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</si>
  <si>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</si>
  <si>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</si>
  <si>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</si>
  <si>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</si>
  <si>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</si>
  <si>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</si>
  <si>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</si>
  <si>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</si>
  <si>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</si>
  <si>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</si>
  <si>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</si>
  <si>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</si>
  <si>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</si>
  <si>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</si>
  <si>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</si>
  <si>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</si>
  <si>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</si>
  <si>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</si>
  <si>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</si>
  <si>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</si>
  <si>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</si>
  <si>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</si>
  <si>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</si>
  <si>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</si>
  <si>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</si>
  <si>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</si>
  <si>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</si>
  <si>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</si>
  <si>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</si>
  <si>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</si>
  <si>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</si>
  <si>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</si>
  <si>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</si>
  <si>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</si>
  <si>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</si>
  <si>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</si>
  <si>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</si>
  <si>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</si>
  <si>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</si>
  <si>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</si>
  <si>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</si>
  <si>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</si>
  <si>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</si>
  <si>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</si>
  <si>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</si>
  <si>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</si>
  <si>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</si>
  <si>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</si>
  <si>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</si>
  <si>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</si>
  <si>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</si>
  <si>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</si>
  <si>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</si>
  <si>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</si>
  <si>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</si>
  <si>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</si>
  <si>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</si>
  <si>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</si>
  <si>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</si>
  <si>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</si>
  <si>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</si>
  <si>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</si>
  <si>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</si>
  <si>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</si>
  <si>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</si>
  <si>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</si>
  <si>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</si>
  <si>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</si>
  <si>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</si>
  <si>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</si>
  <si>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</si>
  <si>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</si>
  <si>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</si>
  <si>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</si>
  <si>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</si>
  <si>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</si>
  <si>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</si>
  <si>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</si>
  <si>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</si>
  <si>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</si>
  <si>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</si>
  <si>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</si>
  <si>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</si>
  <si>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</si>
  <si>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</si>
  <si>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</si>
  <si>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</si>
  <si>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</si>
  <si>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</si>
  <si>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</si>
  <si>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</si>
  <si>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</si>
  <si>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</si>
  <si>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</si>
  <si>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</si>
  <si>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</si>
  <si>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</si>
  <si>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</si>
  <si>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</si>
  <si>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</si>
  <si>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</si>
  <si>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</si>
  <si>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</si>
  <si>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</si>
  <si>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</si>
  <si>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</si>
  <si>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</si>
  <si>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</si>
  <si>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</si>
  <si>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</si>
  <si>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</si>
  <si>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</si>
  <si>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</si>
  <si>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</si>
  <si>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</si>
  <si>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</si>
  <si>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</si>
  <si>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</si>
  <si>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</si>
  <si>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</si>
  <si>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</si>
  <si>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</si>
  <si>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</si>
  <si>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</si>
  <si>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</si>
  <si>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</si>
  <si>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</si>
  <si>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</si>
  <si>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</si>
  <si>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</si>
  <si>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</si>
  <si>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</si>
  <si>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</si>
  <si>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</si>
  <si>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</si>
  <si>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</si>
  <si>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</si>
  <si>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</si>
  <si>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</si>
  <si>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</si>
  <si>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</si>
  <si>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</si>
  <si>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</si>
  <si>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</si>
  <si>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</si>
  <si>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</si>
  <si>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</si>
  <si>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</si>
  <si>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</si>
  <si>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</si>
  <si>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</si>
  <si>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</si>
  <si>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</si>
  <si>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</si>
  <si>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</si>
  <si>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</si>
  <si>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</si>
  <si>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</si>
  <si>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</si>
  <si>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</si>
  <si>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</si>
  <si>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</si>
  <si>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</si>
  <si>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</si>
  <si>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</si>
  <si>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</si>
  <si>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</si>
  <si>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</si>
  <si>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</si>
  <si>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</si>
  <si>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</si>
  <si>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</si>
  <si>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</si>
  <si>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</si>
  <si>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</si>
  <si>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</si>
  <si>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</si>
  <si>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</si>
  <si>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</si>
  <si>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</si>
  <si>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</si>
  <si>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</si>
  <si>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</si>
  <si>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</si>
  <si>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</si>
  <si>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</si>
  <si>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</si>
  <si>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</si>
  <si>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</si>
  <si>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</si>
  <si>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</si>
  <si>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</si>
  <si>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</si>
  <si>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</si>
  <si>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</si>
  <si>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</si>
  <si>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</si>
  <si>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</si>
  <si>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</si>
  <si>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</si>
  <si>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</si>
  <si>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</si>
  <si>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</si>
  <si>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</si>
  <si>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</si>
  <si>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</si>
  <si>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</si>
  <si>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</si>
  <si>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</si>
  <si>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</si>
  <si>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</si>
  <si>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</si>
  <si>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</si>
  <si>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</si>
  <si>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</si>
  <si>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</si>
  <si>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</si>
  <si>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</si>
  <si>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</si>
  <si>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</si>
  <si>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</si>
  <si>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</si>
  <si>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</si>
  <si>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</si>
  <si>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</si>
  <si>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</si>
  <si>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</si>
  <si>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</si>
  <si>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</si>
  <si>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</si>
  <si>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</si>
  <si>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</si>
  <si>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</si>
  <si>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</si>
  <si>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</si>
  <si>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</si>
  <si>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</si>
  <si>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</si>
  <si>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</si>
  <si>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</si>
  <si>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</si>
  <si>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</si>
  <si>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</si>
  <si>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</si>
  <si>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</si>
  <si>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</si>
  <si>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</si>
  <si>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</si>
  <si>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</si>
  <si>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</si>
  <si>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</si>
  <si>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</si>
  <si>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</si>
  <si>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</si>
  <si>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</si>
  <si>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</si>
  <si>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</si>
  <si>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</si>
  <si>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</si>
  <si>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</si>
  <si>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</si>
  <si>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</si>
  <si>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</si>
  <si>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</si>
  <si>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</si>
  <si>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</si>
  <si>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</si>
  <si>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</si>
  <si>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</si>
  <si>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</si>
  <si>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</si>
  <si>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</si>
  <si>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</si>
  <si>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</si>
  <si>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</si>
  <si>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</si>
  <si>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</si>
  <si>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</si>
  <si>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</si>
  <si>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</si>
  <si>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</si>
  <si>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</si>
  <si>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</si>
  <si>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</si>
  <si>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</si>
  <si>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</si>
  <si>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</si>
  <si>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</si>
  <si>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</si>
  <si>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</si>
  <si>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</si>
  <si>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</si>
  <si>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</si>
  <si>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</si>
  <si>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</si>
  <si>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</si>
  <si>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</si>
  <si>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</si>
  <si>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</si>
  <si>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</si>
  <si>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</si>
  <si>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</si>
  <si>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</si>
  <si>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</si>
  <si>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</si>
  <si>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</si>
  <si>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</si>
  <si>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</si>
  <si>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</si>
  <si>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</si>
  <si>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</si>
  <si>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</si>
  <si>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</si>
  <si>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</si>
  <si>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</si>
  <si>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</si>
  <si>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</si>
  <si>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</si>
  <si>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</si>
  <si>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</si>
  <si>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</si>
  <si>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</si>
  <si>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</si>
  <si>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</si>
  <si>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</si>
  <si>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</si>
  <si>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</si>
  <si>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</si>
  <si>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</si>
  <si>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</si>
  <si>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</si>
  <si>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</si>
  <si>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</si>
  <si>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</si>
  <si>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</si>
  <si>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</si>
  <si>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</si>
  <si>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</si>
  <si>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</si>
  <si>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</si>
  <si>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</si>
  <si>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</si>
  <si>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</si>
  <si>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</si>
  <si>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</si>
  <si>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</si>
  <si>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</si>
  <si>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</si>
  <si>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</si>
  <si>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</si>
  <si>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</si>
  <si>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</si>
  <si>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</si>
  <si>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</si>
  <si>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</si>
  <si>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</si>
  <si>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</si>
  <si>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</si>
  <si>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</si>
  <si>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</si>
  <si>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</si>
  <si>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</si>
  <si>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</si>
  <si>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</si>
  <si>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</si>
  <si>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</si>
  <si>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</si>
  <si>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</si>
  <si>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</si>
  <si>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</si>
  <si>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</si>
  <si>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</si>
  <si>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</si>
  <si>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</si>
  <si>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</si>
  <si>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</si>
  <si>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</si>
  <si>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</si>
  <si>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</si>
  <si>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</si>
  <si>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</si>
  <si>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</si>
  <si>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</si>
  <si>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</si>
  <si>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</si>
  <si>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</si>
  <si>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</si>
  <si>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</si>
  <si>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</si>
  <si>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</si>
  <si>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</si>
  <si>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</si>
  <si>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</si>
  <si>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</si>
  <si>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</si>
  <si>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</si>
  <si>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</si>
  <si>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</si>
  <si>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</si>
  <si>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</si>
  <si>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</si>
  <si>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</si>
  <si>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</si>
  <si>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</si>
  <si>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</si>
  <si>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</si>
  <si>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</si>
  <si>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</si>
  <si>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</si>
  <si>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</si>
  <si>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</si>
  <si>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</si>
  <si>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</si>
  <si>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</si>
  <si>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</si>
  <si>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</si>
  <si>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</si>
  <si>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</si>
  <si>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</si>
  <si>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</si>
  <si>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</si>
  <si>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</si>
  <si>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</si>
  <si>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</si>
  <si>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</si>
  <si>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</si>
  <si>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</si>
  <si>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</si>
  <si>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</si>
  <si>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</si>
  <si>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</si>
  <si>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</si>
  <si>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</si>
  <si>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</si>
  <si>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</si>
  <si>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</si>
  <si>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</si>
  <si>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</si>
  <si>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</si>
  <si>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</si>
  <si>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</si>
  <si>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</si>
  <si>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</si>
  <si>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</si>
  <si>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</si>
  <si>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</si>
  <si>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</si>
  <si>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</si>
  <si>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</si>
  <si>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</si>
  <si>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</si>
  <si>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</si>
  <si>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</si>
  <si>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</si>
  <si>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</si>
  <si>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</si>
  <si>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</si>
  <si>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</si>
  <si>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</si>
  <si>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</si>
  <si>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</si>
  <si>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</si>
  <si>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</si>
  <si>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</si>
  <si>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</si>
  <si>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</si>
  <si>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</si>
  <si>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</si>
  <si>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</si>
  <si>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</si>
  <si>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</si>
  <si>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</si>
  <si>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</si>
  <si>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</si>
  <si>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</si>
  <si>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</si>
  <si>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</si>
  <si>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</si>
  <si>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</si>
  <si>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</si>
  <si>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</si>
  <si>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</si>
  <si>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</si>
  <si>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</si>
  <si>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</si>
  <si>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</si>
  <si>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</si>
  <si>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</si>
  <si>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</si>
  <si>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</si>
  <si>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</si>
  <si>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</si>
  <si>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</si>
  <si>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</si>
  <si>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</si>
  <si>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</si>
  <si>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</si>
  <si>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</si>
  <si>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</si>
  <si>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</si>
  <si>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</si>
  <si>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</si>
  <si>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</si>
  <si>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</si>
  <si>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</si>
  <si>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</si>
  <si>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</si>
  <si>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</si>
  <si>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</si>
  <si>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</si>
  <si>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</si>
  <si>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</si>
  <si>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</si>
  <si>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</si>
  <si>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</si>
  <si>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</si>
  <si>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</si>
  <si>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</si>
  <si>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</si>
  <si>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</si>
  <si>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</si>
  <si>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</si>
  <si>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</si>
  <si>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</si>
  <si>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</si>
  <si>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</si>
  <si>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</si>
  <si>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</si>
  <si>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</si>
  <si>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</si>
  <si>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</si>
  <si>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</si>
  <si>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</si>
  <si>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</si>
  <si>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</si>
  <si>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</si>
  <si>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</si>
  <si>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</si>
  <si>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</si>
  <si>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</si>
  <si>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</si>
  <si>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</si>
  <si>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</si>
  <si>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</si>
  <si>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</si>
  <si>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</si>
  <si>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</si>
  <si>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</si>
  <si>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</si>
  <si>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</si>
  <si>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</si>
  <si>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</si>
  <si>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</si>
  <si>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</si>
  <si>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</si>
  <si>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</si>
  <si>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</si>
  <si>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</si>
  <si>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</si>
  <si>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</si>
  <si>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</si>
  <si>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</si>
  <si>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</si>
  <si>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</si>
  <si>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</si>
  <si>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</si>
  <si>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</si>
  <si>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</si>
  <si>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</si>
  <si>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</si>
  <si>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</si>
  <si>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</si>
  <si>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</si>
  <si>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</si>
  <si>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</si>
  <si>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</si>
  <si>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</si>
  <si>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</si>
  <si>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</si>
  <si>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</si>
  <si>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</si>
  <si>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</si>
  <si>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</si>
  <si>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</si>
  <si>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</si>
  <si>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</si>
  <si>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</si>
  <si>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</si>
  <si>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</si>
  <si>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</si>
  <si>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</si>
  <si>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</si>
  <si>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</si>
  <si>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</si>
  <si>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</si>
  <si>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</si>
  <si>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</si>
  <si>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</si>
  <si>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</si>
  <si>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</si>
  <si>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</si>
  <si>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</si>
  <si>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</si>
  <si>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</si>
  <si>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</si>
  <si>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</si>
  <si>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</si>
  <si>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</si>
  <si>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</si>
  <si>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</si>
  <si>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</si>
  <si>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</si>
  <si>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</si>
  <si>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</si>
  <si>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</si>
  <si>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</si>
  <si>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</si>
  <si>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</si>
  <si>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</si>
  <si>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</si>
  <si>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</si>
  <si>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</si>
  <si>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</si>
  <si>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</si>
  <si>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</si>
  <si>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</si>
  <si>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</si>
  <si>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</si>
  <si>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</si>
  <si>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</si>
  <si>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</si>
  <si>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</si>
  <si>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</si>
  <si>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</si>
  <si>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</si>
  <si>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</si>
  <si>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</si>
  <si>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</si>
  <si>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</si>
  <si>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</si>
  <si>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</si>
  <si>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</si>
  <si>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</si>
  <si>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</si>
  <si>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</si>
  <si>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</si>
  <si>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</si>
  <si>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</si>
  <si>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</si>
  <si>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</si>
  <si>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</si>
  <si>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</si>
  <si>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</si>
  <si>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</si>
  <si>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</si>
  <si>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</si>
  <si>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</si>
  <si>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</si>
  <si>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</si>
  <si>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</si>
  <si>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</si>
  <si>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</si>
  <si>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</si>
  <si>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</si>
  <si>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</si>
  <si>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</si>
  <si>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</si>
  <si>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</si>
  <si>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</si>
  <si>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</si>
  <si>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</si>
  <si>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</si>
  <si>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</si>
  <si>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</si>
  <si>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</si>
  <si>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</si>
  <si>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</si>
  <si>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</si>
  <si>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</si>
  <si>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</si>
  <si>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</si>
  <si>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</si>
  <si>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</si>
  <si>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</si>
  <si>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</si>
  <si>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</si>
  <si>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</si>
  <si>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</si>
  <si>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</si>
  <si>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</si>
  <si>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</si>
  <si>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</si>
  <si>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</si>
  <si>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</si>
  <si>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</si>
  <si>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</si>
  <si>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</si>
  <si>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</si>
  <si>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</si>
  <si>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</si>
  <si>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</si>
  <si>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</si>
  <si>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</si>
  <si>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</si>
  <si>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</si>
  <si>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</si>
  <si>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</si>
  <si>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</si>
  <si>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</si>
  <si>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</si>
  <si>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</si>
  <si>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</si>
  <si>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</si>
  <si>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</si>
  <si>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</si>
  <si>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</si>
  <si>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</si>
  <si>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</si>
  <si>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</si>
  <si>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</si>
  <si>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</si>
  <si>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</si>
  <si>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</si>
  <si>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</si>
  <si>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</si>
  <si>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</si>
  <si>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</si>
  <si>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</si>
  <si>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</si>
  <si>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</si>
  <si>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</si>
  <si>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</si>
  <si>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</si>
  <si>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</si>
  <si>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</si>
  <si>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</si>
  <si>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</si>
  <si>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</si>
  <si>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</si>
  <si>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</si>
  <si>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</si>
  <si>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</si>
  <si>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</si>
  <si>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</si>
  <si>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</si>
  <si>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</si>
  <si>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</si>
  <si>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</si>
  <si>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</si>
  <si>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</si>
  <si>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</si>
  <si>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</si>
  <si>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</si>
  <si>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</si>
  <si>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</si>
  <si>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</si>
  <si>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</si>
  <si>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</si>
  <si>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</si>
  <si>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</si>
  <si>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</si>
  <si>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</si>
  <si>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</si>
  <si>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</si>
  <si>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</si>
  <si>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</si>
  <si>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</si>
  <si>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</si>
  <si>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</si>
  <si>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</si>
  <si>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</si>
  <si>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</si>
  <si>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</si>
  <si>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</si>
  <si>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</si>
  <si>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</si>
  <si>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</si>
  <si>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</si>
  <si>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</si>
  <si>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</si>
  <si>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</si>
  <si>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</si>
  <si>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</si>
  <si>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</si>
  <si>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</si>
  <si>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</si>
  <si>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</si>
  <si>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</si>
  <si>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</si>
  <si>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</si>
  <si>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</si>
  <si>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</si>
  <si>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</si>
  <si>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</si>
  <si>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</si>
  <si>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</si>
  <si>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</si>
  <si>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</si>
  <si>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</si>
  <si>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</si>
  <si>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</si>
  <si>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</si>
  <si>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</si>
  <si>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</si>
  <si>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</si>
  <si>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</si>
  <si>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</si>
  <si>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</si>
  <si>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</si>
  <si>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</si>
  <si>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</si>
  <si>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</si>
  <si>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</si>
  <si>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</si>
  <si>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</si>
  <si>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</si>
  <si>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</si>
  <si>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</si>
  <si>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</si>
  <si>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</si>
  <si>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</si>
  <si>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</si>
  <si>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</si>
  <si>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</si>
  <si>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</si>
  <si>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</si>
  <si>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</si>
  <si>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</si>
  <si>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</si>
  <si>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</si>
  <si>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</si>
  <si>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</si>
  <si>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</si>
  <si>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</si>
  <si>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</si>
  <si>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</si>
  <si>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</si>
  <si>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</si>
  <si>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</si>
  <si>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</si>
  <si>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</si>
  <si>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</si>
  <si>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</si>
  <si>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</si>
  <si>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</si>
  <si>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</si>
  <si>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</si>
  <si>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</si>
  <si>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</si>
  <si>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</si>
  <si>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</si>
  <si>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</si>
  <si>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</si>
  <si>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</si>
  <si>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</si>
  <si>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</si>
  <si>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</si>
  <si>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</si>
  <si>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</si>
  <si>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</si>
  <si>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</si>
  <si>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</si>
  <si>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</si>
  <si>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</si>
  <si>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</si>
  <si>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</si>
  <si>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</si>
  <si>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</si>
  <si>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</si>
  <si>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</si>
  <si>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</si>
  <si>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</si>
  <si>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</si>
  <si>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</si>
  <si>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</si>
  <si>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</si>
  <si>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</si>
  <si>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</si>
  <si>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</si>
  <si>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</si>
  <si>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</si>
  <si>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</si>
  <si>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</si>
  <si>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</si>
  <si>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</si>
  <si>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</si>
  <si>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</si>
  <si>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</si>
  <si>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</si>
  <si>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</si>
  <si>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</si>
  <si>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</si>
  <si>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</si>
  <si>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</si>
  <si>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</si>
  <si>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</si>
  <si>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</si>
  <si>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</si>
  <si>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</si>
  <si>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</si>
  <si>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</si>
  <si>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</si>
  <si>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</si>
  <si>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</si>
  <si>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</si>
  <si>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</si>
  <si>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</si>
  <si>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</si>
  <si>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</si>
  <si>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</si>
  <si>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</si>
  <si>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</si>
  <si>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</si>
  <si>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</si>
  <si>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</si>
  <si>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</si>
  <si>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</si>
  <si>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</si>
  <si>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</si>
  <si>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</si>
  <si>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</si>
  <si>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</si>
  <si>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</si>
  <si>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</si>
  <si>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</si>
  <si>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</si>
  <si>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</si>
  <si>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</si>
  <si>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</si>
  <si>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</si>
  <si>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</si>
  <si>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</si>
  <si>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</si>
  <si>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</si>
  <si>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</si>
  <si>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</si>
  <si>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</si>
  <si>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</si>
  <si>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</si>
  <si>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</si>
  <si>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</si>
  <si>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</si>
  <si>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</si>
  <si>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</si>
  <si>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</si>
  <si>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</si>
  <si>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</si>
  <si>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</si>
  <si>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</si>
  <si>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</si>
  <si>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</si>
  <si>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</si>
  <si>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</si>
  <si>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</si>
  <si>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</si>
  <si>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</si>
  <si>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</si>
  <si>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</si>
  <si>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</si>
  <si>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</si>
  <si>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</si>
  <si>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</si>
  <si>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</si>
  <si>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</si>
  <si>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</si>
  <si>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</si>
  <si>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</si>
  <si>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</si>
  <si>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</si>
  <si>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</si>
  <si>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</si>
  <si>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</si>
  <si>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</si>
  <si>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</si>
  <si>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</si>
  <si>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</si>
  <si>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</si>
  <si>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</si>
  <si>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</si>
  <si>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</si>
  <si>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</si>
  <si>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</si>
  <si>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</si>
  <si>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</si>
  <si>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</si>
  <si>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</si>
  <si>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</si>
  <si>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</si>
  <si>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</si>
  <si>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</si>
  <si>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</si>
  <si>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</si>
  <si>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</si>
  <si>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</si>
  <si>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</si>
  <si>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</si>
  <si>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</si>
  <si>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</si>
  <si>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</si>
  <si>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</si>
  <si>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</si>
  <si>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</si>
  <si>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</si>
  <si>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</si>
  <si>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</si>
  <si>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</si>
  <si>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</si>
  <si>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</si>
  <si>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</si>
  <si>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</si>
  <si>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</si>
  <si>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</si>
  <si>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</si>
  <si>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</si>
  <si>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</si>
  <si>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</si>
  <si>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</si>
  <si>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</si>
  <si>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</si>
  <si>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</si>
  <si>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</si>
  <si>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</si>
  <si>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</si>
  <si>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</si>
  <si>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</si>
  <si>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</si>
  <si>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</si>
  <si>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</si>
  <si>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</si>
  <si>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</si>
  <si>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</si>
  <si>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</si>
  <si>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</si>
  <si>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</si>
  <si>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</si>
  <si>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</si>
  <si>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</si>
  <si>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</si>
  <si>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</si>
  <si>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</si>
  <si>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</si>
  <si>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</si>
  <si>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</si>
  <si>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</si>
  <si>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</si>
  <si>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</si>
  <si>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</si>
  <si>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</si>
  <si>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</si>
  <si>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</si>
  <si>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</si>
  <si>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</si>
  <si>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</si>
  <si>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</si>
  <si>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</si>
  <si>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</si>
  <si>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</si>
  <si>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</si>
  <si>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</si>
  <si>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</si>
  <si>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</si>
  <si>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</si>
  <si>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</si>
  <si>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</si>
  <si>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</si>
  <si>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</si>
  <si>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</si>
  <si>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</si>
  <si>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</si>
  <si>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</si>
  <si>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</si>
  <si>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</si>
  <si>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</si>
  <si>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</si>
  <si>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</si>
  <si>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</si>
  <si>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</si>
  <si>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</si>
  <si>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</si>
  <si>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</si>
  <si>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</si>
  <si>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</si>
  <si>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</si>
  <si>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</si>
  <si>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</si>
  <si>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</si>
  <si>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</si>
  <si>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</si>
  <si>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</si>
  <si>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</si>
  <si>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</si>
  <si>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</si>
  <si>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</si>
  <si>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</si>
  <si>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</si>
  <si>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</si>
  <si>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</si>
  <si>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</si>
  <si>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</si>
  <si>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</si>
  <si>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</si>
  <si>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</si>
  <si>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</si>
  <si>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</si>
  <si>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</si>
  <si>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</si>
  <si>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</si>
  <si>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</si>
  <si>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</si>
  <si>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</si>
  <si>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</si>
  <si>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</si>
  <si>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</si>
  <si>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</si>
  <si>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</si>
  <si>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Exclesa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</si>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</sst>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0.0"/>
    <numFmt numFmtId="165" formatCode="dd/mmm/yyyy"/>
    <numFmt numFmtId="166" formatCode="0.0\ &quot;kg&quot;"/>
    <numFmt numFmtId="167" formatCode="_-[$$-409]* #,##0.00_ ;_-[$$-409]* \-#,##0.00\ ;_-[$$-409]* &quot;-&quot;??_ ;_-@_ "/>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67"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3C6CC2"/>
      <color rgb="FF99B2DF"/>
      <color rgb="FF2F5395"/>
      <color rgb="FF2643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1).xlsx]Total Sales!Total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across 4 years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_-[$$-409]* #,##0.00_ ;_-[$$-409]* \-#,##0.00\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D9-4ABD-A5F7-CAEF34C2FE9A}"/>
            </c:ext>
          </c:extLst>
        </c:ser>
        <c:ser>
          <c:idx val="1"/>
          <c:order val="1"/>
          <c:tx>
            <c:strRef>
              <c:f>'Total Sales'!$D$3:$D$4</c:f>
              <c:strCache>
                <c:ptCount val="1"/>
                <c:pt idx="0">
                  <c:v>Exclesa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_-[$$-409]* #,##0.00_ ;_-[$$-409]* \-#,##0.00\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D9-4ABD-A5F7-CAEF34C2FE9A}"/>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_-[$$-409]* #,##0.00_ ;_-[$$-409]* \-#,##0.00\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D9-4ABD-A5F7-CAEF34C2FE9A}"/>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_-[$$-409]* #,##0.00_ ;_-[$$-409]* \-#,##0.00\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DD9-4ABD-A5F7-CAEF34C2FE9A}"/>
            </c:ext>
          </c:extLst>
        </c:ser>
        <c:dLbls>
          <c:showLegendKey val="0"/>
          <c:showVal val="0"/>
          <c:showCatName val="0"/>
          <c:showSerName val="0"/>
          <c:showPercent val="0"/>
          <c:showBubbleSize val="0"/>
        </c:dLbls>
        <c:smooth val="0"/>
        <c:axId val="1216512095"/>
        <c:axId val="1216516415"/>
      </c:lineChart>
      <c:catAx>
        <c:axId val="121651209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516415"/>
        <c:crosses val="autoZero"/>
        <c:auto val="1"/>
        <c:lblAlgn val="ctr"/>
        <c:lblOffset val="100"/>
        <c:noMultiLvlLbl val="0"/>
      </c:catAx>
      <c:valAx>
        <c:axId val="1216516415"/>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51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1).xlsx]Country Bar chart!Total 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64378"/>
          </a:solidFill>
          <a:ln>
            <a:noFill/>
          </a:ln>
          <a:effectLst/>
        </c:spPr>
      </c:pivotFmt>
      <c:pivotFmt>
        <c:idx val="2"/>
        <c:spPr>
          <a:solidFill>
            <a:srgbClr val="3C6CC2"/>
          </a:solidFill>
          <a:ln>
            <a:noFill/>
          </a:ln>
          <a:effectLst/>
        </c:spPr>
      </c:pivotFmt>
      <c:pivotFmt>
        <c:idx val="3"/>
        <c:spPr>
          <a:solidFill>
            <a:srgbClr val="99B2DF"/>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B2DF"/>
          </a:solidFill>
          <a:ln>
            <a:noFill/>
          </a:ln>
          <a:effectLst/>
        </c:spPr>
      </c:pivotFmt>
      <c:pivotFmt>
        <c:idx val="6"/>
        <c:spPr>
          <a:solidFill>
            <a:srgbClr val="3C6CC2"/>
          </a:solidFill>
          <a:ln>
            <a:noFill/>
          </a:ln>
          <a:effectLst/>
        </c:spPr>
      </c:pivotFmt>
      <c:pivotFmt>
        <c:idx val="7"/>
        <c:spPr>
          <a:solidFill>
            <a:srgbClr val="264378"/>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9B2DF"/>
          </a:solidFill>
          <a:ln>
            <a:noFill/>
          </a:ln>
          <a:effectLst/>
        </c:spPr>
      </c:pivotFmt>
      <c:pivotFmt>
        <c:idx val="10"/>
        <c:spPr>
          <a:solidFill>
            <a:srgbClr val="3C6CC2"/>
          </a:solidFill>
          <a:ln>
            <a:noFill/>
          </a:ln>
          <a:effectLst/>
        </c:spPr>
      </c:pivotFmt>
      <c:pivotFmt>
        <c:idx val="11"/>
        <c:spPr>
          <a:solidFill>
            <a:srgbClr val="264378"/>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rgbClr val="99B2DF"/>
              </a:solidFill>
              <a:ln>
                <a:noFill/>
              </a:ln>
              <a:effectLst/>
            </c:spPr>
            <c:extLst>
              <c:ext xmlns:c16="http://schemas.microsoft.com/office/drawing/2014/chart" uri="{C3380CC4-5D6E-409C-BE32-E72D297353CC}">
                <c16:uniqueId val="{00000001-3BFE-49C0-8F0D-3D6FA53EAFFB}"/>
              </c:ext>
            </c:extLst>
          </c:dPt>
          <c:dPt>
            <c:idx val="1"/>
            <c:invertIfNegative val="0"/>
            <c:bubble3D val="0"/>
            <c:spPr>
              <a:solidFill>
                <a:srgbClr val="3C6CC2"/>
              </a:solidFill>
              <a:ln>
                <a:noFill/>
              </a:ln>
              <a:effectLst/>
            </c:spPr>
            <c:extLst>
              <c:ext xmlns:c16="http://schemas.microsoft.com/office/drawing/2014/chart" uri="{C3380CC4-5D6E-409C-BE32-E72D297353CC}">
                <c16:uniqueId val="{00000003-3BFE-49C0-8F0D-3D6FA53EAFFB}"/>
              </c:ext>
            </c:extLst>
          </c:dPt>
          <c:dPt>
            <c:idx val="2"/>
            <c:invertIfNegative val="0"/>
            <c:bubble3D val="0"/>
            <c:spPr>
              <a:solidFill>
                <a:srgbClr val="264378"/>
              </a:solidFill>
              <a:ln>
                <a:noFill/>
              </a:ln>
              <a:effectLst/>
            </c:spPr>
            <c:extLst>
              <c:ext xmlns:c16="http://schemas.microsoft.com/office/drawing/2014/chart" uri="{C3380CC4-5D6E-409C-BE32-E72D297353CC}">
                <c16:uniqueId val="{00000005-3BFE-49C0-8F0D-3D6FA53EAF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BFE-49C0-8F0D-3D6FA53EAFFB}"/>
            </c:ext>
          </c:extLst>
        </c:ser>
        <c:dLbls>
          <c:dLblPos val="outEnd"/>
          <c:showLegendKey val="0"/>
          <c:showVal val="1"/>
          <c:showCatName val="0"/>
          <c:showSerName val="0"/>
          <c:showPercent val="0"/>
          <c:showBubbleSize val="0"/>
        </c:dLbls>
        <c:gapWidth val="182"/>
        <c:axId val="117872495"/>
        <c:axId val="117870575"/>
      </c:barChart>
      <c:catAx>
        <c:axId val="117872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0575"/>
        <c:crosses val="autoZero"/>
        <c:auto val="1"/>
        <c:lblAlgn val="ctr"/>
        <c:lblOffset val="100"/>
        <c:noMultiLvlLbl val="0"/>
      </c:catAx>
      <c:valAx>
        <c:axId val="117870575"/>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1).xlsx]TOP5Customers!Total 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64378"/>
          </a:solidFill>
          <a:ln>
            <a:noFill/>
          </a:ln>
          <a:effectLst/>
        </c:spPr>
      </c:pivotFmt>
      <c:pivotFmt>
        <c:idx val="2"/>
        <c:spPr>
          <a:solidFill>
            <a:srgbClr val="3C6CC2"/>
          </a:solidFill>
          <a:ln>
            <a:noFill/>
          </a:ln>
          <a:effectLst/>
        </c:spPr>
      </c:pivotFmt>
      <c:pivotFmt>
        <c:idx val="3"/>
        <c:spPr>
          <a:solidFill>
            <a:srgbClr val="99B2DF"/>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B2DF"/>
          </a:solidFill>
          <a:ln>
            <a:noFill/>
          </a:ln>
          <a:effectLst/>
        </c:spPr>
      </c:pivotFmt>
      <c:pivotFmt>
        <c:idx val="6"/>
        <c:spPr>
          <a:solidFill>
            <a:srgbClr val="3C6CC2"/>
          </a:solidFill>
          <a:ln>
            <a:noFill/>
          </a:ln>
          <a:effectLst/>
        </c:spPr>
      </c:pivotFmt>
      <c:pivotFmt>
        <c:idx val="7"/>
        <c:spPr>
          <a:solidFill>
            <a:srgbClr val="264378"/>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57F8-47AD-A126-14876C48B8AF}"/>
              </c:ext>
            </c:extLst>
          </c:dPt>
          <c:dPt>
            <c:idx val="1"/>
            <c:invertIfNegative val="0"/>
            <c:bubble3D val="0"/>
            <c:extLst>
              <c:ext xmlns:c16="http://schemas.microsoft.com/office/drawing/2014/chart" uri="{C3380CC4-5D6E-409C-BE32-E72D297353CC}">
                <c16:uniqueId val="{00000001-57F8-47AD-A126-14876C48B8AF}"/>
              </c:ext>
            </c:extLst>
          </c:dPt>
          <c:dPt>
            <c:idx val="2"/>
            <c:invertIfNegative val="0"/>
            <c:bubble3D val="0"/>
            <c:extLst>
              <c:ext xmlns:c16="http://schemas.microsoft.com/office/drawing/2014/chart" uri="{C3380CC4-5D6E-409C-BE32-E72D297353CC}">
                <c16:uniqueId val="{00000002-57F8-47AD-A126-14876C48B8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7F8-47AD-A126-14876C48B8AF}"/>
            </c:ext>
          </c:extLst>
        </c:ser>
        <c:dLbls>
          <c:dLblPos val="outEnd"/>
          <c:showLegendKey val="0"/>
          <c:showVal val="1"/>
          <c:showCatName val="0"/>
          <c:showSerName val="0"/>
          <c:showPercent val="0"/>
          <c:showBubbleSize val="0"/>
        </c:dLbls>
        <c:gapWidth val="182"/>
        <c:axId val="117872495"/>
        <c:axId val="117870575"/>
      </c:barChart>
      <c:catAx>
        <c:axId val="117872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0575"/>
        <c:crosses val="autoZero"/>
        <c:auto val="1"/>
        <c:lblAlgn val="ctr"/>
        <c:lblOffset val="100"/>
        <c:noMultiLvlLbl val="0"/>
      </c:catAx>
      <c:valAx>
        <c:axId val="117870575"/>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0</xdr:row>
      <xdr:rowOff>57150</xdr:rowOff>
    </xdr:from>
    <xdr:to>
      <xdr:col>26</xdr:col>
      <xdr:colOff>0</xdr:colOff>
      <xdr:row>5</xdr:row>
      <xdr:rowOff>12700</xdr:rowOff>
    </xdr:to>
    <xdr:sp macro="" textlink="">
      <xdr:nvSpPr>
        <xdr:cNvPr id="3" name="Rectangle 2">
          <a:extLst>
            <a:ext uri="{FF2B5EF4-FFF2-40B4-BE49-F238E27FC236}">
              <a16:creationId xmlns:a16="http://schemas.microsoft.com/office/drawing/2014/main" id="{123CFE34-AAB4-C513-CFD7-F608DBE3215B}"/>
            </a:ext>
          </a:extLst>
        </xdr:cNvPr>
        <xdr:cNvSpPr/>
      </xdr:nvSpPr>
      <xdr:spPr>
        <a:xfrm>
          <a:off x="133350" y="57150"/>
          <a:ext cx="15220950" cy="7556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aseline="0">
              <a:solidFill>
                <a:schemeClr val="bg1"/>
              </a:solidFill>
            </a:rPr>
            <a:t>COFFEE SALES DASHBOARD</a:t>
          </a:r>
          <a:endParaRPr lang="en-IN" sz="3600">
            <a:solidFill>
              <a:schemeClr val="bg1"/>
            </a:solidFill>
          </a:endParaRPr>
        </a:p>
      </xdr:txBody>
    </xdr:sp>
    <xdr:clientData/>
  </xdr:twoCellAnchor>
  <xdr:twoCellAnchor>
    <xdr:from>
      <xdr:col>0</xdr:col>
      <xdr:colOff>107950</xdr:colOff>
      <xdr:row>13</xdr:row>
      <xdr:rowOff>38098</xdr:rowOff>
    </xdr:from>
    <xdr:to>
      <xdr:col>11</xdr:col>
      <xdr:colOff>273050</xdr:colOff>
      <xdr:row>35</xdr:row>
      <xdr:rowOff>6349</xdr:rowOff>
    </xdr:to>
    <xdr:graphicFrame macro="">
      <xdr:nvGraphicFramePr>
        <xdr:cNvPr id="4" name="Chart 3">
          <a:extLst>
            <a:ext uri="{FF2B5EF4-FFF2-40B4-BE49-F238E27FC236}">
              <a16:creationId xmlns:a16="http://schemas.microsoft.com/office/drawing/2014/main" id="{5D57954B-FB4A-400F-A1FD-9B6D8A469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12700</xdr:colOff>
      <xdr:row>5</xdr:row>
      <xdr:rowOff>139699</xdr:rowOff>
    </xdr:from>
    <xdr:to>
      <xdr:col>11</xdr:col>
      <xdr:colOff>273050</xdr:colOff>
      <xdr:row>12</xdr:row>
      <xdr:rowOff>139699</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A3E96B08-6367-4408-827F-57D993265ED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000" y="939799"/>
              <a:ext cx="6356350" cy="12890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184150</xdr:colOff>
      <xdr:row>6</xdr:row>
      <xdr:rowOff>12700</xdr:rowOff>
    </xdr:from>
    <xdr:to>
      <xdr:col>25</xdr:col>
      <xdr:colOff>260350</xdr:colOff>
      <xdr:row>11</xdr:row>
      <xdr:rowOff>127000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615EC326-0E39-4B52-B76C-3C71BB2295E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100050" y="996950"/>
              <a:ext cx="1905000" cy="1035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603250</xdr:colOff>
      <xdr:row>7</xdr:row>
      <xdr:rowOff>6350</xdr:rowOff>
    </xdr:from>
    <xdr:to>
      <xdr:col>17</xdr:col>
      <xdr:colOff>419100</xdr:colOff>
      <xdr:row>11</xdr:row>
      <xdr:rowOff>12699</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AC8FFA04-C715-42C6-A953-8199C19B169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813550" y="1174750"/>
              <a:ext cx="3473450" cy="742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438150</xdr:colOff>
      <xdr:row>6</xdr:row>
      <xdr:rowOff>12700</xdr:rowOff>
    </xdr:from>
    <xdr:to>
      <xdr:col>21</xdr:col>
      <xdr:colOff>241300</xdr:colOff>
      <xdr:row>11</xdr:row>
      <xdr:rowOff>139700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0D0E9ADC-80DF-4D9F-9520-E454FB0C042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915650" y="996950"/>
              <a:ext cx="1631950" cy="1047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603250</xdr:colOff>
      <xdr:row>23</xdr:row>
      <xdr:rowOff>25400</xdr:rowOff>
    </xdr:from>
    <xdr:to>
      <xdr:col>25</xdr:col>
      <xdr:colOff>590550</xdr:colOff>
      <xdr:row>35</xdr:row>
      <xdr:rowOff>38100</xdr:rowOff>
    </xdr:to>
    <xdr:graphicFrame macro="">
      <xdr:nvGraphicFramePr>
        <xdr:cNvPr id="9" name="Chart 8">
          <a:extLst>
            <a:ext uri="{FF2B5EF4-FFF2-40B4-BE49-F238E27FC236}">
              <a16:creationId xmlns:a16="http://schemas.microsoft.com/office/drawing/2014/main" id="{990091BB-12C9-4F4F-B845-F7B071525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596900</xdr:colOff>
      <xdr:row>12</xdr:row>
      <xdr:rowOff>158750</xdr:rowOff>
    </xdr:from>
    <xdr:to>
      <xdr:col>26</xdr:col>
      <xdr:colOff>0</xdr:colOff>
      <xdr:row>21</xdr:row>
      <xdr:rowOff>177800</xdr:rowOff>
    </xdr:to>
    <xdr:graphicFrame macro="">
      <xdr:nvGraphicFramePr>
        <xdr:cNvPr id="10" name="Chart 9">
          <a:extLst>
            <a:ext uri="{FF2B5EF4-FFF2-40B4-BE49-F238E27FC236}">
              <a16:creationId xmlns:a16="http://schemas.microsoft.com/office/drawing/2014/main" id="{4B72BAB6-CCF0-4B47-A480-DB6759BEB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refreshedDate="45859.775053703706" createdVersion="8" refreshedVersion="8" minRefreshableVersion="3" recordCount="1000" xr:uid="{B01A10B1-E51F-45AE-B2E8-5D0A9D577BD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le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34322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DCAF9-AB50-4886-8BF6-DF74524DAD4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67"/>
  </dataFields>
  <chartFormats count="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1">
          <reference field="4294967294" count="1" selected="0">
            <x v="0"/>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F9D765-B2B1-42A9-ABF5-8573CBEFC58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9">
    <chartFormat chart="2"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F6AD55-6D6C-4E35-B943-3631B073A90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6">
    <chartFormat chart="2" format="4"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735CA33-AC15-49A2-A7B6-E16EDC6A3A23}" sourceName="Size">
  <pivotTables>
    <pivotTable tabId="18" name="Total Sales"/>
    <pivotTable tabId="19" name="Total Sales"/>
    <pivotTable tabId="20" name="Total Sales"/>
  </pivotTables>
  <data>
    <tabular pivotCacheId="163432212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9ED81A8-1190-46D5-966A-C5B5B5C59D7E}" sourceName="Roast Type name">
  <pivotTables>
    <pivotTable tabId="18" name="Total Sales"/>
    <pivotTable tabId="19" name="Total Sales"/>
    <pivotTable tabId="20" name="Total Sales"/>
  </pivotTables>
  <data>
    <tabular pivotCacheId="163432212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EF59AB8-A8E0-46EB-8736-3C43A42DC6FE}" sourceName="Loyalty Card">
  <pivotTables>
    <pivotTable tabId="18" name="Total Sales"/>
    <pivotTable tabId="19" name="Total Sales"/>
    <pivotTable tabId="20" name="Total Sales"/>
  </pivotTables>
  <data>
    <tabular pivotCacheId="16343221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F97519E-9217-47E8-B9D5-F693A8069D40}" cache="Slicer_Size" caption="Size" columnCount="2" style="SlicerStyleDark1" rowHeight="241300"/>
  <slicer name="Roast Type name" xr10:uid="{29DBE272-48A3-4014-93E9-0EF77F686D0F}" cache="Slicer_Roast_Type_name" caption="Roast Type name" columnCount="3" style="SlicerStyleDark1" rowHeight="241300"/>
  <slicer name="Loyalty Card" xr10:uid="{57B32763-B6F0-43C3-89FB-436C5082946A}"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110198-9CDF-4AA1-9EF8-8486735F6AD2}" name="Orders" displayName="Orders" ref="A1:P1001" totalsRowShown="0" headerRowDxfId="11">
  <autoFilter ref="A1:P1001" xr:uid="{C7110198-9CDF-4AA1-9EF8-8486735F6AD2}"/>
  <tableColumns count="16">
    <tableColumn id="1" xr3:uid="{062D434F-6A89-4453-B57B-1B1B9ED5637E}" name="Order ID" dataDxfId="10"/>
    <tableColumn id="2" xr3:uid="{2C76A56A-8C33-452D-A585-064C0C4E4633}" name="Order Date" dataDxfId="9"/>
    <tableColumn id="3" xr3:uid="{F5939A35-010B-4FD1-A590-3CA36DAF777E}" name="Customer ID" dataDxfId="8"/>
    <tableColumn id="4" xr3:uid="{4A54B8F5-C7D1-4FCE-84FB-2245A1797E7F}" name="Product ID"/>
    <tableColumn id="5" xr3:uid="{7E01FC39-20C6-4F6C-B99F-7027803098BE}" name="Quantity" dataDxfId="7"/>
    <tableColumn id="6" xr3:uid="{1CC57DA9-C81B-499A-8578-A8E1905F8FFC}" name="Customer Name" dataDxfId="6">
      <calculatedColumnFormula>_xlfn.XLOOKUP(C2,customers!$A$1:$A$1001,customers!$B$1:$B$1001,,0)</calculatedColumnFormula>
    </tableColumn>
    <tableColumn id="7" xr3:uid="{34694AA3-4E8D-429B-BD20-98A671181DCC}" name="Email" dataDxfId="5">
      <calculatedColumnFormula>IF(_xlfn.XLOOKUP(C2,customers!$A$1:$A$1001,customers!$C$1:$C$1001,,0)=0,"",_xlfn.XLOOKUP(C2,customers!$A$1:$A$1001,customers!$C$1:$C$1001,,0))</calculatedColumnFormula>
    </tableColumn>
    <tableColumn id="8" xr3:uid="{A69C328B-35CB-43D5-8C35-249C20148BAB}" name="Country" dataDxfId="4">
      <calculatedColumnFormula>_xlfn.XLOOKUP(C2,customers!$A$1:$A$1001,customers!$G$1:$G$1001,,0)</calculatedColumnFormula>
    </tableColumn>
    <tableColumn id="9" xr3:uid="{1B9F3FB4-E033-4705-A586-6E3583BAC65F}" name="Coffee Type">
      <calculatedColumnFormula>INDEX(products!$A$1:$G$49,MATCH(orders!$D2,products!$A$1:$A$49,0),MATCH(orders!I$1,products!$A$1:$G$1,0))</calculatedColumnFormula>
    </tableColumn>
    <tableColumn id="10" xr3:uid="{F6DA65E1-E83C-46D8-A6E9-9DB1A47F8B5E}" name="Roast Type">
      <calculatedColumnFormula>INDEX(products!$A$1:$G$49,MATCH(orders!$D2,products!$A$1:$A$49,0),MATCH(orders!J$1,products!$A$1:$G$1,0))</calculatedColumnFormula>
    </tableColumn>
    <tableColumn id="11" xr3:uid="{CB6C4D36-608A-4254-8BBC-C853310718EC}" name="Size" dataDxfId="3">
      <calculatedColumnFormula>INDEX(products!$A$1:$G$49,MATCH(orders!$D2,products!$A$1:$A$49,0),MATCH(orders!K$1,products!$A$1:$G$1,0))</calculatedColumnFormula>
    </tableColumn>
    <tableColumn id="12" xr3:uid="{EBD981DC-25A7-4739-9F13-0D0D85B528B2}" name="Unit Price" dataDxfId="2" dataCellStyle="Currency">
      <calculatedColumnFormula>INDEX(products!$A$1:$G$49,MATCH(orders!$D2,products!$A$1:$A$49,0),MATCH(orders!L$1,products!$A$1:$G$1,0))</calculatedColumnFormula>
    </tableColumn>
    <tableColumn id="13" xr3:uid="{5576A265-5542-4A0D-9229-67D64D2E2479}" name="Sales" dataDxfId="1" dataCellStyle="Currency">
      <calculatedColumnFormula>L2*E2</calculatedColumnFormula>
    </tableColumn>
    <tableColumn id="14" xr3:uid="{EA55E2E8-0338-4D0A-BB4B-CC0564E66A35}" name="Coffee Type name">
      <calculatedColumnFormula>IF(I2="Rob","Robusta",IF(I2="Exc","Exclesa",IF(I2="Ara","Arabica",IF(I2="Lib","Liberica",""))))</calculatedColumnFormula>
    </tableColumn>
    <tableColumn id="15" xr3:uid="{19938A46-4F58-4735-BC39-CF4E49C6D1DA}" name="Roast Type name">
      <calculatedColumnFormula>IF(J2="M","Medium",IF(J2="L","Light",IF(J2="D","Dark","")))</calculatedColumnFormula>
    </tableColumn>
    <tableColumn id="16" xr3:uid="{A3A39B58-1D8B-49D8-B400-74907DF7FDC3}"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7BA5D41-9008-4645-BDA6-EB04BD26AADA}" sourceName="Order Date">
  <pivotTables>
    <pivotTable tabId="18" name="Total Sales"/>
    <pivotTable tabId="19" name="Total Sales"/>
    <pivotTable tabId="20" name="Total Sales"/>
  </pivotTables>
  <state minimalRefreshVersion="6" lastRefreshVersion="6" pivotCacheId="16343221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40E06FE-7B2D-43BE-AFB0-771F2EF650FA}"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083A4-638A-4052-9604-021BBFD141DF}">
  <dimension ref="A1"/>
  <sheetViews>
    <sheetView showGridLines="0" workbookViewId="0">
      <selection activeCell="M40" sqref="M40"/>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CF7AC-6312-4CAA-BFD6-E1B0674A17B1}">
  <dimension ref="A3:F48"/>
  <sheetViews>
    <sheetView topLeftCell="A22" workbookViewId="0">
      <selection activeCell="S18" sqref="S18"/>
    </sheetView>
  </sheetViews>
  <sheetFormatPr defaultRowHeight="14.5" x14ac:dyDescent="0.35"/>
  <cols>
    <col min="1" max="1" width="12.36328125" bestFit="1" customWidth="1"/>
    <col min="2" max="2" width="20.90625" bestFit="1" customWidth="1"/>
    <col min="3" max="3" width="18.26953125" bestFit="1" customWidth="1"/>
    <col min="4" max="6" width="8.453125" bestFit="1" customWidth="1"/>
  </cols>
  <sheetData>
    <row r="3" spans="1:6" x14ac:dyDescent="0.35">
      <c r="A3" s="6" t="s">
        <v>6221</v>
      </c>
      <c r="C3" s="6" t="s">
        <v>6197</v>
      </c>
    </row>
    <row r="4" spans="1:6" x14ac:dyDescent="0.35">
      <c r="A4" s="6" t="s">
        <v>6215</v>
      </c>
      <c r="B4" s="6" t="s">
        <v>6216</v>
      </c>
      <c r="C4" t="s">
        <v>6217</v>
      </c>
      <c r="D4" t="s">
        <v>6218</v>
      </c>
      <c r="E4" t="s">
        <v>6219</v>
      </c>
      <c r="F4" t="s">
        <v>6220</v>
      </c>
    </row>
    <row r="5" spans="1:6" x14ac:dyDescent="0.35">
      <c r="A5" t="s">
        <v>6199</v>
      </c>
      <c r="B5" t="s">
        <v>6203</v>
      </c>
      <c r="C5" s="7">
        <v>186.85499999999999</v>
      </c>
      <c r="D5" s="7">
        <v>305.97000000000003</v>
      </c>
      <c r="E5" s="7">
        <v>213.15999999999997</v>
      </c>
      <c r="F5" s="7">
        <v>123</v>
      </c>
    </row>
    <row r="6" spans="1:6" x14ac:dyDescent="0.35">
      <c r="B6" t="s">
        <v>6204</v>
      </c>
      <c r="C6" s="7">
        <v>251.96499999999997</v>
      </c>
      <c r="D6" s="7">
        <v>129.46</v>
      </c>
      <c r="E6" s="7">
        <v>434.03999999999996</v>
      </c>
      <c r="F6" s="7">
        <v>171.93999999999997</v>
      </c>
    </row>
    <row r="7" spans="1:6" x14ac:dyDescent="0.35">
      <c r="B7" t="s">
        <v>6205</v>
      </c>
      <c r="C7" s="7">
        <v>224.94499999999999</v>
      </c>
      <c r="D7" s="7">
        <v>349.12</v>
      </c>
      <c r="E7" s="7">
        <v>321.04000000000002</v>
      </c>
      <c r="F7" s="7">
        <v>126.035</v>
      </c>
    </row>
    <row r="8" spans="1:6" x14ac:dyDescent="0.35">
      <c r="B8" t="s">
        <v>6206</v>
      </c>
      <c r="C8" s="7">
        <v>307.12</v>
      </c>
      <c r="D8" s="7">
        <v>681.07499999999993</v>
      </c>
      <c r="E8" s="7">
        <v>533.70499999999993</v>
      </c>
      <c r="F8" s="7">
        <v>158.85</v>
      </c>
    </row>
    <row r="9" spans="1:6" x14ac:dyDescent="0.35">
      <c r="B9" t="s">
        <v>6207</v>
      </c>
      <c r="C9" s="7">
        <v>53.664999999999992</v>
      </c>
      <c r="D9" s="7">
        <v>83.025000000000006</v>
      </c>
      <c r="E9" s="7">
        <v>193.83499999999998</v>
      </c>
      <c r="F9" s="7">
        <v>68.039999999999992</v>
      </c>
    </row>
    <row r="10" spans="1:6" x14ac:dyDescent="0.35">
      <c r="B10" t="s">
        <v>6208</v>
      </c>
      <c r="C10" s="7">
        <v>163.01999999999998</v>
      </c>
      <c r="D10" s="7">
        <v>678.3599999999999</v>
      </c>
      <c r="E10" s="7">
        <v>171.04500000000002</v>
      </c>
      <c r="F10" s="7">
        <v>372.255</v>
      </c>
    </row>
    <row r="11" spans="1:6" x14ac:dyDescent="0.35">
      <c r="B11" t="s">
        <v>6209</v>
      </c>
      <c r="C11" s="7">
        <v>345.02</v>
      </c>
      <c r="D11" s="7">
        <v>273.86999999999995</v>
      </c>
      <c r="E11" s="7">
        <v>184.12999999999997</v>
      </c>
      <c r="F11" s="7">
        <v>201.11499999999998</v>
      </c>
    </row>
    <row r="12" spans="1:6" x14ac:dyDescent="0.35">
      <c r="B12" t="s">
        <v>6210</v>
      </c>
      <c r="C12" s="7">
        <v>334.89</v>
      </c>
      <c r="D12" s="7">
        <v>70.95</v>
      </c>
      <c r="E12" s="7">
        <v>134.23000000000002</v>
      </c>
      <c r="F12" s="7">
        <v>166.27499999999998</v>
      </c>
    </row>
    <row r="13" spans="1:6" x14ac:dyDescent="0.35">
      <c r="B13" t="s">
        <v>6211</v>
      </c>
      <c r="C13" s="7">
        <v>178.70999999999998</v>
      </c>
      <c r="D13" s="7">
        <v>166.1</v>
      </c>
      <c r="E13" s="7">
        <v>439.30999999999995</v>
      </c>
      <c r="F13" s="7">
        <v>492.9</v>
      </c>
    </row>
    <row r="14" spans="1:6" x14ac:dyDescent="0.35">
      <c r="B14" t="s">
        <v>6212</v>
      </c>
      <c r="C14" s="7">
        <v>301.98500000000001</v>
      </c>
      <c r="D14" s="7">
        <v>153.76499999999999</v>
      </c>
      <c r="E14" s="7">
        <v>215.55499999999998</v>
      </c>
      <c r="F14" s="7">
        <v>213.66499999999999</v>
      </c>
    </row>
    <row r="15" spans="1:6" x14ac:dyDescent="0.35">
      <c r="B15" t="s">
        <v>6213</v>
      </c>
      <c r="C15" s="7">
        <v>312.83499999999998</v>
      </c>
      <c r="D15" s="7">
        <v>63.249999999999993</v>
      </c>
      <c r="E15" s="7">
        <v>350.89500000000004</v>
      </c>
      <c r="F15" s="7">
        <v>96.405000000000001</v>
      </c>
    </row>
    <row r="16" spans="1:6" x14ac:dyDescent="0.35">
      <c r="B16" t="s">
        <v>6214</v>
      </c>
      <c r="C16" s="7">
        <v>265.62</v>
      </c>
      <c r="D16" s="7">
        <v>526.51499999999987</v>
      </c>
      <c r="E16" s="7">
        <v>187.06</v>
      </c>
      <c r="F16" s="7">
        <v>210.58999999999997</v>
      </c>
    </row>
    <row r="17" spans="1:6" x14ac:dyDescent="0.35">
      <c r="A17" t="s">
        <v>6200</v>
      </c>
      <c r="B17" t="s">
        <v>6203</v>
      </c>
      <c r="C17" s="7">
        <v>47.25</v>
      </c>
      <c r="D17" s="7">
        <v>65.805000000000007</v>
      </c>
      <c r="E17" s="7">
        <v>274.67500000000001</v>
      </c>
      <c r="F17" s="7">
        <v>179.22</v>
      </c>
    </row>
    <row r="18" spans="1:6" x14ac:dyDescent="0.35">
      <c r="B18" t="s">
        <v>6204</v>
      </c>
      <c r="C18" s="7">
        <v>745.44999999999993</v>
      </c>
      <c r="D18" s="7">
        <v>428.88499999999999</v>
      </c>
      <c r="E18" s="7">
        <v>194.17499999999998</v>
      </c>
      <c r="F18" s="7">
        <v>429.82999999999993</v>
      </c>
    </row>
    <row r="19" spans="1:6" x14ac:dyDescent="0.35">
      <c r="B19" t="s">
        <v>6205</v>
      </c>
      <c r="C19" s="7">
        <v>130.47</v>
      </c>
      <c r="D19" s="7">
        <v>271.48500000000001</v>
      </c>
      <c r="E19" s="7">
        <v>281.20499999999998</v>
      </c>
      <c r="F19" s="7">
        <v>231.63000000000002</v>
      </c>
    </row>
    <row r="20" spans="1:6" x14ac:dyDescent="0.35">
      <c r="B20" t="s">
        <v>6206</v>
      </c>
      <c r="C20" s="7">
        <v>27</v>
      </c>
      <c r="D20" s="7">
        <v>347.26</v>
      </c>
      <c r="E20" s="7">
        <v>147.51</v>
      </c>
      <c r="F20" s="7">
        <v>240.04</v>
      </c>
    </row>
    <row r="21" spans="1:6" x14ac:dyDescent="0.35">
      <c r="B21" t="s">
        <v>6207</v>
      </c>
      <c r="C21" s="7">
        <v>255.11499999999995</v>
      </c>
      <c r="D21" s="7">
        <v>541.73</v>
      </c>
      <c r="E21" s="7">
        <v>83.43</v>
      </c>
      <c r="F21" s="7">
        <v>59.079999999999991</v>
      </c>
    </row>
    <row r="22" spans="1:6" x14ac:dyDescent="0.35">
      <c r="B22" t="s">
        <v>6208</v>
      </c>
      <c r="C22" s="7">
        <v>584.78999999999985</v>
      </c>
      <c r="D22" s="7">
        <v>357.42999999999995</v>
      </c>
      <c r="E22" s="7">
        <v>355.34</v>
      </c>
      <c r="F22" s="7">
        <v>140.88</v>
      </c>
    </row>
    <row r="23" spans="1:6" x14ac:dyDescent="0.35">
      <c r="B23" t="s">
        <v>6209</v>
      </c>
      <c r="C23" s="7">
        <v>430.62</v>
      </c>
      <c r="D23" s="7">
        <v>227.42500000000001</v>
      </c>
      <c r="E23" s="7">
        <v>236.315</v>
      </c>
      <c r="F23" s="7">
        <v>414.58499999999992</v>
      </c>
    </row>
    <row r="24" spans="1:6" x14ac:dyDescent="0.35">
      <c r="B24" t="s">
        <v>6210</v>
      </c>
      <c r="C24" s="7">
        <v>22.5</v>
      </c>
      <c r="D24" s="7">
        <v>77.72</v>
      </c>
      <c r="E24" s="7">
        <v>60.5</v>
      </c>
      <c r="F24" s="7">
        <v>139.67999999999998</v>
      </c>
    </row>
    <row r="25" spans="1:6" x14ac:dyDescent="0.35">
      <c r="B25" t="s">
        <v>6211</v>
      </c>
      <c r="C25" s="7">
        <v>126.14999999999999</v>
      </c>
      <c r="D25" s="7">
        <v>195.11</v>
      </c>
      <c r="E25" s="7">
        <v>89.13</v>
      </c>
      <c r="F25" s="7">
        <v>302.65999999999997</v>
      </c>
    </row>
    <row r="26" spans="1:6" x14ac:dyDescent="0.35">
      <c r="B26" t="s">
        <v>6212</v>
      </c>
      <c r="C26" s="7">
        <v>376.03</v>
      </c>
      <c r="D26" s="7">
        <v>523.24</v>
      </c>
      <c r="E26" s="7">
        <v>440.96499999999997</v>
      </c>
      <c r="F26" s="7">
        <v>174.46999999999997</v>
      </c>
    </row>
    <row r="27" spans="1:6" x14ac:dyDescent="0.35">
      <c r="B27" t="s">
        <v>6213</v>
      </c>
      <c r="C27" s="7">
        <v>515.17999999999995</v>
      </c>
      <c r="D27" s="7">
        <v>142.56</v>
      </c>
      <c r="E27" s="7">
        <v>347.03999999999996</v>
      </c>
      <c r="F27" s="7">
        <v>104.08499999999999</v>
      </c>
    </row>
    <row r="28" spans="1:6" x14ac:dyDescent="0.35">
      <c r="B28" t="s">
        <v>6214</v>
      </c>
      <c r="C28" s="7">
        <v>95.859999999999985</v>
      </c>
      <c r="D28" s="7">
        <v>484.76</v>
      </c>
      <c r="E28" s="7">
        <v>94.17</v>
      </c>
      <c r="F28" s="7">
        <v>77.10499999999999</v>
      </c>
    </row>
    <row r="29" spans="1:6" x14ac:dyDescent="0.35">
      <c r="A29" t="s">
        <v>6201</v>
      </c>
      <c r="B29" t="s">
        <v>6203</v>
      </c>
      <c r="C29" s="7">
        <v>258.34500000000003</v>
      </c>
      <c r="D29" s="7">
        <v>139.625</v>
      </c>
      <c r="E29" s="7">
        <v>279.52000000000004</v>
      </c>
      <c r="F29" s="7">
        <v>160.19499999999999</v>
      </c>
    </row>
    <row r="30" spans="1:6" x14ac:dyDescent="0.35">
      <c r="B30" t="s">
        <v>6204</v>
      </c>
      <c r="C30" s="7">
        <v>342.2</v>
      </c>
      <c r="D30" s="7">
        <v>284.24999999999994</v>
      </c>
      <c r="E30" s="7">
        <v>251.83</v>
      </c>
      <c r="F30" s="7">
        <v>80.550000000000011</v>
      </c>
    </row>
    <row r="31" spans="1:6" x14ac:dyDescent="0.35">
      <c r="B31" t="s">
        <v>6205</v>
      </c>
      <c r="C31" s="7">
        <v>418.30499999999989</v>
      </c>
      <c r="D31" s="7">
        <v>468.125</v>
      </c>
      <c r="E31" s="7">
        <v>405.05500000000006</v>
      </c>
      <c r="F31" s="7">
        <v>253.15499999999997</v>
      </c>
    </row>
    <row r="32" spans="1:6" x14ac:dyDescent="0.35">
      <c r="B32" t="s">
        <v>6206</v>
      </c>
      <c r="C32" s="7">
        <v>102.32999999999998</v>
      </c>
      <c r="D32" s="7">
        <v>242.14000000000001</v>
      </c>
      <c r="E32" s="7">
        <v>554.875</v>
      </c>
      <c r="F32" s="7">
        <v>106.23999999999998</v>
      </c>
    </row>
    <row r="33" spans="1:6" x14ac:dyDescent="0.35">
      <c r="B33" t="s">
        <v>6207</v>
      </c>
      <c r="C33" s="7">
        <v>234.71999999999997</v>
      </c>
      <c r="D33" s="7">
        <v>133.08000000000001</v>
      </c>
      <c r="E33" s="7">
        <v>267.2</v>
      </c>
      <c r="F33" s="7">
        <v>272.68999999999994</v>
      </c>
    </row>
    <row r="34" spans="1:6" x14ac:dyDescent="0.35">
      <c r="B34" t="s">
        <v>6208</v>
      </c>
      <c r="C34" s="7">
        <v>430.39</v>
      </c>
      <c r="D34" s="7">
        <v>136.20500000000001</v>
      </c>
      <c r="E34" s="7">
        <v>209.6</v>
      </c>
      <c r="F34" s="7">
        <v>88.334999999999994</v>
      </c>
    </row>
    <row r="35" spans="1:6" x14ac:dyDescent="0.35">
      <c r="B35" t="s">
        <v>6209</v>
      </c>
      <c r="C35" s="7">
        <v>109.005</v>
      </c>
      <c r="D35" s="7">
        <v>393.57499999999999</v>
      </c>
      <c r="E35" s="7">
        <v>61.034999999999997</v>
      </c>
      <c r="F35" s="7">
        <v>199.48999999999998</v>
      </c>
    </row>
    <row r="36" spans="1:6" x14ac:dyDescent="0.35">
      <c r="B36" t="s">
        <v>6210</v>
      </c>
      <c r="C36" s="7">
        <v>287.52499999999998</v>
      </c>
      <c r="D36" s="7">
        <v>288.67</v>
      </c>
      <c r="E36" s="7">
        <v>125.58</v>
      </c>
      <c r="F36" s="7">
        <v>374.13499999999999</v>
      </c>
    </row>
    <row r="37" spans="1:6" x14ac:dyDescent="0.35">
      <c r="B37" t="s">
        <v>6211</v>
      </c>
      <c r="C37" s="7">
        <v>840.92999999999984</v>
      </c>
      <c r="D37" s="7">
        <v>409.875</v>
      </c>
      <c r="E37" s="7">
        <v>171.32999999999998</v>
      </c>
      <c r="F37" s="7">
        <v>221.43999999999997</v>
      </c>
    </row>
    <row r="38" spans="1:6" x14ac:dyDescent="0.35">
      <c r="B38" t="s">
        <v>6212</v>
      </c>
      <c r="C38" s="7">
        <v>299.07</v>
      </c>
      <c r="D38" s="7">
        <v>260.32499999999999</v>
      </c>
      <c r="E38" s="7">
        <v>584.64</v>
      </c>
      <c r="F38" s="7">
        <v>256.36500000000001</v>
      </c>
    </row>
    <row r="39" spans="1:6" x14ac:dyDescent="0.35">
      <c r="B39" t="s">
        <v>6213</v>
      </c>
      <c r="C39" s="7">
        <v>323.32499999999999</v>
      </c>
      <c r="D39" s="7">
        <v>565.57000000000005</v>
      </c>
      <c r="E39" s="7">
        <v>537.80999999999995</v>
      </c>
      <c r="F39" s="7">
        <v>189.47499999999999</v>
      </c>
    </row>
    <row r="40" spans="1:6" x14ac:dyDescent="0.35">
      <c r="B40" t="s">
        <v>6214</v>
      </c>
      <c r="C40" s="7">
        <v>399.48499999999996</v>
      </c>
      <c r="D40" s="7">
        <v>148.19999999999999</v>
      </c>
      <c r="E40" s="7">
        <v>388.21999999999997</v>
      </c>
      <c r="F40" s="7">
        <v>212.07499999999999</v>
      </c>
    </row>
    <row r="41" spans="1:6" x14ac:dyDescent="0.35">
      <c r="A41" t="s">
        <v>6202</v>
      </c>
      <c r="B41" t="s">
        <v>6203</v>
      </c>
      <c r="C41" s="7">
        <v>112.69499999999999</v>
      </c>
      <c r="D41" s="7">
        <v>166.32</v>
      </c>
      <c r="E41" s="7">
        <v>843.71499999999992</v>
      </c>
      <c r="F41" s="7">
        <v>146.685</v>
      </c>
    </row>
    <row r="42" spans="1:6" x14ac:dyDescent="0.35">
      <c r="B42" t="s">
        <v>6204</v>
      </c>
      <c r="C42" s="7">
        <v>114.87999999999998</v>
      </c>
      <c r="D42" s="7">
        <v>133.815</v>
      </c>
      <c r="E42" s="7">
        <v>91.175000000000011</v>
      </c>
      <c r="F42" s="7">
        <v>53.759999999999991</v>
      </c>
    </row>
    <row r="43" spans="1:6" x14ac:dyDescent="0.35">
      <c r="B43" t="s">
        <v>6205</v>
      </c>
      <c r="C43" s="7">
        <v>277.76</v>
      </c>
      <c r="D43" s="7">
        <v>175.41</v>
      </c>
      <c r="E43" s="7">
        <v>462.50999999999993</v>
      </c>
      <c r="F43" s="7">
        <v>399.52499999999998</v>
      </c>
    </row>
    <row r="44" spans="1:6" x14ac:dyDescent="0.35">
      <c r="B44" t="s">
        <v>6206</v>
      </c>
      <c r="C44" s="7">
        <v>197.89499999999998</v>
      </c>
      <c r="D44" s="7">
        <v>289.755</v>
      </c>
      <c r="E44" s="7">
        <v>88.545000000000002</v>
      </c>
      <c r="F44" s="7">
        <v>200.25499999999997</v>
      </c>
    </row>
    <row r="45" spans="1:6" x14ac:dyDescent="0.35">
      <c r="B45" t="s">
        <v>6207</v>
      </c>
      <c r="C45" s="7">
        <v>193.11499999999998</v>
      </c>
      <c r="D45" s="7">
        <v>212.49499999999998</v>
      </c>
      <c r="E45" s="7">
        <v>292.29000000000002</v>
      </c>
      <c r="F45" s="7">
        <v>304.46999999999997</v>
      </c>
    </row>
    <row r="46" spans="1:6" x14ac:dyDescent="0.35">
      <c r="B46" t="s">
        <v>6208</v>
      </c>
      <c r="C46" s="7">
        <v>179.79</v>
      </c>
      <c r="D46" s="7">
        <v>426.2</v>
      </c>
      <c r="E46" s="7">
        <v>170.08999999999997</v>
      </c>
      <c r="F46" s="7">
        <v>379.31</v>
      </c>
    </row>
    <row r="47" spans="1:6" x14ac:dyDescent="0.35">
      <c r="B47" t="s">
        <v>6209</v>
      </c>
      <c r="C47" s="7">
        <v>247.28999999999996</v>
      </c>
      <c r="D47" s="7">
        <v>246.685</v>
      </c>
      <c r="E47" s="7">
        <v>271.05499999999995</v>
      </c>
      <c r="F47" s="7">
        <v>141.69999999999999</v>
      </c>
    </row>
    <row r="48" spans="1:6" x14ac:dyDescent="0.35">
      <c r="B48" t="s">
        <v>6210</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E0F9C-FC34-4CDB-B67B-A5AF03405FA1}">
  <dimension ref="A3:B6"/>
  <sheetViews>
    <sheetView tabSelected="1" workbookViewId="0">
      <selection activeCell="G25" sqref="G25"/>
    </sheetView>
  </sheetViews>
  <sheetFormatPr defaultRowHeight="14.5" x14ac:dyDescent="0.35"/>
  <cols>
    <col min="1" max="1" width="14.1796875" bestFit="1" customWidth="1"/>
    <col min="2" max="3" width="11.26953125" bestFit="1" customWidth="1"/>
    <col min="4" max="6" width="8.453125" bestFit="1" customWidth="1"/>
  </cols>
  <sheetData>
    <row r="3" spans="1:2" x14ac:dyDescent="0.35">
      <c r="A3" s="6" t="s">
        <v>7</v>
      </c>
      <c r="B3" t="s">
        <v>6221</v>
      </c>
    </row>
    <row r="4" spans="1:2" x14ac:dyDescent="0.35">
      <c r="A4" t="s">
        <v>28</v>
      </c>
      <c r="B4" s="7">
        <v>2798.5050000000001</v>
      </c>
    </row>
    <row r="5" spans="1:2" x14ac:dyDescent="0.35">
      <c r="A5" t="s">
        <v>318</v>
      </c>
      <c r="B5" s="7">
        <v>6696.8649999999989</v>
      </c>
    </row>
    <row r="6" spans="1:2" x14ac:dyDescent="0.35">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AA230-7E5C-43FD-B859-0242386E770A}">
  <dimension ref="A3:B8"/>
  <sheetViews>
    <sheetView workbookViewId="0">
      <selection activeCell="P8" sqref="P8"/>
    </sheetView>
  </sheetViews>
  <sheetFormatPr defaultRowHeight="14.5" x14ac:dyDescent="0.35"/>
  <cols>
    <col min="1" max="1" width="16.7265625" bestFit="1" customWidth="1"/>
    <col min="2" max="3" width="11.26953125" bestFit="1" customWidth="1"/>
    <col min="4" max="6" width="8.453125" bestFit="1" customWidth="1"/>
  </cols>
  <sheetData>
    <row r="3" spans="1:2" x14ac:dyDescent="0.35">
      <c r="A3" s="6" t="s">
        <v>4</v>
      </c>
      <c r="B3" t="s">
        <v>6221</v>
      </c>
    </row>
    <row r="4" spans="1:2" x14ac:dyDescent="0.35">
      <c r="A4" t="s">
        <v>3753</v>
      </c>
      <c r="B4" s="7">
        <v>278.01</v>
      </c>
    </row>
    <row r="5" spans="1:2" x14ac:dyDescent="0.35">
      <c r="A5" t="s">
        <v>1598</v>
      </c>
      <c r="B5" s="7">
        <v>281.67499999999995</v>
      </c>
    </row>
    <row r="6" spans="1:2" x14ac:dyDescent="0.35">
      <c r="A6" t="s">
        <v>2587</v>
      </c>
      <c r="B6" s="7">
        <v>289.11</v>
      </c>
    </row>
    <row r="7" spans="1:2" x14ac:dyDescent="0.35">
      <c r="A7" t="s">
        <v>5765</v>
      </c>
      <c r="B7" s="7">
        <v>307.04499999999996</v>
      </c>
    </row>
    <row r="8" spans="1:2" x14ac:dyDescent="0.35">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B1" zoomScaleNormal="100" workbookViewId="0">
      <selection activeCell="P3" sqref="P3"/>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16.36328125" customWidth="1"/>
    <col min="7" max="7" width="28.54296875" customWidth="1"/>
    <col min="8" max="8" width="15.90625" customWidth="1"/>
    <col min="9" max="9" width="12.7265625" customWidth="1"/>
    <col min="10" max="10" width="12" customWidth="1"/>
    <col min="11" max="11" width="11.1796875" customWidth="1"/>
    <col min="12" max="12" width="10.90625" customWidth="1"/>
    <col min="13" max="13" width="11.08984375" customWidth="1"/>
    <col min="14" max="14" width="17.90625" customWidth="1"/>
    <col min="15" max="15" width="17.1796875" customWidth="1"/>
    <col min="16" max="16" width="13.6328125" customWidth="1"/>
  </cols>
  <sheetData>
    <row r="1" spans="1:17" x14ac:dyDescent="0.35">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6189</v>
      </c>
    </row>
    <row r="2" spans="1:17"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IF(I2="Rob","Robusta",IF(I2="Exc","Exclesa",IF(I2="Ara","Arabica",IF(I2="Lib","Liberica",""))))</f>
        <v>Robusta</v>
      </c>
      <c r="O2" t="str">
        <f>IF(J2="M","Medium",IF(J2="L","Light",IF(J2="D","Dark","")))</f>
        <v>Medium</v>
      </c>
      <c r="P2" t="str">
        <f>_xlfn.XLOOKUP(Orders[[#This Row],[Customer ID]],customers!$A$1:$A$1001,customers!$I$1:$I$1001,,0)</f>
        <v>Yes</v>
      </c>
    </row>
    <row r="3" spans="1:17"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IF(I3="Rob","Robusta",IF(I3="Exc","Exclesa",IF(I3="Ara","Arabica",IF(I3="Lib","Liberica",""))))</f>
        <v>Exclesa</v>
      </c>
      <c r="O3" t="str">
        <f t="shared" ref="O3:O66" si="2">IF(J3="M","Medium",IF(J3="L","Light",IF(J3="D","Dark","")))</f>
        <v>Medium</v>
      </c>
      <c r="P3" t="str">
        <f>_xlfn.XLOOKUP(Orders[[#This Row],[Customer ID]],customers!$A$1:$A$1001,customers!$I$1:$I$1001,,0)</f>
        <v>Yes</v>
      </c>
    </row>
    <row r="4" spans="1:17"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7"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Exclesa</v>
      </c>
      <c r="O5" t="str">
        <f t="shared" si="2"/>
        <v>Medium</v>
      </c>
      <c r="P5" t="str">
        <f>_xlfn.XLOOKUP(Orders[[#This Row],[Customer ID]],customers!$A$1:$A$1001,customers!$I$1:$I$1001,,0)</f>
        <v>No</v>
      </c>
    </row>
    <row r="6" spans="1:17"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7"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7"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Exclesa</v>
      </c>
      <c r="O8" t="str">
        <f t="shared" si="2"/>
        <v>Dark</v>
      </c>
      <c r="P8" t="str">
        <f>_xlfn.XLOOKUP(Orders[[#This Row],[Customer ID]],customers!$A$1:$A$1001,customers!$I$1:$I$1001,,0)</f>
        <v>Yes</v>
      </c>
    </row>
    <row r="9" spans="1:17"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7"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7"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7"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c r="Q12" t="s">
        <v>6196</v>
      </c>
    </row>
    <row r="13" spans="1:17"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Exclesa</v>
      </c>
      <c r="O13" t="str">
        <f t="shared" si="2"/>
        <v>Light</v>
      </c>
      <c r="P13" t="str">
        <f>_xlfn.XLOOKUP(Orders[[#This Row],[Customer ID]],customers!$A$1:$A$1001,customers!$I$1:$I$1001,,0)</f>
        <v>Yes</v>
      </c>
    </row>
    <row r="14" spans="1:17"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7"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7"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Exclesa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Exclesa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Exclesa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Exclesa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Exclesa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Exclesa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Exclesa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IF(I67="Rob","Robusta",IF(I67="Exc","Exclesa",IF(I67="Ara","Arabica",IF(I67="Lib","Liberica",""))))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Exclesa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Exclesa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Exclesa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Exclesa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Exclesa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Exclesa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Exclesa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Exclesa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Exclesa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Exclesa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IF(I131="Rob","Robusta",IF(I131="Exc","Exclesa",IF(I131="Ara","Arabica",IF(I131="Lib","Liberica",""))))</f>
        <v>Exclesa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Exclesa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Exclesa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Exclesa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Exclesa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Exclesa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Exclesa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Exclesa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Exclesa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Exclesa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Exclesa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Exclesa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Exclesa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Exclesa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Exclesa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Exclesa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Exclesa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Exclesa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Exclesa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Exclesa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Exclesa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Exclesa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Exclesa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Exclesa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IF(I195="Rob","Robusta",IF(I195="Exc","Exclesa",IF(I195="Ara","Arabica",IF(I195="Lib","Liberica",""))))</f>
        <v>Exclesa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Exclesa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Exclesa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Exclesa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Exclesa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Exclesa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Exclesa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Exclesa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Exclesa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Exclesa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Exclesa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Exclesa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Exclesa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Exclesa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Exclesa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IF(I259="Rob","Robusta",IF(I259="Exc","Exclesa",IF(I259="Ara","Arabica",IF(I259="Lib","Liberica",""))))</f>
        <v>Exclesa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Exclesa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Exclesa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Exclesa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Exclesa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Exclesa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Exclesa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Exclesa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Exclesa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Exclesa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Exclesa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Exclesa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Exclesa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Exclesa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Exclesa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Exclesa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Exclesa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Exclesa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Exclesa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Exclesa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Exclesa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Exclesa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Exclesa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Exclesa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IF(I323="Rob","Robusta",IF(I323="Exc","Exclesa",IF(I323="Ara","Arabica",IF(I323="Lib","Liberica",""))))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Exclesa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Exclesa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Exclesa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Exclesa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Exclesa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Exclesa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Exclesa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Exclesa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Exclesa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Exclesa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Exclesa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Exclesa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Exclesa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Exclesa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Exclesa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Exclesa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Exclesa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IF(I387="Rob","Robusta",IF(I387="Exc","Exclesa",IF(I387="Ara","Arabica",IF(I387="Lib","Liberica",""))))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Exclesa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Exclesa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Exclesa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Exclesa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Exclesa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Exclesa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Exclesa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Exclesa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Exclesa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Exclesa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Exclesa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Exclesa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Exclesa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Exclesa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IF(I451="Rob","Robusta",IF(I451="Exc","Exclesa",IF(I451="Ara","Arabica",IF(I451="Lib","Liberica",""))))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Exclesa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Exclesa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Exclesa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Exclesa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Exclesa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Exclesa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Exclesa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Exclesa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Exclesa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Exclesa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Exclesa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Exclesa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IF(I515="Rob","Robusta",IF(I515="Exc","Exclesa",IF(I515="Ara","Arabica",IF(I515="Lib","Liberica",""))))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Exclesa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Exclesa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Exclesa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Exclesa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Exclesa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Exclesa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Exclesa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Exclesa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Exclesa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Exclesa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Exclesa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Exclesa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Exclesa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Exclesa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Exclesa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Exclesa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Exclesa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IF(I579="Rob","Robusta",IF(I579="Exc","Exclesa",IF(I579="Ara","Arabica",IF(I579="Lib","Liberica",""))))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Exclesa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Exclesa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Exclesa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Exclesa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Exclesa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Exclesa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Exclesa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Exclesa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Exclesa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Exclesa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Exclesa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Exclesa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Exclesa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Exclesa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Exclesa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Exclesa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Exclesa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Exclesa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Exclesa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Exclesa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Exclesa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Exclesa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IF(I643="Rob","Robusta",IF(I643="Exc","Exclesa",IF(I643="Ara","Arabica",IF(I643="Lib","Liberica",""))))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Exclesa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Exclesa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Exclesa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Exclesa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Exclesa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Exclesa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Exclesa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Exclesa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Exclesa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Exclesa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IF(I707="Rob","Robusta",IF(I707="Exc","Exclesa",IF(I707="Ara","Arabica",IF(I707="Lib","Liberica",""))))</f>
        <v>Exclesa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Exclesa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Exclesa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Exclesa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Exclesa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Exclesa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Exclesa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Exclesa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Exclesa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Exclesa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Exclesa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Exclesa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Exclesa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Exclesa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Exclesa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Exclesa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Exclesa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Exclesa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Exclesa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IF(I771="Rob","Robusta",IF(I771="Exc","Exclesa",IF(I771="Ara","Arabica",IF(I771="Lib","Liberica",""))))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Exclesa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Exclesa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Exclesa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Exclesa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Exclesa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Exclesa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Exclesa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Exclesa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Exclesa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Exclesa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Exclesa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Exclesa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Exclesa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Exclesa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Exclesa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IF(I835="Rob","Robusta",IF(I835="Exc","Exclesa",IF(I835="Ara","Arabica",IF(I835="Lib","Liberica",""))))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Exclesa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Exclesa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Exclesa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Exclesa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Exclesa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Exclesa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Exclesa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Exclesa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Exclesa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Exclesa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Exclesa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Exclesa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Exclesa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IF(I899="Rob","Robusta",IF(I899="Exc","Exclesa",IF(I899="Ara","Arabica",IF(I899="Lib","Liberica",""))))</f>
        <v>Exclesa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Exclesa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Exclesa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Exclesa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Exclesa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Exclesa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Exclesa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Exclesa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Exclesa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Exclesa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Exclesa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Exclesa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Exclesa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Exclesa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Exclesa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Exclesa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IF(I963="Rob","Robusta",IF(I963="Exc","Exclesa",IF(I963="Ara","Arabica",IF(I963="Lib","Liberica",""))))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Exclesa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Exclesa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Exclesa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Exclesa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Exclesa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Exclesa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Exclesa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Exclesa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Sumit</dc:creator>
  <cp:keywords/>
  <dc:description/>
  <cp:lastModifiedBy>Sumit Gangadhar Karpe</cp:lastModifiedBy>
  <cp:revision/>
  <dcterms:created xsi:type="dcterms:W3CDTF">2022-11-26T09:51:45Z</dcterms:created>
  <dcterms:modified xsi:type="dcterms:W3CDTF">2025-07-21T19:03:50Z</dcterms:modified>
  <cp:category/>
  <cp:contentStatus/>
</cp:coreProperties>
</file>