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7. Impact of Car Features (Excel)\1 - Processed Files\Individual Questions\"/>
    </mc:Choice>
  </mc:AlternateContent>
  <xr:revisionPtr revIDLastSave="0" documentId="8_{1D8186CF-CC8C-4908-B0E4-CF68D800E3EC}" xr6:coauthVersionLast="36" xr6:coauthVersionMax="36" xr10:uidLastSave="{00000000-0000-0000-0000-000000000000}"/>
  <bookViews>
    <workbookView xWindow="0" yWindow="0" windowWidth="19200" windowHeight="6810" xr2:uid="{1FEC5292-49D7-4D6E-839A-273987D1389D}"/>
  </bookViews>
  <sheets>
    <sheet name="Task3 Cleaning" sheetId="2" r:id="rId1"/>
    <sheet name="Task 3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17" i="2" l="1"/>
  <c r="AM917" i="2"/>
  <c r="AK917" i="2"/>
  <c r="AH917" i="2"/>
  <c r="AF917" i="2"/>
  <c r="AB917" i="2"/>
  <c r="Z917" i="2"/>
  <c r="X917" i="2"/>
  <c r="V917" i="2"/>
  <c r="AO916" i="2"/>
  <c r="AM916" i="2"/>
  <c r="AK916" i="2"/>
  <c r="AH916" i="2"/>
  <c r="AF916" i="2"/>
  <c r="AB916" i="2"/>
  <c r="Z916" i="2"/>
  <c r="X916" i="2"/>
  <c r="V916" i="2"/>
  <c r="AO915" i="2"/>
  <c r="AM915" i="2"/>
  <c r="AK915" i="2"/>
  <c r="AH915" i="2"/>
  <c r="AF915" i="2"/>
  <c r="AB915" i="2"/>
  <c r="Z915" i="2"/>
  <c r="X915" i="2"/>
  <c r="V915" i="2"/>
  <c r="AO914" i="2"/>
  <c r="AM914" i="2"/>
  <c r="AK914" i="2"/>
  <c r="AH914" i="2"/>
  <c r="AF914" i="2"/>
  <c r="AB914" i="2"/>
  <c r="Z914" i="2"/>
  <c r="X914" i="2"/>
  <c r="V914" i="2"/>
  <c r="AO913" i="2"/>
  <c r="AM913" i="2"/>
  <c r="AK913" i="2"/>
  <c r="AH913" i="2"/>
  <c r="AF913" i="2"/>
  <c r="AB913" i="2"/>
  <c r="Z913" i="2"/>
  <c r="X913" i="2"/>
  <c r="V913" i="2"/>
  <c r="AO912" i="2"/>
  <c r="AM912" i="2"/>
  <c r="AK912" i="2"/>
  <c r="AH912" i="2"/>
  <c r="AF912" i="2"/>
  <c r="AB912" i="2"/>
  <c r="Z912" i="2"/>
  <c r="X912" i="2"/>
  <c r="V912" i="2"/>
  <c r="AO911" i="2"/>
  <c r="AM911" i="2"/>
  <c r="AK911" i="2"/>
  <c r="AH911" i="2"/>
  <c r="AF911" i="2"/>
  <c r="AB911" i="2"/>
  <c r="Z911" i="2"/>
  <c r="X911" i="2"/>
  <c r="V911" i="2"/>
  <c r="AO910" i="2"/>
  <c r="AM910" i="2"/>
  <c r="AK910" i="2"/>
  <c r="AH910" i="2"/>
  <c r="AF910" i="2"/>
  <c r="AB910" i="2"/>
  <c r="Z910" i="2"/>
  <c r="X910" i="2"/>
  <c r="V910" i="2"/>
  <c r="AO909" i="2"/>
  <c r="AM909" i="2"/>
  <c r="AK909" i="2"/>
  <c r="AH909" i="2"/>
  <c r="AF909" i="2"/>
  <c r="AB909" i="2"/>
  <c r="Z909" i="2"/>
  <c r="X909" i="2"/>
  <c r="V909" i="2"/>
  <c r="AO908" i="2"/>
  <c r="AM908" i="2"/>
  <c r="AK908" i="2"/>
  <c r="AH908" i="2"/>
  <c r="AF908" i="2"/>
  <c r="AB908" i="2"/>
  <c r="Z908" i="2"/>
  <c r="X908" i="2"/>
  <c r="V908" i="2"/>
  <c r="AO907" i="2"/>
  <c r="AM907" i="2"/>
  <c r="AK907" i="2"/>
  <c r="AH907" i="2"/>
  <c r="AF907" i="2"/>
  <c r="AB907" i="2"/>
  <c r="Z907" i="2"/>
  <c r="X907" i="2"/>
  <c r="V907" i="2"/>
  <c r="AO906" i="2"/>
  <c r="AM906" i="2"/>
  <c r="AK906" i="2"/>
  <c r="AH906" i="2"/>
  <c r="AF906" i="2"/>
  <c r="AB906" i="2"/>
  <c r="Z906" i="2"/>
  <c r="X906" i="2"/>
  <c r="V906" i="2"/>
  <c r="AO905" i="2"/>
  <c r="AM905" i="2"/>
  <c r="AK905" i="2"/>
  <c r="AH905" i="2"/>
  <c r="AF905" i="2"/>
  <c r="AB905" i="2"/>
  <c r="Z905" i="2"/>
  <c r="X905" i="2"/>
  <c r="V905" i="2"/>
  <c r="AO904" i="2"/>
  <c r="AM904" i="2"/>
  <c r="AK904" i="2"/>
  <c r="AH904" i="2"/>
  <c r="AF904" i="2"/>
  <c r="AB904" i="2"/>
  <c r="Z904" i="2"/>
  <c r="X904" i="2"/>
  <c r="V904" i="2"/>
  <c r="AO903" i="2"/>
  <c r="AM903" i="2"/>
  <c r="AK903" i="2"/>
  <c r="AH903" i="2"/>
  <c r="AF903" i="2"/>
  <c r="AB903" i="2"/>
  <c r="Z903" i="2"/>
  <c r="X903" i="2"/>
  <c r="V903" i="2"/>
  <c r="AO902" i="2"/>
  <c r="AM902" i="2"/>
  <c r="AK902" i="2"/>
  <c r="AH902" i="2"/>
  <c r="AF902" i="2"/>
  <c r="AB902" i="2"/>
  <c r="Z902" i="2"/>
  <c r="X902" i="2"/>
  <c r="V902" i="2"/>
  <c r="AO901" i="2"/>
  <c r="AM901" i="2"/>
  <c r="AK901" i="2"/>
  <c r="AH901" i="2"/>
  <c r="AF901" i="2"/>
  <c r="AB901" i="2"/>
  <c r="Z901" i="2"/>
  <c r="X901" i="2"/>
  <c r="V901" i="2"/>
  <c r="AO900" i="2"/>
  <c r="AM900" i="2"/>
  <c r="AK900" i="2"/>
  <c r="AH900" i="2"/>
  <c r="AF900" i="2"/>
  <c r="AB900" i="2"/>
  <c r="Z900" i="2"/>
  <c r="X900" i="2"/>
  <c r="V900" i="2"/>
  <c r="AO899" i="2"/>
  <c r="AM899" i="2"/>
  <c r="AK899" i="2"/>
  <c r="AH899" i="2"/>
  <c r="AF899" i="2"/>
  <c r="AB899" i="2"/>
  <c r="Z899" i="2"/>
  <c r="X899" i="2"/>
  <c r="V899" i="2"/>
  <c r="AO898" i="2"/>
  <c r="AM898" i="2"/>
  <c r="AK898" i="2"/>
  <c r="AH898" i="2"/>
  <c r="AF898" i="2"/>
  <c r="AB898" i="2"/>
  <c r="Z898" i="2"/>
  <c r="X898" i="2"/>
  <c r="V898" i="2"/>
  <c r="AO897" i="2"/>
  <c r="AM897" i="2"/>
  <c r="AK897" i="2"/>
  <c r="AH897" i="2"/>
  <c r="AF897" i="2"/>
  <c r="AB897" i="2"/>
  <c r="Z897" i="2"/>
  <c r="X897" i="2"/>
  <c r="V897" i="2"/>
  <c r="AO896" i="2"/>
  <c r="AM896" i="2"/>
  <c r="AK896" i="2"/>
  <c r="AH896" i="2"/>
  <c r="AF896" i="2"/>
  <c r="AB896" i="2"/>
  <c r="Z896" i="2"/>
  <c r="X896" i="2"/>
  <c r="V896" i="2"/>
  <c r="AO895" i="2"/>
  <c r="AM895" i="2"/>
  <c r="AK895" i="2"/>
  <c r="AH895" i="2"/>
  <c r="AF895" i="2"/>
  <c r="AB895" i="2"/>
  <c r="Z895" i="2"/>
  <c r="X895" i="2"/>
  <c r="V895" i="2"/>
  <c r="AO894" i="2"/>
  <c r="AM894" i="2"/>
  <c r="AK894" i="2"/>
  <c r="AH894" i="2"/>
  <c r="AF894" i="2"/>
  <c r="AB894" i="2"/>
  <c r="Z894" i="2"/>
  <c r="X894" i="2"/>
  <c r="V894" i="2"/>
  <c r="AO893" i="2"/>
  <c r="AM893" i="2"/>
  <c r="AK893" i="2"/>
  <c r="AH893" i="2"/>
  <c r="AF893" i="2"/>
  <c r="AB893" i="2"/>
  <c r="Z893" i="2"/>
  <c r="X893" i="2"/>
  <c r="V893" i="2"/>
  <c r="AO892" i="2"/>
  <c r="AM892" i="2"/>
  <c r="AK892" i="2"/>
  <c r="AH892" i="2"/>
  <c r="AF892" i="2"/>
  <c r="AB892" i="2"/>
  <c r="Z892" i="2"/>
  <c r="X892" i="2"/>
  <c r="V892" i="2"/>
  <c r="AO891" i="2"/>
  <c r="AM891" i="2"/>
  <c r="AK891" i="2"/>
  <c r="AH891" i="2"/>
  <c r="AF891" i="2"/>
  <c r="AB891" i="2"/>
  <c r="Z891" i="2"/>
  <c r="X891" i="2"/>
  <c r="V891" i="2"/>
  <c r="AO890" i="2"/>
  <c r="AM890" i="2"/>
  <c r="AK890" i="2"/>
  <c r="AH890" i="2"/>
  <c r="AF890" i="2"/>
  <c r="AB890" i="2"/>
  <c r="Z890" i="2"/>
  <c r="X890" i="2"/>
  <c r="V890" i="2"/>
  <c r="AO889" i="2"/>
  <c r="AM889" i="2"/>
  <c r="AK889" i="2"/>
  <c r="AH889" i="2"/>
  <c r="AF889" i="2"/>
  <c r="AB889" i="2"/>
  <c r="Z889" i="2"/>
  <c r="X889" i="2"/>
  <c r="V889" i="2"/>
  <c r="AO888" i="2"/>
  <c r="AM888" i="2"/>
  <c r="AK888" i="2"/>
  <c r="AH888" i="2"/>
  <c r="AF888" i="2"/>
  <c r="AB888" i="2"/>
  <c r="Z888" i="2"/>
  <c r="X888" i="2"/>
  <c r="V888" i="2"/>
  <c r="AO887" i="2"/>
  <c r="AM887" i="2"/>
  <c r="AK887" i="2"/>
  <c r="AH887" i="2"/>
  <c r="AF887" i="2"/>
  <c r="AB887" i="2"/>
  <c r="Z887" i="2"/>
  <c r="X887" i="2"/>
  <c r="V887" i="2"/>
  <c r="AO886" i="2"/>
  <c r="AM886" i="2"/>
  <c r="AK886" i="2"/>
  <c r="AH886" i="2"/>
  <c r="AF886" i="2"/>
  <c r="AB886" i="2"/>
  <c r="Z886" i="2"/>
  <c r="X886" i="2"/>
  <c r="V886" i="2"/>
  <c r="AO885" i="2"/>
  <c r="AM885" i="2"/>
  <c r="AK885" i="2"/>
  <c r="AH885" i="2"/>
  <c r="AF885" i="2"/>
  <c r="AB885" i="2"/>
  <c r="Z885" i="2"/>
  <c r="X885" i="2"/>
  <c r="V885" i="2"/>
  <c r="AO884" i="2"/>
  <c r="AM884" i="2"/>
  <c r="AK884" i="2"/>
  <c r="AH884" i="2"/>
  <c r="AF884" i="2"/>
  <c r="AB884" i="2"/>
  <c r="Z884" i="2"/>
  <c r="X884" i="2"/>
  <c r="V884" i="2"/>
  <c r="AO883" i="2"/>
  <c r="AM883" i="2"/>
  <c r="AK883" i="2"/>
  <c r="AH883" i="2"/>
  <c r="AF883" i="2"/>
  <c r="AB883" i="2"/>
  <c r="Z883" i="2"/>
  <c r="X883" i="2"/>
  <c r="V883" i="2"/>
  <c r="AO882" i="2"/>
  <c r="AM882" i="2"/>
  <c r="AK882" i="2"/>
  <c r="AH882" i="2"/>
  <c r="AF882" i="2"/>
  <c r="AB882" i="2"/>
  <c r="Z882" i="2"/>
  <c r="X882" i="2"/>
  <c r="V882" i="2"/>
  <c r="AO881" i="2"/>
  <c r="AM881" i="2"/>
  <c r="AK881" i="2"/>
  <c r="AH881" i="2"/>
  <c r="AF881" i="2"/>
  <c r="AB881" i="2"/>
  <c r="Z881" i="2"/>
  <c r="X881" i="2"/>
  <c r="V881" i="2"/>
  <c r="AO880" i="2"/>
  <c r="AM880" i="2"/>
  <c r="AK880" i="2"/>
  <c r="AH880" i="2"/>
  <c r="AF880" i="2"/>
  <c r="AB880" i="2"/>
  <c r="Z880" i="2"/>
  <c r="X880" i="2"/>
  <c r="V880" i="2"/>
  <c r="AO879" i="2"/>
  <c r="AM879" i="2"/>
  <c r="AK879" i="2"/>
  <c r="AH879" i="2"/>
  <c r="AF879" i="2"/>
  <c r="AB879" i="2"/>
  <c r="Z879" i="2"/>
  <c r="X879" i="2"/>
  <c r="V879" i="2"/>
  <c r="AO878" i="2"/>
  <c r="AM878" i="2"/>
  <c r="AK878" i="2"/>
  <c r="AH878" i="2"/>
  <c r="AF878" i="2"/>
  <c r="AB878" i="2"/>
  <c r="Z878" i="2"/>
  <c r="X878" i="2"/>
  <c r="V878" i="2"/>
  <c r="AO877" i="2"/>
  <c r="AM877" i="2"/>
  <c r="AK877" i="2"/>
  <c r="AH877" i="2"/>
  <c r="AF877" i="2"/>
  <c r="AB877" i="2"/>
  <c r="Z877" i="2"/>
  <c r="X877" i="2"/>
  <c r="V877" i="2"/>
  <c r="AO876" i="2"/>
  <c r="AM876" i="2"/>
  <c r="AK876" i="2"/>
  <c r="AH876" i="2"/>
  <c r="AF876" i="2"/>
  <c r="AB876" i="2"/>
  <c r="Z876" i="2"/>
  <c r="X876" i="2"/>
  <c r="V876" i="2"/>
  <c r="AO875" i="2"/>
  <c r="AM875" i="2"/>
  <c r="AK875" i="2"/>
  <c r="AH875" i="2"/>
  <c r="AF875" i="2"/>
  <c r="AB875" i="2"/>
  <c r="Z875" i="2"/>
  <c r="X875" i="2"/>
  <c r="V875" i="2"/>
  <c r="AO874" i="2"/>
  <c r="AM874" i="2"/>
  <c r="AK874" i="2"/>
  <c r="AH874" i="2"/>
  <c r="AF874" i="2"/>
  <c r="AB874" i="2"/>
  <c r="Z874" i="2"/>
  <c r="X874" i="2"/>
  <c r="V874" i="2"/>
  <c r="AO873" i="2"/>
  <c r="AM873" i="2"/>
  <c r="AK873" i="2"/>
  <c r="AH873" i="2"/>
  <c r="AF873" i="2"/>
  <c r="AB873" i="2"/>
  <c r="Z873" i="2"/>
  <c r="X873" i="2"/>
  <c r="V873" i="2"/>
  <c r="AO872" i="2"/>
  <c r="AM872" i="2"/>
  <c r="AK872" i="2"/>
  <c r="AH872" i="2"/>
  <c r="AF872" i="2"/>
  <c r="AB872" i="2"/>
  <c r="Z872" i="2"/>
  <c r="X872" i="2"/>
  <c r="V872" i="2"/>
  <c r="AO871" i="2"/>
  <c r="AM871" i="2"/>
  <c r="AK871" i="2"/>
  <c r="AH871" i="2"/>
  <c r="AF871" i="2"/>
  <c r="AB871" i="2"/>
  <c r="Z871" i="2"/>
  <c r="X871" i="2"/>
  <c r="V871" i="2"/>
  <c r="AO870" i="2"/>
  <c r="AM870" i="2"/>
  <c r="AK870" i="2"/>
  <c r="AH870" i="2"/>
  <c r="AF870" i="2"/>
  <c r="AB870" i="2"/>
  <c r="Z870" i="2"/>
  <c r="X870" i="2"/>
  <c r="V870" i="2"/>
  <c r="AO869" i="2"/>
  <c r="AM869" i="2"/>
  <c r="AK869" i="2"/>
  <c r="AH869" i="2"/>
  <c r="AF869" i="2"/>
  <c r="AB869" i="2"/>
  <c r="Z869" i="2"/>
  <c r="X869" i="2"/>
  <c r="V869" i="2"/>
  <c r="AO868" i="2"/>
  <c r="AM868" i="2"/>
  <c r="AK868" i="2"/>
  <c r="AH868" i="2"/>
  <c r="AF868" i="2"/>
  <c r="AB868" i="2"/>
  <c r="Z868" i="2"/>
  <c r="X868" i="2"/>
  <c r="V868" i="2"/>
  <c r="AO867" i="2"/>
  <c r="AM867" i="2"/>
  <c r="AK867" i="2"/>
  <c r="AH867" i="2"/>
  <c r="AF867" i="2"/>
  <c r="AB867" i="2"/>
  <c r="Z867" i="2"/>
  <c r="X867" i="2"/>
  <c r="V867" i="2"/>
  <c r="AO866" i="2"/>
  <c r="AM866" i="2"/>
  <c r="AK866" i="2"/>
  <c r="AH866" i="2"/>
  <c r="AF866" i="2"/>
  <c r="AB866" i="2"/>
  <c r="Z866" i="2"/>
  <c r="X866" i="2"/>
  <c r="V866" i="2"/>
  <c r="AO865" i="2"/>
  <c r="AM865" i="2"/>
  <c r="AK865" i="2"/>
  <c r="AH865" i="2"/>
  <c r="AF865" i="2"/>
  <c r="AB865" i="2"/>
  <c r="Z865" i="2"/>
  <c r="X865" i="2"/>
  <c r="V865" i="2"/>
  <c r="AO864" i="2"/>
  <c r="AM864" i="2"/>
  <c r="AK864" i="2"/>
  <c r="AH864" i="2"/>
  <c r="AF864" i="2"/>
  <c r="AB864" i="2"/>
  <c r="Z864" i="2"/>
  <c r="X864" i="2"/>
  <c r="V864" i="2"/>
  <c r="AO863" i="2"/>
  <c r="AM863" i="2"/>
  <c r="AK863" i="2"/>
  <c r="AH863" i="2"/>
  <c r="AF863" i="2"/>
  <c r="AB863" i="2"/>
  <c r="Z863" i="2"/>
  <c r="X863" i="2"/>
  <c r="V863" i="2"/>
  <c r="AO862" i="2"/>
  <c r="AM862" i="2"/>
  <c r="AK862" i="2"/>
  <c r="AH862" i="2"/>
  <c r="AF862" i="2"/>
  <c r="AB862" i="2"/>
  <c r="Z862" i="2"/>
  <c r="X862" i="2"/>
  <c r="V862" i="2"/>
  <c r="AO861" i="2"/>
  <c r="AM861" i="2"/>
  <c r="AK861" i="2"/>
  <c r="AH861" i="2"/>
  <c r="AF861" i="2"/>
  <c r="AB861" i="2"/>
  <c r="Z861" i="2"/>
  <c r="X861" i="2"/>
  <c r="V861" i="2"/>
  <c r="AO860" i="2"/>
  <c r="AM860" i="2"/>
  <c r="AK860" i="2"/>
  <c r="AH860" i="2"/>
  <c r="AF860" i="2"/>
  <c r="AB860" i="2"/>
  <c r="Z860" i="2"/>
  <c r="X860" i="2"/>
  <c r="V860" i="2"/>
  <c r="AO859" i="2"/>
  <c r="AM859" i="2"/>
  <c r="AK859" i="2"/>
  <c r="AH859" i="2"/>
  <c r="AF859" i="2"/>
  <c r="AB859" i="2"/>
  <c r="Z859" i="2"/>
  <c r="X859" i="2"/>
  <c r="V859" i="2"/>
  <c r="AO858" i="2"/>
  <c r="AM858" i="2"/>
  <c r="AK858" i="2"/>
  <c r="AH858" i="2"/>
  <c r="AF858" i="2"/>
  <c r="AB858" i="2"/>
  <c r="Z858" i="2"/>
  <c r="X858" i="2"/>
  <c r="V858" i="2"/>
  <c r="AO857" i="2"/>
  <c r="AM857" i="2"/>
  <c r="AK857" i="2"/>
  <c r="AH857" i="2"/>
  <c r="AF857" i="2"/>
  <c r="AB857" i="2"/>
  <c r="Z857" i="2"/>
  <c r="X857" i="2"/>
  <c r="V857" i="2"/>
  <c r="AO856" i="2"/>
  <c r="AM856" i="2"/>
  <c r="AK856" i="2"/>
  <c r="AH856" i="2"/>
  <c r="AF856" i="2"/>
  <c r="AB856" i="2"/>
  <c r="Z856" i="2"/>
  <c r="X856" i="2"/>
  <c r="V856" i="2"/>
  <c r="AO855" i="2"/>
  <c r="AM855" i="2"/>
  <c r="AK855" i="2"/>
  <c r="AH855" i="2"/>
  <c r="AF855" i="2"/>
  <c r="AB855" i="2"/>
  <c r="Z855" i="2"/>
  <c r="X855" i="2"/>
  <c r="V855" i="2"/>
  <c r="AO854" i="2"/>
  <c r="AM854" i="2"/>
  <c r="AK854" i="2"/>
  <c r="AH854" i="2"/>
  <c r="AF854" i="2"/>
  <c r="AB854" i="2"/>
  <c r="Z854" i="2"/>
  <c r="X854" i="2"/>
  <c r="V854" i="2"/>
  <c r="AO853" i="2"/>
  <c r="AM853" i="2"/>
  <c r="AK853" i="2"/>
  <c r="AH853" i="2"/>
  <c r="AF853" i="2"/>
  <c r="AB853" i="2"/>
  <c r="Z853" i="2"/>
  <c r="X853" i="2"/>
  <c r="V853" i="2"/>
  <c r="AO852" i="2"/>
  <c r="AM852" i="2"/>
  <c r="AK852" i="2"/>
  <c r="AH852" i="2"/>
  <c r="AF852" i="2"/>
  <c r="AB852" i="2"/>
  <c r="Z852" i="2"/>
  <c r="X852" i="2"/>
  <c r="V852" i="2"/>
  <c r="AO851" i="2"/>
  <c r="AM851" i="2"/>
  <c r="AK851" i="2"/>
  <c r="AH851" i="2"/>
  <c r="AF851" i="2"/>
  <c r="AB851" i="2"/>
  <c r="Z851" i="2"/>
  <c r="X851" i="2"/>
  <c r="V851" i="2"/>
  <c r="AO850" i="2"/>
  <c r="AM850" i="2"/>
  <c r="AK850" i="2"/>
  <c r="AH850" i="2"/>
  <c r="AF850" i="2"/>
  <c r="AB850" i="2"/>
  <c r="Z850" i="2"/>
  <c r="X850" i="2"/>
  <c r="V850" i="2"/>
  <c r="AO849" i="2"/>
  <c r="AM849" i="2"/>
  <c r="AK849" i="2"/>
  <c r="AH849" i="2"/>
  <c r="AF849" i="2"/>
  <c r="AB849" i="2"/>
  <c r="Z849" i="2"/>
  <c r="X849" i="2"/>
  <c r="V849" i="2"/>
  <c r="AO848" i="2"/>
  <c r="AM848" i="2"/>
  <c r="AK848" i="2"/>
  <c r="AH848" i="2"/>
  <c r="AF848" i="2"/>
  <c r="AB848" i="2"/>
  <c r="Z848" i="2"/>
  <c r="X848" i="2"/>
  <c r="V848" i="2"/>
  <c r="AO847" i="2"/>
  <c r="AM847" i="2"/>
  <c r="AK847" i="2"/>
  <c r="AH847" i="2"/>
  <c r="AF847" i="2"/>
  <c r="AB847" i="2"/>
  <c r="Z847" i="2"/>
  <c r="X847" i="2"/>
  <c r="V847" i="2"/>
  <c r="AO846" i="2"/>
  <c r="AM846" i="2"/>
  <c r="AK846" i="2"/>
  <c r="AH846" i="2"/>
  <c r="AF846" i="2"/>
  <c r="AB846" i="2"/>
  <c r="Z846" i="2"/>
  <c r="X846" i="2"/>
  <c r="V846" i="2"/>
  <c r="AO845" i="2"/>
  <c r="AM845" i="2"/>
  <c r="AK845" i="2"/>
  <c r="AH845" i="2"/>
  <c r="AF845" i="2"/>
  <c r="AB845" i="2"/>
  <c r="Z845" i="2"/>
  <c r="X845" i="2"/>
  <c r="V845" i="2"/>
  <c r="AO844" i="2"/>
  <c r="AM844" i="2"/>
  <c r="AK844" i="2"/>
  <c r="AH844" i="2"/>
  <c r="AF844" i="2"/>
  <c r="AB844" i="2"/>
  <c r="Z844" i="2"/>
  <c r="X844" i="2"/>
  <c r="V844" i="2"/>
  <c r="AO843" i="2"/>
  <c r="AM843" i="2"/>
  <c r="AK843" i="2"/>
  <c r="AH843" i="2"/>
  <c r="AF843" i="2"/>
  <c r="AB843" i="2"/>
  <c r="Z843" i="2"/>
  <c r="X843" i="2"/>
  <c r="V843" i="2"/>
  <c r="AO842" i="2"/>
  <c r="AM842" i="2"/>
  <c r="AK842" i="2"/>
  <c r="AH842" i="2"/>
  <c r="AF842" i="2"/>
  <c r="AB842" i="2"/>
  <c r="Z842" i="2"/>
  <c r="X842" i="2"/>
  <c r="V842" i="2"/>
  <c r="AO841" i="2"/>
  <c r="AM841" i="2"/>
  <c r="AK841" i="2"/>
  <c r="AH841" i="2"/>
  <c r="AF841" i="2"/>
  <c r="AB841" i="2"/>
  <c r="Z841" i="2"/>
  <c r="X841" i="2"/>
  <c r="V841" i="2"/>
  <c r="AO840" i="2"/>
  <c r="AM840" i="2"/>
  <c r="AK840" i="2"/>
  <c r="AH840" i="2"/>
  <c r="AF840" i="2"/>
  <c r="AB840" i="2"/>
  <c r="Z840" i="2"/>
  <c r="X840" i="2"/>
  <c r="V840" i="2"/>
  <c r="AO839" i="2"/>
  <c r="AM839" i="2"/>
  <c r="AK839" i="2"/>
  <c r="AH839" i="2"/>
  <c r="AF839" i="2"/>
  <c r="AB839" i="2"/>
  <c r="Z839" i="2"/>
  <c r="X839" i="2"/>
  <c r="V839" i="2"/>
  <c r="AO838" i="2"/>
  <c r="AM838" i="2"/>
  <c r="AK838" i="2"/>
  <c r="AH838" i="2"/>
  <c r="AF838" i="2"/>
  <c r="AB838" i="2"/>
  <c r="Z838" i="2"/>
  <c r="X838" i="2"/>
  <c r="V838" i="2"/>
  <c r="AO837" i="2"/>
  <c r="AM837" i="2"/>
  <c r="AK837" i="2"/>
  <c r="AH837" i="2"/>
  <c r="AF837" i="2"/>
  <c r="AB837" i="2"/>
  <c r="Z837" i="2"/>
  <c r="X837" i="2"/>
  <c r="V837" i="2"/>
  <c r="AO836" i="2"/>
  <c r="AM836" i="2"/>
  <c r="AK836" i="2"/>
  <c r="AH836" i="2"/>
  <c r="AF836" i="2"/>
  <c r="AB836" i="2"/>
  <c r="Z836" i="2"/>
  <c r="X836" i="2"/>
  <c r="V836" i="2"/>
  <c r="AO835" i="2"/>
  <c r="AM835" i="2"/>
  <c r="AK835" i="2"/>
  <c r="AH835" i="2"/>
  <c r="AF835" i="2"/>
  <c r="AB835" i="2"/>
  <c r="Z835" i="2"/>
  <c r="X835" i="2"/>
  <c r="V835" i="2"/>
  <c r="AO834" i="2"/>
  <c r="AM834" i="2"/>
  <c r="AK834" i="2"/>
  <c r="AH834" i="2"/>
  <c r="AF834" i="2"/>
  <c r="AB834" i="2"/>
  <c r="Z834" i="2"/>
  <c r="X834" i="2"/>
  <c r="V834" i="2"/>
  <c r="AO833" i="2"/>
  <c r="AM833" i="2"/>
  <c r="AK833" i="2"/>
  <c r="AH833" i="2"/>
  <c r="AF833" i="2"/>
  <c r="AB833" i="2"/>
  <c r="Z833" i="2"/>
  <c r="X833" i="2"/>
  <c r="V833" i="2"/>
  <c r="AO832" i="2"/>
  <c r="AM832" i="2"/>
  <c r="AK832" i="2"/>
  <c r="AH832" i="2"/>
  <c r="AF832" i="2"/>
  <c r="AB832" i="2"/>
  <c r="Z832" i="2"/>
  <c r="X832" i="2"/>
  <c r="V832" i="2"/>
  <c r="AO831" i="2"/>
  <c r="AM831" i="2"/>
  <c r="AK831" i="2"/>
  <c r="AH831" i="2"/>
  <c r="AF831" i="2"/>
  <c r="AB831" i="2"/>
  <c r="Z831" i="2"/>
  <c r="X831" i="2"/>
  <c r="V831" i="2"/>
  <c r="AO830" i="2"/>
  <c r="AM830" i="2"/>
  <c r="AK830" i="2"/>
  <c r="AH830" i="2"/>
  <c r="AF830" i="2"/>
  <c r="AB830" i="2"/>
  <c r="Z830" i="2"/>
  <c r="X830" i="2"/>
  <c r="V830" i="2"/>
  <c r="AO829" i="2"/>
  <c r="AM829" i="2"/>
  <c r="AK829" i="2"/>
  <c r="AH829" i="2"/>
  <c r="AF829" i="2"/>
  <c r="AB829" i="2"/>
  <c r="Z829" i="2"/>
  <c r="X829" i="2"/>
  <c r="V829" i="2"/>
  <c r="AO828" i="2"/>
  <c r="AM828" i="2"/>
  <c r="AK828" i="2"/>
  <c r="AH828" i="2"/>
  <c r="AF828" i="2"/>
  <c r="AB828" i="2"/>
  <c r="Z828" i="2"/>
  <c r="X828" i="2"/>
  <c r="V828" i="2"/>
  <c r="AO827" i="2"/>
  <c r="AM827" i="2"/>
  <c r="AK827" i="2"/>
  <c r="AH827" i="2"/>
  <c r="AF827" i="2"/>
  <c r="AB827" i="2"/>
  <c r="Z827" i="2"/>
  <c r="X827" i="2"/>
  <c r="V827" i="2"/>
  <c r="AO826" i="2"/>
  <c r="AM826" i="2"/>
  <c r="AK826" i="2"/>
  <c r="AH826" i="2"/>
  <c r="AF826" i="2"/>
  <c r="AB826" i="2"/>
  <c r="Z826" i="2"/>
  <c r="X826" i="2"/>
  <c r="V826" i="2"/>
  <c r="AO825" i="2"/>
  <c r="AM825" i="2"/>
  <c r="AK825" i="2"/>
  <c r="AH825" i="2"/>
  <c r="AF825" i="2"/>
  <c r="AB825" i="2"/>
  <c r="Z825" i="2"/>
  <c r="X825" i="2"/>
  <c r="V825" i="2"/>
  <c r="AO824" i="2"/>
  <c r="AM824" i="2"/>
  <c r="AK824" i="2"/>
  <c r="AH824" i="2"/>
  <c r="AF824" i="2"/>
  <c r="AB824" i="2"/>
  <c r="Z824" i="2"/>
  <c r="X824" i="2"/>
  <c r="V824" i="2"/>
  <c r="AO823" i="2"/>
  <c r="AM823" i="2"/>
  <c r="AK823" i="2"/>
  <c r="AH823" i="2"/>
  <c r="AF823" i="2"/>
  <c r="AB823" i="2"/>
  <c r="Z823" i="2"/>
  <c r="X823" i="2"/>
  <c r="V823" i="2"/>
  <c r="AO822" i="2"/>
  <c r="AM822" i="2"/>
  <c r="AK822" i="2"/>
  <c r="AH822" i="2"/>
  <c r="AF822" i="2"/>
  <c r="AB822" i="2"/>
  <c r="Z822" i="2"/>
  <c r="X822" i="2"/>
  <c r="V822" i="2"/>
  <c r="AO821" i="2"/>
  <c r="AM821" i="2"/>
  <c r="AK821" i="2"/>
  <c r="AH821" i="2"/>
  <c r="AF821" i="2"/>
  <c r="AB821" i="2"/>
  <c r="Z821" i="2"/>
  <c r="X821" i="2"/>
  <c r="V821" i="2"/>
  <c r="AO820" i="2"/>
  <c r="AM820" i="2"/>
  <c r="AK820" i="2"/>
  <c r="AH820" i="2"/>
  <c r="AF820" i="2"/>
  <c r="AB820" i="2"/>
  <c r="Z820" i="2"/>
  <c r="X820" i="2"/>
  <c r="V820" i="2"/>
  <c r="AO819" i="2"/>
  <c r="AM819" i="2"/>
  <c r="AK819" i="2"/>
  <c r="AH819" i="2"/>
  <c r="AF819" i="2"/>
  <c r="AB819" i="2"/>
  <c r="Z819" i="2"/>
  <c r="X819" i="2"/>
  <c r="V819" i="2"/>
  <c r="AO818" i="2"/>
  <c r="AM818" i="2"/>
  <c r="AK818" i="2"/>
  <c r="AH818" i="2"/>
  <c r="AF818" i="2"/>
  <c r="AB818" i="2"/>
  <c r="Z818" i="2"/>
  <c r="X818" i="2"/>
  <c r="V818" i="2"/>
  <c r="AO817" i="2"/>
  <c r="AM817" i="2"/>
  <c r="AK817" i="2"/>
  <c r="AH817" i="2"/>
  <c r="AF817" i="2"/>
  <c r="AB817" i="2"/>
  <c r="Z817" i="2"/>
  <c r="X817" i="2"/>
  <c r="V817" i="2"/>
  <c r="AO816" i="2"/>
  <c r="AM816" i="2"/>
  <c r="AK816" i="2"/>
  <c r="AH816" i="2"/>
  <c r="AF816" i="2"/>
  <c r="AB816" i="2"/>
  <c r="Z816" i="2"/>
  <c r="X816" i="2"/>
  <c r="V816" i="2"/>
  <c r="AO815" i="2"/>
  <c r="AM815" i="2"/>
  <c r="AK815" i="2"/>
  <c r="AH815" i="2"/>
  <c r="AF815" i="2"/>
  <c r="AB815" i="2"/>
  <c r="Z815" i="2"/>
  <c r="X815" i="2"/>
  <c r="V815" i="2"/>
  <c r="AO814" i="2"/>
  <c r="AM814" i="2"/>
  <c r="AK814" i="2"/>
  <c r="AH814" i="2"/>
  <c r="AF814" i="2"/>
  <c r="AB814" i="2"/>
  <c r="Z814" i="2"/>
  <c r="X814" i="2"/>
  <c r="V814" i="2"/>
  <c r="AO813" i="2"/>
  <c r="AM813" i="2"/>
  <c r="AK813" i="2"/>
  <c r="AH813" i="2"/>
  <c r="AF813" i="2"/>
  <c r="AB813" i="2"/>
  <c r="Z813" i="2"/>
  <c r="X813" i="2"/>
  <c r="V813" i="2"/>
  <c r="AO812" i="2"/>
  <c r="AM812" i="2"/>
  <c r="AK812" i="2"/>
  <c r="AH812" i="2"/>
  <c r="AF812" i="2"/>
  <c r="AB812" i="2"/>
  <c r="Z812" i="2"/>
  <c r="X812" i="2"/>
  <c r="V812" i="2"/>
  <c r="AO811" i="2"/>
  <c r="AM811" i="2"/>
  <c r="AK811" i="2"/>
  <c r="AH811" i="2"/>
  <c r="AF811" i="2"/>
  <c r="AB811" i="2"/>
  <c r="Z811" i="2"/>
  <c r="X811" i="2"/>
  <c r="V811" i="2"/>
  <c r="AO810" i="2"/>
  <c r="AM810" i="2"/>
  <c r="AK810" i="2"/>
  <c r="AH810" i="2"/>
  <c r="AF810" i="2"/>
  <c r="AB810" i="2"/>
  <c r="Z810" i="2"/>
  <c r="X810" i="2"/>
  <c r="V810" i="2"/>
  <c r="AO809" i="2"/>
  <c r="AM809" i="2"/>
  <c r="AK809" i="2"/>
  <c r="AH809" i="2"/>
  <c r="AF809" i="2"/>
  <c r="AB809" i="2"/>
  <c r="Z809" i="2"/>
  <c r="X809" i="2"/>
  <c r="V809" i="2"/>
  <c r="AO808" i="2"/>
  <c r="AM808" i="2"/>
  <c r="AK808" i="2"/>
  <c r="AH808" i="2"/>
  <c r="AF808" i="2"/>
  <c r="AB808" i="2"/>
  <c r="Z808" i="2"/>
  <c r="X808" i="2"/>
  <c r="V808" i="2"/>
  <c r="AO807" i="2"/>
  <c r="AM807" i="2"/>
  <c r="AK807" i="2"/>
  <c r="AH807" i="2"/>
  <c r="AF807" i="2"/>
  <c r="AB807" i="2"/>
  <c r="Z807" i="2"/>
  <c r="X807" i="2"/>
  <c r="V807" i="2"/>
  <c r="AO806" i="2"/>
  <c r="AM806" i="2"/>
  <c r="AK806" i="2"/>
  <c r="AH806" i="2"/>
  <c r="AF806" i="2"/>
  <c r="AB806" i="2"/>
  <c r="Z806" i="2"/>
  <c r="X806" i="2"/>
  <c r="V806" i="2"/>
  <c r="AO805" i="2"/>
  <c r="AM805" i="2"/>
  <c r="AK805" i="2"/>
  <c r="AH805" i="2"/>
  <c r="AF805" i="2"/>
  <c r="AB805" i="2"/>
  <c r="Z805" i="2"/>
  <c r="X805" i="2"/>
  <c r="V805" i="2"/>
  <c r="AO804" i="2"/>
  <c r="AM804" i="2"/>
  <c r="AK804" i="2"/>
  <c r="AH804" i="2"/>
  <c r="AF804" i="2"/>
  <c r="AB804" i="2"/>
  <c r="Z804" i="2"/>
  <c r="X804" i="2"/>
  <c r="V804" i="2"/>
  <c r="AO803" i="2"/>
  <c r="AM803" i="2"/>
  <c r="AK803" i="2"/>
  <c r="AH803" i="2"/>
  <c r="AF803" i="2"/>
  <c r="AB803" i="2"/>
  <c r="Z803" i="2"/>
  <c r="X803" i="2"/>
  <c r="V803" i="2"/>
  <c r="AO802" i="2"/>
  <c r="AM802" i="2"/>
  <c r="AK802" i="2"/>
  <c r="AH802" i="2"/>
  <c r="AF802" i="2"/>
  <c r="AB802" i="2"/>
  <c r="Z802" i="2"/>
  <c r="X802" i="2"/>
  <c r="V802" i="2"/>
  <c r="AO801" i="2"/>
  <c r="AM801" i="2"/>
  <c r="AK801" i="2"/>
  <c r="AH801" i="2"/>
  <c r="AF801" i="2"/>
  <c r="AB801" i="2"/>
  <c r="Z801" i="2"/>
  <c r="X801" i="2"/>
  <c r="V801" i="2"/>
  <c r="AO800" i="2"/>
  <c r="AM800" i="2"/>
  <c r="AK800" i="2"/>
  <c r="AH800" i="2"/>
  <c r="AF800" i="2"/>
  <c r="AB800" i="2"/>
  <c r="Z800" i="2"/>
  <c r="X800" i="2"/>
  <c r="V800" i="2"/>
  <c r="AO799" i="2"/>
  <c r="AM799" i="2"/>
  <c r="AK799" i="2"/>
  <c r="AH799" i="2"/>
  <c r="AF799" i="2"/>
  <c r="AB799" i="2"/>
  <c r="Z799" i="2"/>
  <c r="X799" i="2"/>
  <c r="V799" i="2"/>
  <c r="AO798" i="2"/>
  <c r="AM798" i="2"/>
  <c r="AK798" i="2"/>
  <c r="AH798" i="2"/>
  <c r="AF798" i="2"/>
  <c r="AB798" i="2"/>
  <c r="Z798" i="2"/>
  <c r="X798" i="2"/>
  <c r="V798" i="2"/>
  <c r="AO797" i="2"/>
  <c r="AM797" i="2"/>
  <c r="AK797" i="2"/>
  <c r="AH797" i="2"/>
  <c r="AF797" i="2"/>
  <c r="AB797" i="2"/>
  <c r="Z797" i="2"/>
  <c r="X797" i="2"/>
  <c r="V797" i="2"/>
  <c r="AO796" i="2"/>
  <c r="AM796" i="2"/>
  <c r="AK796" i="2"/>
  <c r="AH796" i="2"/>
  <c r="AF796" i="2"/>
  <c r="AB796" i="2"/>
  <c r="Z796" i="2"/>
  <c r="X796" i="2"/>
  <c r="V796" i="2"/>
  <c r="AO795" i="2"/>
  <c r="AM795" i="2"/>
  <c r="AK795" i="2"/>
  <c r="AH795" i="2"/>
  <c r="AF795" i="2"/>
  <c r="AB795" i="2"/>
  <c r="Z795" i="2"/>
  <c r="X795" i="2"/>
  <c r="V795" i="2"/>
  <c r="AO794" i="2"/>
  <c r="AM794" i="2"/>
  <c r="AK794" i="2"/>
  <c r="AH794" i="2"/>
  <c r="AF794" i="2"/>
  <c r="AB794" i="2"/>
  <c r="Z794" i="2"/>
  <c r="X794" i="2"/>
  <c r="V794" i="2"/>
  <c r="AO793" i="2"/>
  <c r="AM793" i="2"/>
  <c r="AK793" i="2"/>
  <c r="AH793" i="2"/>
  <c r="AF793" i="2"/>
  <c r="AB793" i="2"/>
  <c r="Z793" i="2"/>
  <c r="X793" i="2"/>
  <c r="V793" i="2"/>
  <c r="AO792" i="2"/>
  <c r="AM792" i="2"/>
  <c r="AK792" i="2"/>
  <c r="AH792" i="2"/>
  <c r="AF792" i="2"/>
  <c r="AB792" i="2"/>
  <c r="Z792" i="2"/>
  <c r="X792" i="2"/>
  <c r="V792" i="2"/>
  <c r="AO791" i="2"/>
  <c r="AM791" i="2"/>
  <c r="AK791" i="2"/>
  <c r="AH791" i="2"/>
  <c r="AF791" i="2"/>
  <c r="AB791" i="2"/>
  <c r="Z791" i="2"/>
  <c r="X791" i="2"/>
  <c r="V791" i="2"/>
  <c r="AO790" i="2"/>
  <c r="AM790" i="2"/>
  <c r="AK790" i="2"/>
  <c r="AH790" i="2"/>
  <c r="AF790" i="2"/>
  <c r="AB790" i="2"/>
  <c r="Z790" i="2"/>
  <c r="X790" i="2"/>
  <c r="V790" i="2"/>
  <c r="AO789" i="2"/>
  <c r="AM789" i="2"/>
  <c r="AK789" i="2"/>
  <c r="AH789" i="2"/>
  <c r="AF789" i="2"/>
  <c r="AB789" i="2"/>
  <c r="Z789" i="2"/>
  <c r="X789" i="2"/>
  <c r="V789" i="2"/>
  <c r="AO788" i="2"/>
  <c r="AM788" i="2"/>
  <c r="AK788" i="2"/>
  <c r="AH788" i="2"/>
  <c r="AF788" i="2"/>
  <c r="AB788" i="2"/>
  <c r="Z788" i="2"/>
  <c r="X788" i="2"/>
  <c r="V788" i="2"/>
  <c r="AO787" i="2"/>
  <c r="AM787" i="2"/>
  <c r="AK787" i="2"/>
  <c r="AH787" i="2"/>
  <c r="AF787" i="2"/>
  <c r="AB787" i="2"/>
  <c r="Z787" i="2"/>
  <c r="X787" i="2"/>
  <c r="V787" i="2"/>
  <c r="AO786" i="2"/>
  <c r="AM786" i="2"/>
  <c r="AK786" i="2"/>
  <c r="AH786" i="2"/>
  <c r="AF786" i="2"/>
  <c r="AB786" i="2"/>
  <c r="Z786" i="2"/>
  <c r="X786" i="2"/>
  <c r="V786" i="2"/>
  <c r="AO785" i="2"/>
  <c r="AM785" i="2"/>
  <c r="AK785" i="2"/>
  <c r="AH785" i="2"/>
  <c r="AF785" i="2"/>
  <c r="AB785" i="2"/>
  <c r="Z785" i="2"/>
  <c r="X785" i="2"/>
  <c r="V785" i="2"/>
  <c r="AO784" i="2"/>
  <c r="AM784" i="2"/>
  <c r="AK784" i="2"/>
  <c r="AH784" i="2"/>
  <c r="AF784" i="2"/>
  <c r="AB784" i="2"/>
  <c r="Z784" i="2"/>
  <c r="X784" i="2"/>
  <c r="V784" i="2"/>
  <c r="AO783" i="2"/>
  <c r="AM783" i="2"/>
  <c r="AK783" i="2"/>
  <c r="AH783" i="2"/>
  <c r="AF783" i="2"/>
  <c r="AB783" i="2"/>
  <c r="Z783" i="2"/>
  <c r="X783" i="2"/>
  <c r="V783" i="2"/>
  <c r="AO782" i="2"/>
  <c r="AM782" i="2"/>
  <c r="AK782" i="2"/>
  <c r="AH782" i="2"/>
  <c r="AF782" i="2"/>
  <c r="AB782" i="2"/>
  <c r="Z782" i="2"/>
  <c r="X782" i="2"/>
  <c r="V782" i="2"/>
  <c r="AO781" i="2"/>
  <c r="AM781" i="2"/>
  <c r="AK781" i="2"/>
  <c r="AH781" i="2"/>
  <c r="AF781" i="2"/>
  <c r="AB781" i="2"/>
  <c r="Z781" i="2"/>
  <c r="X781" i="2"/>
  <c r="V781" i="2"/>
  <c r="AO780" i="2"/>
  <c r="AM780" i="2"/>
  <c r="AK780" i="2"/>
  <c r="AH780" i="2"/>
  <c r="AF780" i="2"/>
  <c r="AB780" i="2"/>
  <c r="Z780" i="2"/>
  <c r="X780" i="2"/>
  <c r="V780" i="2"/>
  <c r="AO779" i="2"/>
  <c r="AM779" i="2"/>
  <c r="AK779" i="2"/>
  <c r="AH779" i="2"/>
  <c r="AF779" i="2"/>
  <c r="AB779" i="2"/>
  <c r="Z779" i="2"/>
  <c r="X779" i="2"/>
  <c r="V779" i="2"/>
  <c r="AO778" i="2"/>
  <c r="AM778" i="2"/>
  <c r="AK778" i="2"/>
  <c r="AH778" i="2"/>
  <c r="AF778" i="2"/>
  <c r="AB778" i="2"/>
  <c r="Z778" i="2"/>
  <c r="X778" i="2"/>
  <c r="V778" i="2"/>
  <c r="AO777" i="2"/>
  <c r="AM777" i="2"/>
  <c r="AK777" i="2"/>
  <c r="AH777" i="2"/>
  <c r="AF777" i="2"/>
  <c r="AB777" i="2"/>
  <c r="Z777" i="2"/>
  <c r="X777" i="2"/>
  <c r="V777" i="2"/>
  <c r="AO776" i="2"/>
  <c r="AM776" i="2"/>
  <c r="AK776" i="2"/>
  <c r="AH776" i="2"/>
  <c r="AF776" i="2"/>
  <c r="AB776" i="2"/>
  <c r="Z776" i="2"/>
  <c r="X776" i="2"/>
  <c r="V776" i="2"/>
  <c r="AO775" i="2"/>
  <c r="AM775" i="2"/>
  <c r="AK775" i="2"/>
  <c r="AH775" i="2"/>
  <c r="AF775" i="2"/>
  <c r="AB775" i="2"/>
  <c r="Z775" i="2"/>
  <c r="X775" i="2"/>
  <c r="V775" i="2"/>
  <c r="AO774" i="2"/>
  <c r="AM774" i="2"/>
  <c r="AK774" i="2"/>
  <c r="AH774" i="2"/>
  <c r="AF774" i="2"/>
  <c r="AB774" i="2"/>
  <c r="Z774" i="2"/>
  <c r="X774" i="2"/>
  <c r="V774" i="2"/>
  <c r="AO773" i="2"/>
  <c r="AM773" i="2"/>
  <c r="AK773" i="2"/>
  <c r="AH773" i="2"/>
  <c r="AF773" i="2"/>
  <c r="AB773" i="2"/>
  <c r="Z773" i="2"/>
  <c r="X773" i="2"/>
  <c r="V773" i="2"/>
  <c r="AO772" i="2"/>
  <c r="AM772" i="2"/>
  <c r="AK772" i="2"/>
  <c r="AH772" i="2"/>
  <c r="AF772" i="2"/>
  <c r="AB772" i="2"/>
  <c r="Z772" i="2"/>
  <c r="X772" i="2"/>
  <c r="V772" i="2"/>
  <c r="AO771" i="2"/>
  <c r="AM771" i="2"/>
  <c r="AK771" i="2"/>
  <c r="AH771" i="2"/>
  <c r="AF771" i="2"/>
  <c r="AB771" i="2"/>
  <c r="Z771" i="2"/>
  <c r="X771" i="2"/>
  <c r="V771" i="2"/>
  <c r="AO770" i="2"/>
  <c r="AM770" i="2"/>
  <c r="AK770" i="2"/>
  <c r="AH770" i="2"/>
  <c r="AF770" i="2"/>
  <c r="AB770" i="2"/>
  <c r="Z770" i="2"/>
  <c r="X770" i="2"/>
  <c r="V770" i="2"/>
  <c r="AO769" i="2"/>
  <c r="AM769" i="2"/>
  <c r="AK769" i="2"/>
  <c r="AH769" i="2"/>
  <c r="AF769" i="2"/>
  <c r="AB769" i="2"/>
  <c r="Z769" i="2"/>
  <c r="X769" i="2"/>
  <c r="V769" i="2"/>
  <c r="AO768" i="2"/>
  <c r="AM768" i="2"/>
  <c r="AK768" i="2"/>
  <c r="AH768" i="2"/>
  <c r="AF768" i="2"/>
  <c r="AB768" i="2"/>
  <c r="Z768" i="2"/>
  <c r="X768" i="2"/>
  <c r="V768" i="2"/>
  <c r="AO767" i="2"/>
  <c r="AM767" i="2"/>
  <c r="AK767" i="2"/>
  <c r="AH767" i="2"/>
  <c r="AF767" i="2"/>
  <c r="AB767" i="2"/>
  <c r="Z767" i="2"/>
  <c r="X767" i="2"/>
  <c r="V767" i="2"/>
  <c r="AO766" i="2"/>
  <c r="AM766" i="2"/>
  <c r="AK766" i="2"/>
  <c r="AH766" i="2"/>
  <c r="AF766" i="2"/>
  <c r="AB766" i="2"/>
  <c r="Z766" i="2"/>
  <c r="X766" i="2"/>
  <c r="V766" i="2"/>
  <c r="AO765" i="2"/>
  <c r="AM765" i="2"/>
  <c r="AK765" i="2"/>
  <c r="AH765" i="2"/>
  <c r="AF765" i="2"/>
  <c r="AB765" i="2"/>
  <c r="Z765" i="2"/>
  <c r="X765" i="2"/>
  <c r="V765" i="2"/>
  <c r="AO764" i="2"/>
  <c r="AM764" i="2"/>
  <c r="AK764" i="2"/>
  <c r="AH764" i="2"/>
  <c r="AF764" i="2"/>
  <c r="AB764" i="2"/>
  <c r="Z764" i="2"/>
  <c r="X764" i="2"/>
  <c r="V764" i="2"/>
  <c r="AO763" i="2"/>
  <c r="AM763" i="2"/>
  <c r="AK763" i="2"/>
  <c r="AH763" i="2"/>
  <c r="AF763" i="2"/>
  <c r="AB763" i="2"/>
  <c r="Z763" i="2"/>
  <c r="X763" i="2"/>
  <c r="V763" i="2"/>
  <c r="AO762" i="2"/>
  <c r="AM762" i="2"/>
  <c r="AK762" i="2"/>
  <c r="AH762" i="2"/>
  <c r="AF762" i="2"/>
  <c r="AB762" i="2"/>
  <c r="Z762" i="2"/>
  <c r="X762" i="2"/>
  <c r="V762" i="2"/>
  <c r="AO761" i="2"/>
  <c r="AM761" i="2"/>
  <c r="AK761" i="2"/>
  <c r="AH761" i="2"/>
  <c r="AF761" i="2"/>
  <c r="AB761" i="2"/>
  <c r="Z761" i="2"/>
  <c r="X761" i="2"/>
  <c r="V761" i="2"/>
  <c r="AO760" i="2"/>
  <c r="AM760" i="2"/>
  <c r="AK760" i="2"/>
  <c r="AH760" i="2"/>
  <c r="AF760" i="2"/>
  <c r="AB760" i="2"/>
  <c r="Z760" i="2"/>
  <c r="X760" i="2"/>
  <c r="V760" i="2"/>
  <c r="AO759" i="2"/>
  <c r="AM759" i="2"/>
  <c r="AK759" i="2"/>
  <c r="AH759" i="2"/>
  <c r="AF759" i="2"/>
  <c r="AB759" i="2"/>
  <c r="Z759" i="2"/>
  <c r="X759" i="2"/>
  <c r="V759" i="2"/>
  <c r="AO758" i="2"/>
  <c r="AM758" i="2"/>
  <c r="AK758" i="2"/>
  <c r="AH758" i="2"/>
  <c r="AF758" i="2"/>
  <c r="AB758" i="2"/>
  <c r="Z758" i="2"/>
  <c r="X758" i="2"/>
  <c r="V758" i="2"/>
  <c r="AO757" i="2"/>
  <c r="AM757" i="2"/>
  <c r="AK757" i="2"/>
  <c r="AH757" i="2"/>
  <c r="AF757" i="2"/>
  <c r="AB757" i="2"/>
  <c r="Z757" i="2"/>
  <c r="X757" i="2"/>
  <c r="V757" i="2"/>
  <c r="AO756" i="2"/>
  <c r="AM756" i="2"/>
  <c r="AK756" i="2"/>
  <c r="AH756" i="2"/>
  <c r="AF756" i="2"/>
  <c r="AB756" i="2"/>
  <c r="Z756" i="2"/>
  <c r="X756" i="2"/>
  <c r="V756" i="2"/>
  <c r="AO755" i="2"/>
  <c r="AM755" i="2"/>
  <c r="AK755" i="2"/>
  <c r="AH755" i="2"/>
  <c r="AF755" i="2"/>
  <c r="AB755" i="2"/>
  <c r="Z755" i="2"/>
  <c r="X755" i="2"/>
  <c r="V755" i="2"/>
  <c r="AO754" i="2"/>
  <c r="AM754" i="2"/>
  <c r="AK754" i="2"/>
  <c r="AH754" i="2"/>
  <c r="AF754" i="2"/>
  <c r="AB754" i="2"/>
  <c r="Z754" i="2"/>
  <c r="X754" i="2"/>
  <c r="V754" i="2"/>
  <c r="AO753" i="2"/>
  <c r="AM753" i="2"/>
  <c r="AK753" i="2"/>
  <c r="AH753" i="2"/>
  <c r="AF753" i="2"/>
  <c r="AB753" i="2"/>
  <c r="Z753" i="2"/>
  <c r="X753" i="2"/>
  <c r="V753" i="2"/>
  <c r="AO752" i="2"/>
  <c r="AM752" i="2"/>
  <c r="AK752" i="2"/>
  <c r="AH752" i="2"/>
  <c r="AF752" i="2"/>
  <c r="AB752" i="2"/>
  <c r="Z752" i="2"/>
  <c r="X752" i="2"/>
  <c r="V752" i="2"/>
  <c r="AO751" i="2"/>
  <c r="AM751" i="2"/>
  <c r="AK751" i="2"/>
  <c r="AH751" i="2"/>
  <c r="AF751" i="2"/>
  <c r="AB751" i="2"/>
  <c r="Z751" i="2"/>
  <c r="X751" i="2"/>
  <c r="V751" i="2"/>
  <c r="AO750" i="2"/>
  <c r="AM750" i="2"/>
  <c r="AK750" i="2"/>
  <c r="AH750" i="2"/>
  <c r="AF750" i="2"/>
  <c r="AB750" i="2"/>
  <c r="Z750" i="2"/>
  <c r="X750" i="2"/>
  <c r="V750" i="2"/>
  <c r="AO749" i="2"/>
  <c r="AM749" i="2"/>
  <c r="AK749" i="2"/>
  <c r="AH749" i="2"/>
  <c r="AF749" i="2"/>
  <c r="AB749" i="2"/>
  <c r="Z749" i="2"/>
  <c r="X749" i="2"/>
  <c r="V749" i="2"/>
  <c r="AO748" i="2"/>
  <c r="AM748" i="2"/>
  <c r="AK748" i="2"/>
  <c r="AH748" i="2"/>
  <c r="AF748" i="2"/>
  <c r="AB748" i="2"/>
  <c r="Z748" i="2"/>
  <c r="X748" i="2"/>
  <c r="V748" i="2"/>
  <c r="AO747" i="2"/>
  <c r="AM747" i="2"/>
  <c r="AK747" i="2"/>
  <c r="AH747" i="2"/>
  <c r="AF747" i="2"/>
  <c r="AB747" i="2"/>
  <c r="Z747" i="2"/>
  <c r="X747" i="2"/>
  <c r="V747" i="2"/>
  <c r="AO746" i="2"/>
  <c r="AM746" i="2"/>
  <c r="AK746" i="2"/>
  <c r="AH746" i="2"/>
  <c r="AF746" i="2"/>
  <c r="AB746" i="2"/>
  <c r="Z746" i="2"/>
  <c r="X746" i="2"/>
  <c r="V746" i="2"/>
  <c r="AO745" i="2"/>
  <c r="AM745" i="2"/>
  <c r="AK745" i="2"/>
  <c r="AH745" i="2"/>
  <c r="AF745" i="2"/>
  <c r="AB745" i="2"/>
  <c r="Z745" i="2"/>
  <c r="X745" i="2"/>
  <c r="V745" i="2"/>
  <c r="AO744" i="2"/>
  <c r="AM744" i="2"/>
  <c r="AK744" i="2"/>
  <c r="AH744" i="2"/>
  <c r="AF744" i="2"/>
  <c r="AB744" i="2"/>
  <c r="Z744" i="2"/>
  <c r="X744" i="2"/>
  <c r="V744" i="2"/>
  <c r="AO743" i="2"/>
  <c r="AM743" i="2"/>
  <c r="AK743" i="2"/>
  <c r="AH743" i="2"/>
  <c r="AF743" i="2"/>
  <c r="AB743" i="2"/>
  <c r="Z743" i="2"/>
  <c r="X743" i="2"/>
  <c r="V743" i="2"/>
  <c r="AO742" i="2"/>
  <c r="AM742" i="2"/>
  <c r="AK742" i="2"/>
  <c r="AH742" i="2"/>
  <c r="AF742" i="2"/>
  <c r="AB742" i="2"/>
  <c r="Z742" i="2"/>
  <c r="X742" i="2"/>
  <c r="V742" i="2"/>
  <c r="AO741" i="2"/>
  <c r="AM741" i="2"/>
  <c r="AK741" i="2"/>
  <c r="AH741" i="2"/>
  <c r="AF741" i="2"/>
  <c r="AB741" i="2"/>
  <c r="Z741" i="2"/>
  <c r="X741" i="2"/>
  <c r="V741" i="2"/>
  <c r="AO740" i="2"/>
  <c r="AM740" i="2"/>
  <c r="AK740" i="2"/>
  <c r="AH740" i="2"/>
  <c r="AF740" i="2"/>
  <c r="AB740" i="2"/>
  <c r="Z740" i="2"/>
  <c r="X740" i="2"/>
  <c r="V740" i="2"/>
  <c r="AO739" i="2"/>
  <c r="AM739" i="2"/>
  <c r="AK739" i="2"/>
  <c r="AH739" i="2"/>
  <c r="AF739" i="2"/>
  <c r="AB739" i="2"/>
  <c r="Z739" i="2"/>
  <c r="X739" i="2"/>
  <c r="V739" i="2"/>
  <c r="AO738" i="2"/>
  <c r="AM738" i="2"/>
  <c r="AK738" i="2"/>
  <c r="AH738" i="2"/>
  <c r="AF738" i="2"/>
  <c r="AB738" i="2"/>
  <c r="Z738" i="2"/>
  <c r="X738" i="2"/>
  <c r="V738" i="2"/>
  <c r="AO737" i="2"/>
  <c r="AM737" i="2"/>
  <c r="AK737" i="2"/>
  <c r="AH737" i="2"/>
  <c r="AF737" i="2"/>
  <c r="AB737" i="2"/>
  <c r="Z737" i="2"/>
  <c r="X737" i="2"/>
  <c r="V737" i="2"/>
  <c r="AO736" i="2"/>
  <c r="AM736" i="2"/>
  <c r="AK736" i="2"/>
  <c r="AH736" i="2"/>
  <c r="AF736" i="2"/>
  <c r="AB736" i="2"/>
  <c r="Z736" i="2"/>
  <c r="X736" i="2"/>
  <c r="V736" i="2"/>
  <c r="AO735" i="2"/>
  <c r="AM735" i="2"/>
  <c r="AK735" i="2"/>
  <c r="AH735" i="2"/>
  <c r="AF735" i="2"/>
  <c r="AB735" i="2"/>
  <c r="Z735" i="2"/>
  <c r="X735" i="2"/>
  <c r="V735" i="2"/>
  <c r="AO734" i="2"/>
  <c r="AM734" i="2"/>
  <c r="AK734" i="2"/>
  <c r="AH734" i="2"/>
  <c r="AF734" i="2"/>
  <c r="AB734" i="2"/>
  <c r="Z734" i="2"/>
  <c r="X734" i="2"/>
  <c r="V734" i="2"/>
  <c r="AO733" i="2"/>
  <c r="AM733" i="2"/>
  <c r="AK733" i="2"/>
  <c r="AH733" i="2"/>
  <c r="AF733" i="2"/>
  <c r="AB733" i="2"/>
  <c r="Z733" i="2"/>
  <c r="X733" i="2"/>
  <c r="V733" i="2"/>
  <c r="AO732" i="2"/>
  <c r="AM732" i="2"/>
  <c r="AK732" i="2"/>
  <c r="AH732" i="2"/>
  <c r="AF732" i="2"/>
  <c r="AB732" i="2"/>
  <c r="Z732" i="2"/>
  <c r="X732" i="2"/>
  <c r="V732" i="2"/>
  <c r="AO731" i="2"/>
  <c r="AM731" i="2"/>
  <c r="AK731" i="2"/>
  <c r="AH731" i="2"/>
  <c r="AF731" i="2"/>
  <c r="AB731" i="2"/>
  <c r="Z731" i="2"/>
  <c r="X731" i="2"/>
  <c r="V731" i="2"/>
  <c r="AO730" i="2"/>
  <c r="AM730" i="2"/>
  <c r="AK730" i="2"/>
  <c r="AH730" i="2"/>
  <c r="AF730" i="2"/>
  <c r="AB730" i="2"/>
  <c r="Z730" i="2"/>
  <c r="X730" i="2"/>
  <c r="V730" i="2"/>
  <c r="AO729" i="2"/>
  <c r="AM729" i="2"/>
  <c r="AK729" i="2"/>
  <c r="AH729" i="2"/>
  <c r="AF729" i="2"/>
  <c r="AB729" i="2"/>
  <c r="Z729" i="2"/>
  <c r="X729" i="2"/>
  <c r="V729" i="2"/>
  <c r="AO728" i="2"/>
  <c r="AM728" i="2"/>
  <c r="AK728" i="2"/>
  <c r="AH728" i="2"/>
  <c r="AF728" i="2"/>
  <c r="AB728" i="2"/>
  <c r="Z728" i="2"/>
  <c r="X728" i="2"/>
  <c r="V728" i="2"/>
  <c r="AO727" i="2"/>
  <c r="AM727" i="2"/>
  <c r="AK727" i="2"/>
  <c r="AH727" i="2"/>
  <c r="AF727" i="2"/>
  <c r="AB727" i="2"/>
  <c r="Z727" i="2"/>
  <c r="X727" i="2"/>
  <c r="V727" i="2"/>
  <c r="AO726" i="2"/>
  <c r="AM726" i="2"/>
  <c r="AK726" i="2"/>
  <c r="AH726" i="2"/>
  <c r="AF726" i="2"/>
  <c r="AB726" i="2"/>
  <c r="Z726" i="2"/>
  <c r="X726" i="2"/>
  <c r="V726" i="2"/>
  <c r="AO725" i="2"/>
  <c r="AM725" i="2"/>
  <c r="AK725" i="2"/>
  <c r="AH725" i="2"/>
  <c r="AF725" i="2"/>
  <c r="AB725" i="2"/>
  <c r="Z725" i="2"/>
  <c r="X725" i="2"/>
  <c r="V725" i="2"/>
  <c r="AO724" i="2"/>
  <c r="AM724" i="2"/>
  <c r="AK724" i="2"/>
  <c r="AH724" i="2"/>
  <c r="AF724" i="2"/>
  <c r="AB724" i="2"/>
  <c r="Z724" i="2"/>
  <c r="X724" i="2"/>
  <c r="V724" i="2"/>
  <c r="AO723" i="2"/>
  <c r="AM723" i="2"/>
  <c r="AK723" i="2"/>
  <c r="AH723" i="2"/>
  <c r="AF723" i="2"/>
  <c r="AB723" i="2"/>
  <c r="Z723" i="2"/>
  <c r="X723" i="2"/>
  <c r="V723" i="2"/>
  <c r="AO722" i="2"/>
  <c r="AM722" i="2"/>
  <c r="AK722" i="2"/>
  <c r="AH722" i="2"/>
  <c r="AF722" i="2"/>
  <c r="AB722" i="2"/>
  <c r="Z722" i="2"/>
  <c r="X722" i="2"/>
  <c r="V722" i="2"/>
  <c r="AO721" i="2"/>
  <c r="AM721" i="2"/>
  <c r="AK721" i="2"/>
  <c r="AH721" i="2"/>
  <c r="AF721" i="2"/>
  <c r="AB721" i="2"/>
  <c r="Z721" i="2"/>
  <c r="X721" i="2"/>
  <c r="V721" i="2"/>
  <c r="AO720" i="2"/>
  <c r="AM720" i="2"/>
  <c r="AK720" i="2"/>
  <c r="AH720" i="2"/>
  <c r="AF720" i="2"/>
  <c r="AB720" i="2"/>
  <c r="Z720" i="2"/>
  <c r="X720" i="2"/>
  <c r="V720" i="2"/>
  <c r="AO719" i="2"/>
  <c r="AM719" i="2"/>
  <c r="AK719" i="2"/>
  <c r="AH719" i="2"/>
  <c r="AF719" i="2"/>
  <c r="AB719" i="2"/>
  <c r="Z719" i="2"/>
  <c r="X719" i="2"/>
  <c r="V719" i="2"/>
  <c r="AO718" i="2"/>
  <c r="AM718" i="2"/>
  <c r="AK718" i="2"/>
  <c r="AH718" i="2"/>
  <c r="AF718" i="2"/>
  <c r="AB718" i="2"/>
  <c r="Z718" i="2"/>
  <c r="X718" i="2"/>
  <c r="V718" i="2"/>
  <c r="AO717" i="2"/>
  <c r="AM717" i="2"/>
  <c r="AK717" i="2"/>
  <c r="AH717" i="2"/>
  <c r="AF717" i="2"/>
  <c r="AB717" i="2"/>
  <c r="Z717" i="2"/>
  <c r="X717" i="2"/>
  <c r="V717" i="2"/>
  <c r="AO716" i="2"/>
  <c r="AM716" i="2"/>
  <c r="AK716" i="2"/>
  <c r="AH716" i="2"/>
  <c r="AF716" i="2"/>
  <c r="AB716" i="2"/>
  <c r="Z716" i="2"/>
  <c r="X716" i="2"/>
  <c r="V716" i="2"/>
  <c r="AO715" i="2"/>
  <c r="AM715" i="2"/>
  <c r="AK715" i="2"/>
  <c r="AH715" i="2"/>
  <c r="AF715" i="2"/>
  <c r="AB715" i="2"/>
  <c r="Z715" i="2"/>
  <c r="X715" i="2"/>
  <c r="V715" i="2"/>
  <c r="AO714" i="2"/>
  <c r="AM714" i="2"/>
  <c r="AK714" i="2"/>
  <c r="AH714" i="2"/>
  <c r="AF714" i="2"/>
  <c r="AB714" i="2"/>
  <c r="Z714" i="2"/>
  <c r="X714" i="2"/>
  <c r="V714" i="2"/>
  <c r="AO713" i="2"/>
  <c r="AM713" i="2"/>
  <c r="AK713" i="2"/>
  <c r="AH713" i="2"/>
  <c r="AF713" i="2"/>
  <c r="AB713" i="2"/>
  <c r="Z713" i="2"/>
  <c r="X713" i="2"/>
  <c r="V713" i="2"/>
  <c r="AO712" i="2"/>
  <c r="AM712" i="2"/>
  <c r="AK712" i="2"/>
  <c r="AH712" i="2"/>
  <c r="AF712" i="2"/>
  <c r="AB712" i="2"/>
  <c r="Z712" i="2"/>
  <c r="X712" i="2"/>
  <c r="V712" i="2"/>
  <c r="AO711" i="2"/>
  <c r="AM711" i="2"/>
  <c r="AK711" i="2"/>
  <c r="AH711" i="2"/>
  <c r="AF711" i="2"/>
  <c r="AB711" i="2"/>
  <c r="Z711" i="2"/>
  <c r="X711" i="2"/>
  <c r="V711" i="2"/>
  <c r="AO710" i="2"/>
  <c r="AM710" i="2"/>
  <c r="AK710" i="2"/>
  <c r="AH710" i="2"/>
  <c r="AF710" i="2"/>
  <c r="AB710" i="2"/>
  <c r="Z710" i="2"/>
  <c r="X710" i="2"/>
  <c r="V710" i="2"/>
  <c r="AO709" i="2"/>
  <c r="AM709" i="2"/>
  <c r="AK709" i="2"/>
  <c r="AH709" i="2"/>
  <c r="AF709" i="2"/>
  <c r="AB709" i="2"/>
  <c r="Z709" i="2"/>
  <c r="X709" i="2"/>
  <c r="V709" i="2"/>
  <c r="AO708" i="2"/>
  <c r="AM708" i="2"/>
  <c r="AK708" i="2"/>
  <c r="AH708" i="2"/>
  <c r="AF708" i="2"/>
  <c r="AB708" i="2"/>
  <c r="Z708" i="2"/>
  <c r="X708" i="2"/>
  <c r="V708" i="2"/>
  <c r="AO707" i="2"/>
  <c r="AM707" i="2"/>
  <c r="AK707" i="2"/>
  <c r="AH707" i="2"/>
  <c r="AF707" i="2"/>
  <c r="AB707" i="2"/>
  <c r="Z707" i="2"/>
  <c r="X707" i="2"/>
  <c r="V707" i="2"/>
  <c r="AO706" i="2"/>
  <c r="AM706" i="2"/>
  <c r="AK706" i="2"/>
  <c r="AH706" i="2"/>
  <c r="AF706" i="2"/>
  <c r="AB706" i="2"/>
  <c r="Z706" i="2"/>
  <c r="X706" i="2"/>
  <c r="V706" i="2"/>
  <c r="AO705" i="2"/>
  <c r="AM705" i="2"/>
  <c r="AK705" i="2"/>
  <c r="AH705" i="2"/>
  <c r="AF705" i="2"/>
  <c r="AB705" i="2"/>
  <c r="Z705" i="2"/>
  <c r="X705" i="2"/>
  <c r="V705" i="2"/>
  <c r="AO704" i="2"/>
  <c r="AM704" i="2"/>
  <c r="AK704" i="2"/>
  <c r="AH704" i="2"/>
  <c r="AF704" i="2"/>
  <c r="AB704" i="2"/>
  <c r="Z704" i="2"/>
  <c r="X704" i="2"/>
  <c r="V704" i="2"/>
  <c r="AO703" i="2"/>
  <c r="AM703" i="2"/>
  <c r="AK703" i="2"/>
  <c r="AH703" i="2"/>
  <c r="AF703" i="2"/>
  <c r="AB703" i="2"/>
  <c r="Z703" i="2"/>
  <c r="X703" i="2"/>
  <c r="V703" i="2"/>
  <c r="AO702" i="2"/>
  <c r="AM702" i="2"/>
  <c r="AK702" i="2"/>
  <c r="AH702" i="2"/>
  <c r="AF702" i="2"/>
  <c r="AB702" i="2"/>
  <c r="Z702" i="2"/>
  <c r="X702" i="2"/>
  <c r="V702" i="2"/>
  <c r="AO701" i="2"/>
  <c r="AM701" i="2"/>
  <c r="AK701" i="2"/>
  <c r="AH701" i="2"/>
  <c r="AF701" i="2"/>
  <c r="AB701" i="2"/>
  <c r="Z701" i="2"/>
  <c r="X701" i="2"/>
  <c r="V701" i="2"/>
  <c r="AO700" i="2"/>
  <c r="AM700" i="2"/>
  <c r="AK700" i="2"/>
  <c r="AH700" i="2"/>
  <c r="AF700" i="2"/>
  <c r="AB700" i="2"/>
  <c r="Z700" i="2"/>
  <c r="X700" i="2"/>
  <c r="V700" i="2"/>
  <c r="AO699" i="2"/>
  <c r="AM699" i="2"/>
  <c r="AK699" i="2"/>
  <c r="AH699" i="2"/>
  <c r="AF699" i="2"/>
  <c r="AB699" i="2"/>
  <c r="Z699" i="2"/>
  <c r="X699" i="2"/>
  <c r="V699" i="2"/>
  <c r="AO698" i="2"/>
  <c r="AM698" i="2"/>
  <c r="AK698" i="2"/>
  <c r="AH698" i="2"/>
  <c r="AF698" i="2"/>
  <c r="AB698" i="2"/>
  <c r="Z698" i="2"/>
  <c r="X698" i="2"/>
  <c r="V698" i="2"/>
  <c r="AO697" i="2"/>
  <c r="AM697" i="2"/>
  <c r="AK697" i="2"/>
  <c r="AH697" i="2"/>
  <c r="AF697" i="2"/>
  <c r="AB697" i="2"/>
  <c r="Z697" i="2"/>
  <c r="X697" i="2"/>
  <c r="V697" i="2"/>
  <c r="AO696" i="2"/>
  <c r="AM696" i="2"/>
  <c r="AK696" i="2"/>
  <c r="AH696" i="2"/>
  <c r="AF696" i="2"/>
  <c r="AB696" i="2"/>
  <c r="Z696" i="2"/>
  <c r="X696" i="2"/>
  <c r="V696" i="2"/>
  <c r="AO695" i="2"/>
  <c r="AM695" i="2"/>
  <c r="AK695" i="2"/>
  <c r="AH695" i="2"/>
  <c r="AF695" i="2"/>
  <c r="AB695" i="2"/>
  <c r="Z695" i="2"/>
  <c r="X695" i="2"/>
  <c r="V695" i="2"/>
  <c r="AO694" i="2"/>
  <c r="AM694" i="2"/>
  <c r="AK694" i="2"/>
  <c r="AH694" i="2"/>
  <c r="AF694" i="2"/>
  <c r="AB694" i="2"/>
  <c r="Z694" i="2"/>
  <c r="X694" i="2"/>
  <c r="V694" i="2"/>
  <c r="AO693" i="2"/>
  <c r="AM693" i="2"/>
  <c r="AK693" i="2"/>
  <c r="AH693" i="2"/>
  <c r="AF693" i="2"/>
  <c r="AB693" i="2"/>
  <c r="Z693" i="2"/>
  <c r="X693" i="2"/>
  <c r="V693" i="2"/>
  <c r="AO692" i="2"/>
  <c r="AM692" i="2"/>
  <c r="AK692" i="2"/>
  <c r="AH692" i="2"/>
  <c r="AF692" i="2"/>
  <c r="AB692" i="2"/>
  <c r="Z692" i="2"/>
  <c r="X692" i="2"/>
  <c r="V692" i="2"/>
  <c r="AO691" i="2"/>
  <c r="AM691" i="2"/>
  <c r="AK691" i="2"/>
  <c r="AH691" i="2"/>
  <c r="AF691" i="2"/>
  <c r="AB691" i="2"/>
  <c r="Z691" i="2"/>
  <c r="X691" i="2"/>
  <c r="V691" i="2"/>
  <c r="AO690" i="2"/>
  <c r="AM690" i="2"/>
  <c r="AK690" i="2"/>
  <c r="AH690" i="2"/>
  <c r="AF690" i="2"/>
  <c r="AB690" i="2"/>
  <c r="Z690" i="2"/>
  <c r="X690" i="2"/>
  <c r="V690" i="2"/>
  <c r="AO689" i="2"/>
  <c r="AM689" i="2"/>
  <c r="AK689" i="2"/>
  <c r="AH689" i="2"/>
  <c r="AF689" i="2"/>
  <c r="AB689" i="2"/>
  <c r="Z689" i="2"/>
  <c r="X689" i="2"/>
  <c r="V689" i="2"/>
  <c r="AO688" i="2"/>
  <c r="AM688" i="2"/>
  <c r="AK688" i="2"/>
  <c r="AH688" i="2"/>
  <c r="AF688" i="2"/>
  <c r="AB688" i="2"/>
  <c r="Z688" i="2"/>
  <c r="X688" i="2"/>
  <c r="V688" i="2"/>
  <c r="AO687" i="2"/>
  <c r="AM687" i="2"/>
  <c r="AK687" i="2"/>
  <c r="AH687" i="2"/>
  <c r="AF687" i="2"/>
  <c r="AB687" i="2"/>
  <c r="Z687" i="2"/>
  <c r="X687" i="2"/>
  <c r="V687" i="2"/>
  <c r="AO686" i="2"/>
  <c r="AM686" i="2"/>
  <c r="AK686" i="2"/>
  <c r="AH686" i="2"/>
  <c r="AF686" i="2"/>
  <c r="AB686" i="2"/>
  <c r="Z686" i="2"/>
  <c r="X686" i="2"/>
  <c r="V686" i="2"/>
  <c r="AO685" i="2"/>
  <c r="AM685" i="2"/>
  <c r="AK685" i="2"/>
  <c r="AH685" i="2"/>
  <c r="AF685" i="2"/>
  <c r="AB685" i="2"/>
  <c r="Z685" i="2"/>
  <c r="X685" i="2"/>
  <c r="V685" i="2"/>
  <c r="AO684" i="2"/>
  <c r="AM684" i="2"/>
  <c r="AK684" i="2"/>
  <c r="AH684" i="2"/>
  <c r="AF684" i="2"/>
  <c r="AB684" i="2"/>
  <c r="Z684" i="2"/>
  <c r="X684" i="2"/>
  <c r="V684" i="2"/>
  <c r="AO683" i="2"/>
  <c r="AM683" i="2"/>
  <c r="AK683" i="2"/>
  <c r="AH683" i="2"/>
  <c r="AF683" i="2"/>
  <c r="AB683" i="2"/>
  <c r="Z683" i="2"/>
  <c r="X683" i="2"/>
  <c r="V683" i="2"/>
  <c r="AO682" i="2"/>
  <c r="AM682" i="2"/>
  <c r="AK682" i="2"/>
  <c r="AH682" i="2"/>
  <c r="AF682" i="2"/>
  <c r="AB682" i="2"/>
  <c r="Z682" i="2"/>
  <c r="X682" i="2"/>
  <c r="V682" i="2"/>
  <c r="AO681" i="2"/>
  <c r="AM681" i="2"/>
  <c r="AK681" i="2"/>
  <c r="AH681" i="2"/>
  <c r="AF681" i="2"/>
  <c r="AB681" i="2"/>
  <c r="Z681" i="2"/>
  <c r="X681" i="2"/>
  <c r="V681" i="2"/>
  <c r="AO680" i="2"/>
  <c r="AM680" i="2"/>
  <c r="AK680" i="2"/>
  <c r="AH680" i="2"/>
  <c r="AF680" i="2"/>
  <c r="AB680" i="2"/>
  <c r="Z680" i="2"/>
  <c r="X680" i="2"/>
  <c r="V680" i="2"/>
  <c r="AO679" i="2"/>
  <c r="AM679" i="2"/>
  <c r="AK679" i="2"/>
  <c r="AH679" i="2"/>
  <c r="AF679" i="2"/>
  <c r="AB679" i="2"/>
  <c r="Z679" i="2"/>
  <c r="X679" i="2"/>
  <c r="V679" i="2"/>
  <c r="AO678" i="2"/>
  <c r="AM678" i="2"/>
  <c r="AK678" i="2"/>
  <c r="AH678" i="2"/>
  <c r="AF678" i="2"/>
  <c r="AB678" i="2"/>
  <c r="Z678" i="2"/>
  <c r="X678" i="2"/>
  <c r="V678" i="2"/>
  <c r="AO677" i="2"/>
  <c r="AM677" i="2"/>
  <c r="AK677" i="2"/>
  <c r="AH677" i="2"/>
  <c r="AF677" i="2"/>
  <c r="AB677" i="2"/>
  <c r="Z677" i="2"/>
  <c r="X677" i="2"/>
  <c r="V677" i="2"/>
  <c r="AO676" i="2"/>
  <c r="AM676" i="2"/>
  <c r="AK676" i="2"/>
  <c r="AH676" i="2"/>
  <c r="AF676" i="2"/>
  <c r="AB676" i="2"/>
  <c r="Z676" i="2"/>
  <c r="X676" i="2"/>
  <c r="V676" i="2"/>
  <c r="AO675" i="2"/>
  <c r="AM675" i="2"/>
  <c r="AK675" i="2"/>
  <c r="AH675" i="2"/>
  <c r="AF675" i="2"/>
  <c r="AB675" i="2"/>
  <c r="Z675" i="2"/>
  <c r="X675" i="2"/>
  <c r="V675" i="2"/>
  <c r="AO674" i="2"/>
  <c r="AM674" i="2"/>
  <c r="AK674" i="2"/>
  <c r="AH674" i="2"/>
  <c r="AF674" i="2"/>
  <c r="AB674" i="2"/>
  <c r="Z674" i="2"/>
  <c r="X674" i="2"/>
  <c r="V674" i="2"/>
  <c r="AO673" i="2"/>
  <c r="AM673" i="2"/>
  <c r="AK673" i="2"/>
  <c r="AH673" i="2"/>
  <c r="AF673" i="2"/>
  <c r="AB673" i="2"/>
  <c r="Z673" i="2"/>
  <c r="X673" i="2"/>
  <c r="V673" i="2"/>
  <c r="AO672" i="2"/>
  <c r="AM672" i="2"/>
  <c r="AK672" i="2"/>
  <c r="AH672" i="2"/>
  <c r="AF672" i="2"/>
  <c r="AB672" i="2"/>
  <c r="Z672" i="2"/>
  <c r="X672" i="2"/>
  <c r="V672" i="2"/>
  <c r="AO671" i="2"/>
  <c r="AM671" i="2"/>
  <c r="AK671" i="2"/>
  <c r="AH671" i="2"/>
  <c r="AF671" i="2"/>
  <c r="AB671" i="2"/>
  <c r="Z671" i="2"/>
  <c r="X671" i="2"/>
  <c r="V671" i="2"/>
  <c r="AO670" i="2"/>
  <c r="AM670" i="2"/>
  <c r="AK670" i="2"/>
  <c r="AH670" i="2"/>
  <c r="AF670" i="2"/>
  <c r="AB670" i="2"/>
  <c r="Z670" i="2"/>
  <c r="X670" i="2"/>
  <c r="V670" i="2"/>
  <c r="AO669" i="2"/>
  <c r="AM669" i="2"/>
  <c r="AK669" i="2"/>
  <c r="AH669" i="2"/>
  <c r="AF669" i="2"/>
  <c r="AB669" i="2"/>
  <c r="Z669" i="2"/>
  <c r="X669" i="2"/>
  <c r="V669" i="2"/>
  <c r="AO668" i="2"/>
  <c r="AM668" i="2"/>
  <c r="AK668" i="2"/>
  <c r="AH668" i="2"/>
  <c r="AF668" i="2"/>
  <c r="AB668" i="2"/>
  <c r="Z668" i="2"/>
  <c r="X668" i="2"/>
  <c r="V668" i="2"/>
  <c r="AO667" i="2"/>
  <c r="AM667" i="2"/>
  <c r="AK667" i="2"/>
  <c r="AH667" i="2"/>
  <c r="AF667" i="2"/>
  <c r="AB667" i="2"/>
  <c r="Z667" i="2"/>
  <c r="X667" i="2"/>
  <c r="V667" i="2"/>
  <c r="AO666" i="2"/>
  <c r="AM666" i="2"/>
  <c r="AK666" i="2"/>
  <c r="AH666" i="2"/>
  <c r="AF666" i="2"/>
  <c r="AB666" i="2"/>
  <c r="Z666" i="2"/>
  <c r="X666" i="2"/>
  <c r="V666" i="2"/>
  <c r="AO665" i="2"/>
  <c r="AM665" i="2"/>
  <c r="AK665" i="2"/>
  <c r="AH665" i="2"/>
  <c r="AF665" i="2"/>
  <c r="AB665" i="2"/>
  <c r="Z665" i="2"/>
  <c r="X665" i="2"/>
  <c r="V665" i="2"/>
  <c r="AO664" i="2"/>
  <c r="AM664" i="2"/>
  <c r="AK664" i="2"/>
  <c r="AH664" i="2"/>
  <c r="AF664" i="2"/>
  <c r="AB664" i="2"/>
  <c r="Z664" i="2"/>
  <c r="X664" i="2"/>
  <c r="V664" i="2"/>
  <c r="AO663" i="2"/>
  <c r="AM663" i="2"/>
  <c r="AK663" i="2"/>
  <c r="AH663" i="2"/>
  <c r="AF663" i="2"/>
  <c r="AB663" i="2"/>
  <c r="Z663" i="2"/>
  <c r="X663" i="2"/>
  <c r="V663" i="2"/>
  <c r="AO662" i="2"/>
  <c r="AM662" i="2"/>
  <c r="AK662" i="2"/>
  <c r="AH662" i="2"/>
  <c r="AF662" i="2"/>
  <c r="AB662" i="2"/>
  <c r="Z662" i="2"/>
  <c r="X662" i="2"/>
  <c r="V662" i="2"/>
  <c r="AO661" i="2"/>
  <c r="AM661" i="2"/>
  <c r="AK661" i="2"/>
  <c r="AH661" i="2"/>
  <c r="AF661" i="2"/>
  <c r="AB661" i="2"/>
  <c r="Z661" i="2"/>
  <c r="X661" i="2"/>
  <c r="V661" i="2"/>
  <c r="AO660" i="2"/>
  <c r="AM660" i="2"/>
  <c r="AK660" i="2"/>
  <c r="AH660" i="2"/>
  <c r="AF660" i="2"/>
  <c r="AB660" i="2"/>
  <c r="Z660" i="2"/>
  <c r="X660" i="2"/>
  <c r="V660" i="2"/>
  <c r="AO659" i="2"/>
  <c r="AM659" i="2"/>
  <c r="AK659" i="2"/>
  <c r="AH659" i="2"/>
  <c r="AF659" i="2"/>
  <c r="AB659" i="2"/>
  <c r="Z659" i="2"/>
  <c r="X659" i="2"/>
  <c r="V659" i="2"/>
  <c r="AO658" i="2"/>
  <c r="AM658" i="2"/>
  <c r="AK658" i="2"/>
  <c r="AH658" i="2"/>
  <c r="AF658" i="2"/>
  <c r="AB658" i="2"/>
  <c r="Z658" i="2"/>
  <c r="X658" i="2"/>
  <c r="V658" i="2"/>
  <c r="AO657" i="2"/>
  <c r="AM657" i="2"/>
  <c r="AK657" i="2"/>
  <c r="AH657" i="2"/>
  <c r="AF657" i="2"/>
  <c r="AB657" i="2"/>
  <c r="Z657" i="2"/>
  <c r="X657" i="2"/>
  <c r="V657" i="2"/>
  <c r="AO656" i="2"/>
  <c r="AM656" i="2"/>
  <c r="AK656" i="2"/>
  <c r="AH656" i="2"/>
  <c r="AF656" i="2"/>
  <c r="AB656" i="2"/>
  <c r="Z656" i="2"/>
  <c r="X656" i="2"/>
  <c r="V656" i="2"/>
  <c r="AO655" i="2"/>
  <c r="AM655" i="2"/>
  <c r="AK655" i="2"/>
  <c r="AH655" i="2"/>
  <c r="AF655" i="2"/>
  <c r="AB655" i="2"/>
  <c r="Z655" i="2"/>
  <c r="X655" i="2"/>
  <c r="V655" i="2"/>
  <c r="AO654" i="2"/>
  <c r="AM654" i="2"/>
  <c r="AK654" i="2"/>
  <c r="AH654" i="2"/>
  <c r="AF654" i="2"/>
  <c r="AB654" i="2"/>
  <c r="Z654" i="2"/>
  <c r="X654" i="2"/>
  <c r="V654" i="2"/>
  <c r="AO653" i="2"/>
  <c r="AM653" i="2"/>
  <c r="AK653" i="2"/>
  <c r="AH653" i="2"/>
  <c r="AF653" i="2"/>
  <c r="AB653" i="2"/>
  <c r="Z653" i="2"/>
  <c r="X653" i="2"/>
  <c r="V653" i="2"/>
  <c r="AO652" i="2"/>
  <c r="AM652" i="2"/>
  <c r="AK652" i="2"/>
  <c r="AH652" i="2"/>
  <c r="AF652" i="2"/>
  <c r="AB652" i="2"/>
  <c r="Z652" i="2"/>
  <c r="X652" i="2"/>
  <c r="V652" i="2"/>
  <c r="AO651" i="2"/>
  <c r="AM651" i="2"/>
  <c r="AK651" i="2"/>
  <c r="AH651" i="2"/>
  <c r="AF651" i="2"/>
  <c r="AB651" i="2"/>
  <c r="Z651" i="2"/>
  <c r="X651" i="2"/>
  <c r="V651" i="2"/>
  <c r="AO650" i="2"/>
  <c r="AM650" i="2"/>
  <c r="AK650" i="2"/>
  <c r="AH650" i="2"/>
  <c r="AF650" i="2"/>
  <c r="AB650" i="2"/>
  <c r="Z650" i="2"/>
  <c r="X650" i="2"/>
  <c r="V650" i="2"/>
  <c r="AO649" i="2"/>
  <c r="AM649" i="2"/>
  <c r="AK649" i="2"/>
  <c r="AH649" i="2"/>
  <c r="AF649" i="2"/>
  <c r="AB649" i="2"/>
  <c r="Z649" i="2"/>
  <c r="X649" i="2"/>
  <c r="V649" i="2"/>
  <c r="AO648" i="2"/>
  <c r="AM648" i="2"/>
  <c r="AK648" i="2"/>
  <c r="AH648" i="2"/>
  <c r="AF648" i="2"/>
  <c r="AB648" i="2"/>
  <c r="Z648" i="2"/>
  <c r="X648" i="2"/>
  <c r="V648" i="2"/>
  <c r="AO647" i="2"/>
  <c r="AM647" i="2"/>
  <c r="AK647" i="2"/>
  <c r="AH647" i="2"/>
  <c r="AF647" i="2"/>
  <c r="AB647" i="2"/>
  <c r="Z647" i="2"/>
  <c r="X647" i="2"/>
  <c r="V647" i="2"/>
  <c r="AO646" i="2"/>
  <c r="AM646" i="2"/>
  <c r="AK646" i="2"/>
  <c r="AH646" i="2"/>
  <c r="AF646" i="2"/>
  <c r="AB646" i="2"/>
  <c r="Z646" i="2"/>
  <c r="X646" i="2"/>
  <c r="V646" i="2"/>
  <c r="AO645" i="2"/>
  <c r="AM645" i="2"/>
  <c r="AK645" i="2"/>
  <c r="AH645" i="2"/>
  <c r="AF645" i="2"/>
  <c r="AB645" i="2"/>
  <c r="Z645" i="2"/>
  <c r="X645" i="2"/>
  <c r="V645" i="2"/>
  <c r="AO644" i="2"/>
  <c r="AM644" i="2"/>
  <c r="AK644" i="2"/>
  <c r="AH644" i="2"/>
  <c r="AF644" i="2"/>
  <c r="AB644" i="2"/>
  <c r="Z644" i="2"/>
  <c r="X644" i="2"/>
  <c r="V644" i="2"/>
  <c r="AO643" i="2"/>
  <c r="AM643" i="2"/>
  <c r="AK643" i="2"/>
  <c r="AH643" i="2"/>
  <c r="AF643" i="2"/>
  <c r="AB643" i="2"/>
  <c r="Z643" i="2"/>
  <c r="X643" i="2"/>
  <c r="V643" i="2"/>
  <c r="AO642" i="2"/>
  <c r="AM642" i="2"/>
  <c r="AK642" i="2"/>
  <c r="AH642" i="2"/>
  <c r="AF642" i="2"/>
  <c r="AB642" i="2"/>
  <c r="Z642" i="2"/>
  <c r="X642" i="2"/>
  <c r="V642" i="2"/>
  <c r="AO641" i="2"/>
  <c r="AM641" i="2"/>
  <c r="AK641" i="2"/>
  <c r="AH641" i="2"/>
  <c r="AF641" i="2"/>
  <c r="AB641" i="2"/>
  <c r="Z641" i="2"/>
  <c r="X641" i="2"/>
  <c r="V641" i="2"/>
  <c r="AO640" i="2"/>
  <c r="AM640" i="2"/>
  <c r="AK640" i="2"/>
  <c r="AH640" i="2"/>
  <c r="AF640" i="2"/>
  <c r="AB640" i="2"/>
  <c r="Z640" i="2"/>
  <c r="X640" i="2"/>
  <c r="V640" i="2"/>
  <c r="AO639" i="2"/>
  <c r="AM639" i="2"/>
  <c r="AK639" i="2"/>
  <c r="AH639" i="2"/>
  <c r="AF639" i="2"/>
  <c r="AB639" i="2"/>
  <c r="Z639" i="2"/>
  <c r="X639" i="2"/>
  <c r="V639" i="2"/>
  <c r="AO638" i="2"/>
  <c r="AM638" i="2"/>
  <c r="AK638" i="2"/>
  <c r="AH638" i="2"/>
  <c r="AF638" i="2"/>
  <c r="AB638" i="2"/>
  <c r="Z638" i="2"/>
  <c r="X638" i="2"/>
  <c r="V638" i="2"/>
  <c r="AO637" i="2"/>
  <c r="AM637" i="2"/>
  <c r="AK637" i="2"/>
  <c r="AH637" i="2"/>
  <c r="AF637" i="2"/>
  <c r="AB637" i="2"/>
  <c r="Z637" i="2"/>
  <c r="X637" i="2"/>
  <c r="V637" i="2"/>
  <c r="AO636" i="2"/>
  <c r="AM636" i="2"/>
  <c r="AK636" i="2"/>
  <c r="AH636" i="2"/>
  <c r="AF636" i="2"/>
  <c r="AB636" i="2"/>
  <c r="Z636" i="2"/>
  <c r="X636" i="2"/>
  <c r="V636" i="2"/>
  <c r="AO635" i="2"/>
  <c r="AM635" i="2"/>
  <c r="AK635" i="2"/>
  <c r="AH635" i="2"/>
  <c r="AF635" i="2"/>
  <c r="AB635" i="2"/>
  <c r="Z635" i="2"/>
  <c r="X635" i="2"/>
  <c r="V635" i="2"/>
  <c r="AO634" i="2"/>
  <c r="AM634" i="2"/>
  <c r="AK634" i="2"/>
  <c r="AH634" i="2"/>
  <c r="AF634" i="2"/>
  <c r="AB634" i="2"/>
  <c r="Z634" i="2"/>
  <c r="X634" i="2"/>
  <c r="V634" i="2"/>
  <c r="AO633" i="2"/>
  <c r="AM633" i="2"/>
  <c r="AK633" i="2"/>
  <c r="AH633" i="2"/>
  <c r="AF633" i="2"/>
  <c r="AB633" i="2"/>
  <c r="Z633" i="2"/>
  <c r="X633" i="2"/>
  <c r="V633" i="2"/>
  <c r="AO632" i="2"/>
  <c r="AM632" i="2"/>
  <c r="AK632" i="2"/>
  <c r="AH632" i="2"/>
  <c r="AF632" i="2"/>
  <c r="AB632" i="2"/>
  <c r="Z632" i="2"/>
  <c r="X632" i="2"/>
  <c r="V632" i="2"/>
  <c r="AO631" i="2"/>
  <c r="AM631" i="2"/>
  <c r="AK631" i="2"/>
  <c r="AH631" i="2"/>
  <c r="AF631" i="2"/>
  <c r="AB631" i="2"/>
  <c r="Z631" i="2"/>
  <c r="X631" i="2"/>
  <c r="V631" i="2"/>
  <c r="AO630" i="2"/>
  <c r="AM630" i="2"/>
  <c r="AK630" i="2"/>
  <c r="AH630" i="2"/>
  <c r="AF630" i="2"/>
  <c r="AB630" i="2"/>
  <c r="Z630" i="2"/>
  <c r="X630" i="2"/>
  <c r="V630" i="2"/>
  <c r="AO629" i="2"/>
  <c r="AM629" i="2"/>
  <c r="AK629" i="2"/>
  <c r="AH629" i="2"/>
  <c r="AF629" i="2"/>
  <c r="AB629" i="2"/>
  <c r="Z629" i="2"/>
  <c r="X629" i="2"/>
  <c r="V629" i="2"/>
  <c r="AO628" i="2"/>
  <c r="AM628" i="2"/>
  <c r="AK628" i="2"/>
  <c r="AH628" i="2"/>
  <c r="AF628" i="2"/>
  <c r="AB628" i="2"/>
  <c r="Z628" i="2"/>
  <c r="X628" i="2"/>
  <c r="V628" i="2"/>
  <c r="AO627" i="2"/>
  <c r="AM627" i="2"/>
  <c r="AK627" i="2"/>
  <c r="AH627" i="2"/>
  <c r="AF627" i="2"/>
  <c r="AB627" i="2"/>
  <c r="Z627" i="2"/>
  <c r="X627" i="2"/>
  <c r="V627" i="2"/>
  <c r="AO626" i="2"/>
  <c r="AM626" i="2"/>
  <c r="AK626" i="2"/>
  <c r="AH626" i="2"/>
  <c r="AF626" i="2"/>
  <c r="AB626" i="2"/>
  <c r="Z626" i="2"/>
  <c r="X626" i="2"/>
  <c r="V626" i="2"/>
  <c r="AO625" i="2"/>
  <c r="AM625" i="2"/>
  <c r="AK625" i="2"/>
  <c r="AH625" i="2"/>
  <c r="AF625" i="2"/>
  <c r="AB625" i="2"/>
  <c r="Z625" i="2"/>
  <c r="X625" i="2"/>
  <c r="V625" i="2"/>
  <c r="AO624" i="2"/>
  <c r="AM624" i="2"/>
  <c r="AK624" i="2"/>
  <c r="AH624" i="2"/>
  <c r="AF624" i="2"/>
  <c r="AB624" i="2"/>
  <c r="Z624" i="2"/>
  <c r="X624" i="2"/>
  <c r="V624" i="2"/>
  <c r="AO623" i="2"/>
  <c r="AM623" i="2"/>
  <c r="AK623" i="2"/>
  <c r="AH623" i="2"/>
  <c r="AF623" i="2"/>
  <c r="AB623" i="2"/>
  <c r="Z623" i="2"/>
  <c r="X623" i="2"/>
  <c r="V623" i="2"/>
  <c r="AO622" i="2"/>
  <c r="AM622" i="2"/>
  <c r="AK622" i="2"/>
  <c r="AH622" i="2"/>
  <c r="AF622" i="2"/>
  <c r="AB622" i="2"/>
  <c r="Z622" i="2"/>
  <c r="X622" i="2"/>
  <c r="V622" i="2"/>
  <c r="AO621" i="2"/>
  <c r="AM621" i="2"/>
  <c r="AK621" i="2"/>
  <c r="AH621" i="2"/>
  <c r="AF621" i="2"/>
  <c r="AB621" i="2"/>
  <c r="Z621" i="2"/>
  <c r="X621" i="2"/>
  <c r="V621" i="2"/>
  <c r="AO620" i="2"/>
  <c r="AM620" i="2"/>
  <c r="AK620" i="2"/>
  <c r="AH620" i="2"/>
  <c r="AF620" i="2"/>
  <c r="AB620" i="2"/>
  <c r="Z620" i="2"/>
  <c r="X620" i="2"/>
  <c r="V620" i="2"/>
  <c r="AO619" i="2"/>
  <c r="AM619" i="2"/>
  <c r="AK619" i="2"/>
  <c r="AH619" i="2"/>
  <c r="AF619" i="2"/>
  <c r="AB619" i="2"/>
  <c r="Z619" i="2"/>
  <c r="X619" i="2"/>
  <c r="V619" i="2"/>
  <c r="AO618" i="2"/>
  <c r="AM618" i="2"/>
  <c r="AK618" i="2"/>
  <c r="AH618" i="2"/>
  <c r="AF618" i="2"/>
  <c r="AB618" i="2"/>
  <c r="Z618" i="2"/>
  <c r="X618" i="2"/>
  <c r="V618" i="2"/>
  <c r="AO617" i="2"/>
  <c r="AM617" i="2"/>
  <c r="AK617" i="2"/>
  <c r="AH617" i="2"/>
  <c r="AF617" i="2"/>
  <c r="AB617" i="2"/>
  <c r="Z617" i="2"/>
  <c r="X617" i="2"/>
  <c r="V617" i="2"/>
  <c r="AO616" i="2"/>
  <c r="AM616" i="2"/>
  <c r="AK616" i="2"/>
  <c r="AH616" i="2"/>
  <c r="AF616" i="2"/>
  <c r="AB616" i="2"/>
  <c r="Z616" i="2"/>
  <c r="X616" i="2"/>
  <c r="V616" i="2"/>
  <c r="AO615" i="2"/>
  <c r="AM615" i="2"/>
  <c r="AK615" i="2"/>
  <c r="AH615" i="2"/>
  <c r="AF615" i="2"/>
  <c r="AB615" i="2"/>
  <c r="Z615" i="2"/>
  <c r="X615" i="2"/>
  <c r="V615" i="2"/>
  <c r="AO614" i="2"/>
  <c r="AM614" i="2"/>
  <c r="AK614" i="2"/>
  <c r="AH614" i="2"/>
  <c r="AF614" i="2"/>
  <c r="AB614" i="2"/>
  <c r="Z614" i="2"/>
  <c r="X614" i="2"/>
  <c r="V614" i="2"/>
  <c r="AO613" i="2"/>
  <c r="AM613" i="2"/>
  <c r="AK613" i="2"/>
  <c r="AH613" i="2"/>
  <c r="AF613" i="2"/>
  <c r="AB613" i="2"/>
  <c r="Z613" i="2"/>
  <c r="X613" i="2"/>
  <c r="V613" i="2"/>
  <c r="AO612" i="2"/>
  <c r="AM612" i="2"/>
  <c r="AK612" i="2"/>
  <c r="AH612" i="2"/>
  <c r="AF612" i="2"/>
  <c r="AB612" i="2"/>
  <c r="Z612" i="2"/>
  <c r="X612" i="2"/>
  <c r="V612" i="2"/>
  <c r="AO611" i="2"/>
  <c r="AM611" i="2"/>
  <c r="AK611" i="2"/>
  <c r="AH611" i="2"/>
  <c r="AF611" i="2"/>
  <c r="AB611" i="2"/>
  <c r="Z611" i="2"/>
  <c r="X611" i="2"/>
  <c r="V611" i="2"/>
  <c r="AO610" i="2"/>
  <c r="AM610" i="2"/>
  <c r="AK610" i="2"/>
  <c r="AH610" i="2"/>
  <c r="AF610" i="2"/>
  <c r="AB610" i="2"/>
  <c r="Z610" i="2"/>
  <c r="X610" i="2"/>
  <c r="V610" i="2"/>
  <c r="AO609" i="2"/>
  <c r="AM609" i="2"/>
  <c r="AK609" i="2"/>
  <c r="AH609" i="2"/>
  <c r="AF609" i="2"/>
  <c r="AB609" i="2"/>
  <c r="Z609" i="2"/>
  <c r="X609" i="2"/>
  <c r="V609" i="2"/>
  <c r="AO608" i="2"/>
  <c r="AM608" i="2"/>
  <c r="AK608" i="2"/>
  <c r="AH608" i="2"/>
  <c r="AF608" i="2"/>
  <c r="AB608" i="2"/>
  <c r="Z608" i="2"/>
  <c r="X608" i="2"/>
  <c r="V608" i="2"/>
  <c r="AO607" i="2"/>
  <c r="AM607" i="2"/>
  <c r="AK607" i="2"/>
  <c r="AH607" i="2"/>
  <c r="AF607" i="2"/>
  <c r="AB607" i="2"/>
  <c r="Z607" i="2"/>
  <c r="X607" i="2"/>
  <c r="V607" i="2"/>
  <c r="AO606" i="2"/>
  <c r="AM606" i="2"/>
  <c r="AK606" i="2"/>
  <c r="AH606" i="2"/>
  <c r="AF606" i="2"/>
  <c r="AB606" i="2"/>
  <c r="Z606" i="2"/>
  <c r="X606" i="2"/>
  <c r="V606" i="2"/>
  <c r="AO605" i="2"/>
  <c r="AM605" i="2"/>
  <c r="AK605" i="2"/>
  <c r="AH605" i="2"/>
  <c r="AF605" i="2"/>
  <c r="AB605" i="2"/>
  <c r="Z605" i="2"/>
  <c r="X605" i="2"/>
  <c r="V605" i="2"/>
  <c r="AO604" i="2"/>
  <c r="AM604" i="2"/>
  <c r="AK604" i="2"/>
  <c r="AH604" i="2"/>
  <c r="AF604" i="2"/>
  <c r="AB604" i="2"/>
  <c r="Z604" i="2"/>
  <c r="X604" i="2"/>
  <c r="V604" i="2"/>
  <c r="AO603" i="2"/>
  <c r="AM603" i="2"/>
  <c r="AK603" i="2"/>
  <c r="AH603" i="2"/>
  <c r="AF603" i="2"/>
  <c r="AB603" i="2"/>
  <c r="Z603" i="2"/>
  <c r="X603" i="2"/>
  <c r="V603" i="2"/>
  <c r="AO602" i="2"/>
  <c r="AM602" i="2"/>
  <c r="AK602" i="2"/>
  <c r="AH602" i="2"/>
  <c r="AF602" i="2"/>
  <c r="AB602" i="2"/>
  <c r="Z602" i="2"/>
  <c r="X602" i="2"/>
  <c r="V602" i="2"/>
  <c r="AO601" i="2"/>
  <c r="AM601" i="2"/>
  <c r="AK601" i="2"/>
  <c r="AH601" i="2"/>
  <c r="AF601" i="2"/>
  <c r="AB601" i="2"/>
  <c r="Z601" i="2"/>
  <c r="X601" i="2"/>
  <c r="V601" i="2"/>
  <c r="AO600" i="2"/>
  <c r="AM600" i="2"/>
  <c r="AK600" i="2"/>
  <c r="AH600" i="2"/>
  <c r="AF600" i="2"/>
  <c r="AB600" i="2"/>
  <c r="Z600" i="2"/>
  <c r="X600" i="2"/>
  <c r="V600" i="2"/>
  <c r="AO599" i="2"/>
  <c r="AM599" i="2"/>
  <c r="AK599" i="2"/>
  <c r="AH599" i="2"/>
  <c r="AF599" i="2"/>
  <c r="AB599" i="2"/>
  <c r="Z599" i="2"/>
  <c r="X599" i="2"/>
  <c r="V599" i="2"/>
  <c r="AO598" i="2"/>
  <c r="AM598" i="2"/>
  <c r="AK598" i="2"/>
  <c r="AH598" i="2"/>
  <c r="AF598" i="2"/>
  <c r="AB598" i="2"/>
  <c r="Z598" i="2"/>
  <c r="X598" i="2"/>
  <c r="V598" i="2"/>
  <c r="AO597" i="2"/>
  <c r="AM597" i="2"/>
  <c r="AK597" i="2"/>
  <c r="AH597" i="2"/>
  <c r="AF597" i="2"/>
  <c r="AB597" i="2"/>
  <c r="Z597" i="2"/>
  <c r="X597" i="2"/>
  <c r="V597" i="2"/>
  <c r="AO596" i="2"/>
  <c r="AM596" i="2"/>
  <c r="AK596" i="2"/>
  <c r="AH596" i="2"/>
  <c r="AF596" i="2"/>
  <c r="AB596" i="2"/>
  <c r="Z596" i="2"/>
  <c r="X596" i="2"/>
  <c r="V596" i="2"/>
  <c r="AO595" i="2"/>
  <c r="AM595" i="2"/>
  <c r="AK595" i="2"/>
  <c r="AH595" i="2"/>
  <c r="AF595" i="2"/>
  <c r="AB595" i="2"/>
  <c r="Z595" i="2"/>
  <c r="X595" i="2"/>
  <c r="V595" i="2"/>
  <c r="AO594" i="2"/>
  <c r="AM594" i="2"/>
  <c r="AK594" i="2"/>
  <c r="AH594" i="2"/>
  <c r="AF594" i="2"/>
  <c r="AB594" i="2"/>
  <c r="Z594" i="2"/>
  <c r="X594" i="2"/>
  <c r="V594" i="2"/>
  <c r="AO593" i="2"/>
  <c r="AM593" i="2"/>
  <c r="AK593" i="2"/>
  <c r="AH593" i="2"/>
  <c r="AF593" i="2"/>
  <c r="AB593" i="2"/>
  <c r="Z593" i="2"/>
  <c r="X593" i="2"/>
  <c r="V593" i="2"/>
  <c r="AO592" i="2"/>
  <c r="AM592" i="2"/>
  <c r="AK592" i="2"/>
  <c r="AH592" i="2"/>
  <c r="AF592" i="2"/>
  <c r="AB592" i="2"/>
  <c r="Z592" i="2"/>
  <c r="X592" i="2"/>
  <c r="V592" i="2"/>
  <c r="AO591" i="2"/>
  <c r="AM591" i="2"/>
  <c r="AK591" i="2"/>
  <c r="AH591" i="2"/>
  <c r="AF591" i="2"/>
  <c r="AB591" i="2"/>
  <c r="Z591" i="2"/>
  <c r="X591" i="2"/>
  <c r="V591" i="2"/>
  <c r="AO590" i="2"/>
  <c r="AM590" i="2"/>
  <c r="AK590" i="2"/>
  <c r="AH590" i="2"/>
  <c r="AF590" i="2"/>
  <c r="AB590" i="2"/>
  <c r="Z590" i="2"/>
  <c r="X590" i="2"/>
  <c r="V590" i="2"/>
  <c r="AO589" i="2"/>
  <c r="AM589" i="2"/>
  <c r="AK589" i="2"/>
  <c r="AH589" i="2"/>
  <c r="AF589" i="2"/>
  <c r="AB589" i="2"/>
  <c r="Z589" i="2"/>
  <c r="X589" i="2"/>
  <c r="V589" i="2"/>
  <c r="AO588" i="2"/>
  <c r="AM588" i="2"/>
  <c r="AK588" i="2"/>
  <c r="AH588" i="2"/>
  <c r="AF588" i="2"/>
  <c r="AB588" i="2"/>
  <c r="Z588" i="2"/>
  <c r="X588" i="2"/>
  <c r="V588" i="2"/>
  <c r="AO587" i="2"/>
  <c r="AM587" i="2"/>
  <c r="AK587" i="2"/>
  <c r="AH587" i="2"/>
  <c r="AF587" i="2"/>
  <c r="AB587" i="2"/>
  <c r="Z587" i="2"/>
  <c r="X587" i="2"/>
  <c r="V587" i="2"/>
  <c r="AO586" i="2"/>
  <c r="AM586" i="2"/>
  <c r="AK586" i="2"/>
  <c r="AH586" i="2"/>
  <c r="AF586" i="2"/>
  <c r="AB586" i="2"/>
  <c r="Z586" i="2"/>
  <c r="X586" i="2"/>
  <c r="V586" i="2"/>
  <c r="AO585" i="2"/>
  <c r="AM585" i="2"/>
  <c r="AK585" i="2"/>
  <c r="AH585" i="2"/>
  <c r="AF585" i="2"/>
  <c r="AB585" i="2"/>
  <c r="Z585" i="2"/>
  <c r="X585" i="2"/>
  <c r="V585" i="2"/>
  <c r="AO584" i="2"/>
  <c r="AM584" i="2"/>
  <c r="AK584" i="2"/>
  <c r="AH584" i="2"/>
  <c r="AF584" i="2"/>
  <c r="AB584" i="2"/>
  <c r="Z584" i="2"/>
  <c r="X584" i="2"/>
  <c r="V584" i="2"/>
  <c r="AO583" i="2"/>
  <c r="AM583" i="2"/>
  <c r="AK583" i="2"/>
  <c r="AH583" i="2"/>
  <c r="AF583" i="2"/>
  <c r="AB583" i="2"/>
  <c r="Z583" i="2"/>
  <c r="X583" i="2"/>
  <c r="V583" i="2"/>
  <c r="AO582" i="2"/>
  <c r="AM582" i="2"/>
  <c r="AK582" i="2"/>
  <c r="AH582" i="2"/>
  <c r="AF582" i="2"/>
  <c r="AB582" i="2"/>
  <c r="Z582" i="2"/>
  <c r="X582" i="2"/>
  <c r="V582" i="2"/>
  <c r="AO581" i="2"/>
  <c r="AM581" i="2"/>
  <c r="AK581" i="2"/>
  <c r="AH581" i="2"/>
  <c r="AF581" i="2"/>
  <c r="AB581" i="2"/>
  <c r="Z581" i="2"/>
  <c r="X581" i="2"/>
  <c r="V581" i="2"/>
  <c r="AO580" i="2"/>
  <c r="AM580" i="2"/>
  <c r="AK580" i="2"/>
  <c r="AH580" i="2"/>
  <c r="AF580" i="2"/>
  <c r="AB580" i="2"/>
  <c r="Z580" i="2"/>
  <c r="X580" i="2"/>
  <c r="V580" i="2"/>
  <c r="AO579" i="2"/>
  <c r="AM579" i="2"/>
  <c r="AK579" i="2"/>
  <c r="AH579" i="2"/>
  <c r="AF579" i="2"/>
  <c r="AB579" i="2"/>
  <c r="Z579" i="2"/>
  <c r="X579" i="2"/>
  <c r="V579" i="2"/>
  <c r="AO578" i="2"/>
  <c r="AM578" i="2"/>
  <c r="AK578" i="2"/>
  <c r="AH578" i="2"/>
  <c r="AF578" i="2"/>
  <c r="AB578" i="2"/>
  <c r="Z578" i="2"/>
  <c r="X578" i="2"/>
  <c r="V578" i="2"/>
  <c r="AO577" i="2"/>
  <c r="AM577" i="2"/>
  <c r="AK577" i="2"/>
  <c r="AH577" i="2"/>
  <c r="AF577" i="2"/>
  <c r="AB577" i="2"/>
  <c r="Z577" i="2"/>
  <c r="X577" i="2"/>
  <c r="V577" i="2"/>
  <c r="AO576" i="2"/>
  <c r="AM576" i="2"/>
  <c r="AK576" i="2"/>
  <c r="AH576" i="2"/>
  <c r="AF576" i="2"/>
  <c r="AB576" i="2"/>
  <c r="Z576" i="2"/>
  <c r="X576" i="2"/>
  <c r="V576" i="2"/>
  <c r="AO575" i="2"/>
  <c r="AM575" i="2"/>
  <c r="AK575" i="2"/>
  <c r="AH575" i="2"/>
  <c r="AF575" i="2"/>
  <c r="AB575" i="2"/>
  <c r="Z575" i="2"/>
  <c r="X575" i="2"/>
  <c r="V575" i="2"/>
  <c r="AO574" i="2"/>
  <c r="AM574" i="2"/>
  <c r="AK574" i="2"/>
  <c r="AH574" i="2"/>
  <c r="AF574" i="2"/>
  <c r="AB574" i="2"/>
  <c r="Z574" i="2"/>
  <c r="X574" i="2"/>
  <c r="V574" i="2"/>
  <c r="AO573" i="2"/>
  <c r="AM573" i="2"/>
  <c r="AK573" i="2"/>
  <c r="AH573" i="2"/>
  <c r="AF573" i="2"/>
  <c r="AB573" i="2"/>
  <c r="Z573" i="2"/>
  <c r="X573" i="2"/>
  <c r="V573" i="2"/>
  <c r="AO572" i="2"/>
  <c r="AM572" i="2"/>
  <c r="AK572" i="2"/>
  <c r="AH572" i="2"/>
  <c r="AF572" i="2"/>
  <c r="AB572" i="2"/>
  <c r="Z572" i="2"/>
  <c r="X572" i="2"/>
  <c r="V572" i="2"/>
  <c r="AO571" i="2"/>
  <c r="AM571" i="2"/>
  <c r="AK571" i="2"/>
  <c r="AH571" i="2"/>
  <c r="AF571" i="2"/>
  <c r="AB571" i="2"/>
  <c r="Z571" i="2"/>
  <c r="X571" i="2"/>
  <c r="V571" i="2"/>
  <c r="AO570" i="2"/>
  <c r="AM570" i="2"/>
  <c r="AK570" i="2"/>
  <c r="AH570" i="2"/>
  <c r="AF570" i="2"/>
  <c r="AB570" i="2"/>
  <c r="Z570" i="2"/>
  <c r="X570" i="2"/>
  <c r="V570" i="2"/>
  <c r="AO569" i="2"/>
  <c r="AM569" i="2"/>
  <c r="AK569" i="2"/>
  <c r="AH569" i="2"/>
  <c r="AF569" i="2"/>
  <c r="AB569" i="2"/>
  <c r="Z569" i="2"/>
  <c r="X569" i="2"/>
  <c r="V569" i="2"/>
  <c r="AO568" i="2"/>
  <c r="AM568" i="2"/>
  <c r="AK568" i="2"/>
  <c r="AH568" i="2"/>
  <c r="AF568" i="2"/>
  <c r="AB568" i="2"/>
  <c r="Z568" i="2"/>
  <c r="X568" i="2"/>
  <c r="V568" i="2"/>
  <c r="AO567" i="2"/>
  <c r="AM567" i="2"/>
  <c r="AK567" i="2"/>
  <c r="AH567" i="2"/>
  <c r="AF567" i="2"/>
  <c r="AB567" i="2"/>
  <c r="Z567" i="2"/>
  <c r="X567" i="2"/>
  <c r="V567" i="2"/>
  <c r="AO566" i="2"/>
  <c r="AM566" i="2"/>
  <c r="AK566" i="2"/>
  <c r="AH566" i="2"/>
  <c r="AF566" i="2"/>
  <c r="AB566" i="2"/>
  <c r="Z566" i="2"/>
  <c r="X566" i="2"/>
  <c r="V566" i="2"/>
  <c r="AO565" i="2"/>
  <c r="AM565" i="2"/>
  <c r="AK565" i="2"/>
  <c r="AH565" i="2"/>
  <c r="AF565" i="2"/>
  <c r="AB565" i="2"/>
  <c r="Z565" i="2"/>
  <c r="X565" i="2"/>
  <c r="V565" i="2"/>
  <c r="AO564" i="2"/>
  <c r="AM564" i="2"/>
  <c r="AK564" i="2"/>
  <c r="AH564" i="2"/>
  <c r="AF564" i="2"/>
  <c r="AB564" i="2"/>
  <c r="Z564" i="2"/>
  <c r="X564" i="2"/>
  <c r="V564" i="2"/>
  <c r="AO563" i="2"/>
  <c r="AM563" i="2"/>
  <c r="AK563" i="2"/>
  <c r="AH563" i="2"/>
  <c r="AF563" i="2"/>
  <c r="AB563" i="2"/>
  <c r="Z563" i="2"/>
  <c r="X563" i="2"/>
  <c r="V563" i="2"/>
  <c r="AO562" i="2"/>
  <c r="AM562" i="2"/>
  <c r="AK562" i="2"/>
  <c r="AH562" i="2"/>
  <c r="AF562" i="2"/>
  <c r="AB562" i="2"/>
  <c r="Z562" i="2"/>
  <c r="X562" i="2"/>
  <c r="V562" i="2"/>
  <c r="AO561" i="2"/>
  <c r="AM561" i="2"/>
  <c r="AK561" i="2"/>
  <c r="AH561" i="2"/>
  <c r="AF561" i="2"/>
  <c r="AB561" i="2"/>
  <c r="Z561" i="2"/>
  <c r="X561" i="2"/>
  <c r="V561" i="2"/>
  <c r="AO560" i="2"/>
  <c r="AM560" i="2"/>
  <c r="AK560" i="2"/>
  <c r="AH560" i="2"/>
  <c r="AF560" i="2"/>
  <c r="AB560" i="2"/>
  <c r="Z560" i="2"/>
  <c r="X560" i="2"/>
  <c r="V560" i="2"/>
  <c r="AO559" i="2"/>
  <c r="AM559" i="2"/>
  <c r="AK559" i="2"/>
  <c r="AH559" i="2"/>
  <c r="AF559" i="2"/>
  <c r="AB559" i="2"/>
  <c r="Z559" i="2"/>
  <c r="X559" i="2"/>
  <c r="V559" i="2"/>
  <c r="AO558" i="2"/>
  <c r="AM558" i="2"/>
  <c r="AK558" i="2"/>
  <c r="AH558" i="2"/>
  <c r="AF558" i="2"/>
  <c r="AB558" i="2"/>
  <c r="Z558" i="2"/>
  <c r="X558" i="2"/>
  <c r="V558" i="2"/>
  <c r="AO557" i="2"/>
  <c r="AM557" i="2"/>
  <c r="AK557" i="2"/>
  <c r="AH557" i="2"/>
  <c r="AF557" i="2"/>
  <c r="AB557" i="2"/>
  <c r="Z557" i="2"/>
  <c r="X557" i="2"/>
  <c r="V557" i="2"/>
  <c r="AO556" i="2"/>
  <c r="AM556" i="2"/>
  <c r="AK556" i="2"/>
  <c r="AH556" i="2"/>
  <c r="AF556" i="2"/>
  <c r="AB556" i="2"/>
  <c r="Z556" i="2"/>
  <c r="X556" i="2"/>
  <c r="V556" i="2"/>
  <c r="AO555" i="2"/>
  <c r="AM555" i="2"/>
  <c r="AK555" i="2"/>
  <c r="AH555" i="2"/>
  <c r="AF555" i="2"/>
  <c r="AB555" i="2"/>
  <c r="Z555" i="2"/>
  <c r="X555" i="2"/>
  <c r="V555" i="2"/>
  <c r="AO554" i="2"/>
  <c r="AM554" i="2"/>
  <c r="AK554" i="2"/>
  <c r="AH554" i="2"/>
  <c r="AF554" i="2"/>
  <c r="AB554" i="2"/>
  <c r="Z554" i="2"/>
  <c r="X554" i="2"/>
  <c r="V554" i="2"/>
  <c r="AO553" i="2"/>
  <c r="AM553" i="2"/>
  <c r="AK553" i="2"/>
  <c r="AH553" i="2"/>
  <c r="AF553" i="2"/>
  <c r="AB553" i="2"/>
  <c r="Z553" i="2"/>
  <c r="X553" i="2"/>
  <c r="V553" i="2"/>
  <c r="AO552" i="2"/>
  <c r="AM552" i="2"/>
  <c r="AK552" i="2"/>
  <c r="AH552" i="2"/>
  <c r="AF552" i="2"/>
  <c r="AB552" i="2"/>
  <c r="Z552" i="2"/>
  <c r="X552" i="2"/>
  <c r="V552" i="2"/>
  <c r="AO551" i="2"/>
  <c r="AM551" i="2"/>
  <c r="AK551" i="2"/>
  <c r="AH551" i="2"/>
  <c r="AF551" i="2"/>
  <c r="AB551" i="2"/>
  <c r="Z551" i="2"/>
  <c r="X551" i="2"/>
  <c r="V551" i="2"/>
  <c r="AO550" i="2"/>
  <c r="AM550" i="2"/>
  <c r="AK550" i="2"/>
  <c r="AH550" i="2"/>
  <c r="AF550" i="2"/>
  <c r="AB550" i="2"/>
  <c r="Z550" i="2"/>
  <c r="X550" i="2"/>
  <c r="V550" i="2"/>
  <c r="AO549" i="2"/>
  <c r="AM549" i="2"/>
  <c r="AK549" i="2"/>
  <c r="AH549" i="2"/>
  <c r="AF549" i="2"/>
  <c r="AB549" i="2"/>
  <c r="Z549" i="2"/>
  <c r="X549" i="2"/>
  <c r="V549" i="2"/>
  <c r="AO548" i="2"/>
  <c r="AM548" i="2"/>
  <c r="AK548" i="2"/>
  <c r="AH548" i="2"/>
  <c r="AF548" i="2"/>
  <c r="AB548" i="2"/>
  <c r="Z548" i="2"/>
  <c r="X548" i="2"/>
  <c r="V548" i="2"/>
  <c r="AO547" i="2"/>
  <c r="AM547" i="2"/>
  <c r="AK547" i="2"/>
  <c r="AH547" i="2"/>
  <c r="AF547" i="2"/>
  <c r="AB547" i="2"/>
  <c r="Z547" i="2"/>
  <c r="X547" i="2"/>
  <c r="V547" i="2"/>
  <c r="AO546" i="2"/>
  <c r="AM546" i="2"/>
  <c r="AK546" i="2"/>
  <c r="AH546" i="2"/>
  <c r="AF546" i="2"/>
  <c r="AB546" i="2"/>
  <c r="Z546" i="2"/>
  <c r="X546" i="2"/>
  <c r="V546" i="2"/>
  <c r="AO545" i="2"/>
  <c r="AM545" i="2"/>
  <c r="AK545" i="2"/>
  <c r="AH545" i="2"/>
  <c r="AF545" i="2"/>
  <c r="AB545" i="2"/>
  <c r="Z545" i="2"/>
  <c r="X545" i="2"/>
  <c r="V545" i="2"/>
  <c r="AO544" i="2"/>
  <c r="AM544" i="2"/>
  <c r="AK544" i="2"/>
  <c r="AH544" i="2"/>
  <c r="AF544" i="2"/>
  <c r="AB544" i="2"/>
  <c r="Z544" i="2"/>
  <c r="X544" i="2"/>
  <c r="V544" i="2"/>
  <c r="AO543" i="2"/>
  <c r="AM543" i="2"/>
  <c r="AK543" i="2"/>
  <c r="AH543" i="2"/>
  <c r="AF543" i="2"/>
  <c r="AB543" i="2"/>
  <c r="Z543" i="2"/>
  <c r="X543" i="2"/>
  <c r="V543" i="2"/>
  <c r="AO542" i="2"/>
  <c r="AM542" i="2"/>
  <c r="AK542" i="2"/>
  <c r="AH542" i="2"/>
  <c r="AF542" i="2"/>
  <c r="AB542" i="2"/>
  <c r="Z542" i="2"/>
  <c r="X542" i="2"/>
  <c r="V542" i="2"/>
  <c r="AO541" i="2"/>
  <c r="AM541" i="2"/>
  <c r="AK541" i="2"/>
  <c r="AH541" i="2"/>
  <c r="AF541" i="2"/>
  <c r="AB541" i="2"/>
  <c r="Z541" i="2"/>
  <c r="X541" i="2"/>
  <c r="V541" i="2"/>
  <c r="AO540" i="2"/>
  <c r="AM540" i="2"/>
  <c r="AK540" i="2"/>
  <c r="AH540" i="2"/>
  <c r="AF540" i="2"/>
  <c r="AB540" i="2"/>
  <c r="Z540" i="2"/>
  <c r="X540" i="2"/>
  <c r="V540" i="2"/>
  <c r="AO539" i="2"/>
  <c r="AM539" i="2"/>
  <c r="AK539" i="2"/>
  <c r="AH539" i="2"/>
  <c r="AF539" i="2"/>
  <c r="AB539" i="2"/>
  <c r="Z539" i="2"/>
  <c r="X539" i="2"/>
  <c r="V539" i="2"/>
  <c r="AO538" i="2"/>
  <c r="AM538" i="2"/>
  <c r="AK538" i="2"/>
  <c r="AH538" i="2"/>
  <c r="AF538" i="2"/>
  <c r="AB538" i="2"/>
  <c r="Z538" i="2"/>
  <c r="X538" i="2"/>
  <c r="V538" i="2"/>
  <c r="AO537" i="2"/>
  <c r="AM537" i="2"/>
  <c r="AK537" i="2"/>
  <c r="AH537" i="2"/>
  <c r="AF537" i="2"/>
  <c r="AB537" i="2"/>
  <c r="Z537" i="2"/>
  <c r="X537" i="2"/>
  <c r="V537" i="2"/>
  <c r="AO536" i="2"/>
  <c r="AM536" i="2"/>
  <c r="AK536" i="2"/>
  <c r="AH536" i="2"/>
  <c r="AF536" i="2"/>
  <c r="AB536" i="2"/>
  <c r="Z536" i="2"/>
  <c r="X536" i="2"/>
  <c r="V536" i="2"/>
  <c r="AO535" i="2"/>
  <c r="AM535" i="2"/>
  <c r="AK535" i="2"/>
  <c r="AH535" i="2"/>
  <c r="AF535" i="2"/>
  <c r="AB535" i="2"/>
  <c r="Z535" i="2"/>
  <c r="X535" i="2"/>
  <c r="V535" i="2"/>
  <c r="AO534" i="2"/>
  <c r="AM534" i="2"/>
  <c r="AK534" i="2"/>
  <c r="AH534" i="2"/>
  <c r="AF534" i="2"/>
  <c r="AB534" i="2"/>
  <c r="Z534" i="2"/>
  <c r="X534" i="2"/>
  <c r="V534" i="2"/>
  <c r="AO533" i="2"/>
  <c r="AM533" i="2"/>
  <c r="AK533" i="2"/>
  <c r="AH533" i="2"/>
  <c r="AF533" i="2"/>
  <c r="AB533" i="2"/>
  <c r="Z533" i="2"/>
  <c r="X533" i="2"/>
  <c r="V533" i="2"/>
  <c r="AO532" i="2"/>
  <c r="AM532" i="2"/>
  <c r="AK532" i="2"/>
  <c r="AH532" i="2"/>
  <c r="AF532" i="2"/>
  <c r="AB532" i="2"/>
  <c r="Z532" i="2"/>
  <c r="X532" i="2"/>
  <c r="V532" i="2"/>
  <c r="AO531" i="2"/>
  <c r="AM531" i="2"/>
  <c r="AK531" i="2"/>
  <c r="AH531" i="2"/>
  <c r="AF531" i="2"/>
  <c r="AB531" i="2"/>
  <c r="Z531" i="2"/>
  <c r="X531" i="2"/>
  <c r="V531" i="2"/>
  <c r="AO530" i="2"/>
  <c r="AM530" i="2"/>
  <c r="AK530" i="2"/>
  <c r="AH530" i="2"/>
  <c r="AF530" i="2"/>
  <c r="AB530" i="2"/>
  <c r="Z530" i="2"/>
  <c r="X530" i="2"/>
  <c r="V530" i="2"/>
  <c r="AO529" i="2"/>
  <c r="AM529" i="2"/>
  <c r="AK529" i="2"/>
  <c r="AH529" i="2"/>
  <c r="AF529" i="2"/>
  <c r="AB529" i="2"/>
  <c r="Z529" i="2"/>
  <c r="X529" i="2"/>
  <c r="V529" i="2"/>
  <c r="AO528" i="2"/>
  <c r="AM528" i="2"/>
  <c r="AK528" i="2"/>
  <c r="AH528" i="2"/>
  <c r="AF528" i="2"/>
  <c r="AB528" i="2"/>
  <c r="Z528" i="2"/>
  <c r="X528" i="2"/>
  <c r="V528" i="2"/>
  <c r="AO527" i="2"/>
  <c r="AM527" i="2"/>
  <c r="AK527" i="2"/>
  <c r="AH527" i="2"/>
  <c r="AF527" i="2"/>
  <c r="AB527" i="2"/>
  <c r="Z527" i="2"/>
  <c r="X527" i="2"/>
  <c r="V527" i="2"/>
  <c r="AO526" i="2"/>
  <c r="AM526" i="2"/>
  <c r="AK526" i="2"/>
  <c r="AH526" i="2"/>
  <c r="AF526" i="2"/>
  <c r="AB526" i="2"/>
  <c r="Z526" i="2"/>
  <c r="X526" i="2"/>
  <c r="V526" i="2"/>
  <c r="AO525" i="2"/>
  <c r="AM525" i="2"/>
  <c r="AK525" i="2"/>
  <c r="AH525" i="2"/>
  <c r="AF525" i="2"/>
  <c r="AB525" i="2"/>
  <c r="Z525" i="2"/>
  <c r="X525" i="2"/>
  <c r="V525" i="2"/>
  <c r="AO524" i="2"/>
  <c r="AM524" i="2"/>
  <c r="AK524" i="2"/>
  <c r="AH524" i="2"/>
  <c r="AF524" i="2"/>
  <c r="AB524" i="2"/>
  <c r="Z524" i="2"/>
  <c r="X524" i="2"/>
  <c r="V524" i="2"/>
  <c r="AO523" i="2"/>
  <c r="AM523" i="2"/>
  <c r="AK523" i="2"/>
  <c r="AH523" i="2"/>
  <c r="AF523" i="2"/>
  <c r="AB523" i="2"/>
  <c r="Z523" i="2"/>
  <c r="X523" i="2"/>
  <c r="V523" i="2"/>
  <c r="AO522" i="2"/>
  <c r="AM522" i="2"/>
  <c r="AK522" i="2"/>
  <c r="AH522" i="2"/>
  <c r="AF522" i="2"/>
  <c r="AB522" i="2"/>
  <c r="Z522" i="2"/>
  <c r="X522" i="2"/>
  <c r="V522" i="2"/>
  <c r="AO521" i="2"/>
  <c r="AM521" i="2"/>
  <c r="AK521" i="2"/>
  <c r="AH521" i="2"/>
  <c r="AF521" i="2"/>
  <c r="AB521" i="2"/>
  <c r="Z521" i="2"/>
  <c r="X521" i="2"/>
  <c r="V521" i="2"/>
  <c r="AO520" i="2"/>
  <c r="AM520" i="2"/>
  <c r="AK520" i="2"/>
  <c r="AH520" i="2"/>
  <c r="AF520" i="2"/>
  <c r="AB520" i="2"/>
  <c r="Z520" i="2"/>
  <c r="X520" i="2"/>
  <c r="V520" i="2"/>
  <c r="AO519" i="2"/>
  <c r="AM519" i="2"/>
  <c r="AK519" i="2"/>
  <c r="AH519" i="2"/>
  <c r="AF519" i="2"/>
  <c r="AB519" i="2"/>
  <c r="Z519" i="2"/>
  <c r="X519" i="2"/>
  <c r="V519" i="2"/>
  <c r="AO518" i="2"/>
  <c r="AM518" i="2"/>
  <c r="AK518" i="2"/>
  <c r="AH518" i="2"/>
  <c r="AF518" i="2"/>
  <c r="AB518" i="2"/>
  <c r="Z518" i="2"/>
  <c r="X518" i="2"/>
  <c r="V518" i="2"/>
  <c r="AO517" i="2"/>
  <c r="AM517" i="2"/>
  <c r="AK517" i="2"/>
  <c r="AH517" i="2"/>
  <c r="AF517" i="2"/>
  <c r="AB517" i="2"/>
  <c r="Z517" i="2"/>
  <c r="X517" i="2"/>
  <c r="V517" i="2"/>
  <c r="AO516" i="2"/>
  <c r="AM516" i="2"/>
  <c r="AK516" i="2"/>
  <c r="AH516" i="2"/>
  <c r="AF516" i="2"/>
  <c r="AB516" i="2"/>
  <c r="Z516" i="2"/>
  <c r="X516" i="2"/>
  <c r="V516" i="2"/>
  <c r="AO515" i="2"/>
  <c r="AM515" i="2"/>
  <c r="AK515" i="2"/>
  <c r="AH515" i="2"/>
  <c r="AF515" i="2"/>
  <c r="AB515" i="2"/>
  <c r="Z515" i="2"/>
  <c r="X515" i="2"/>
  <c r="V515" i="2"/>
  <c r="AO514" i="2"/>
  <c r="AM514" i="2"/>
  <c r="AK514" i="2"/>
  <c r="AH514" i="2"/>
  <c r="AF514" i="2"/>
  <c r="AB514" i="2"/>
  <c r="Z514" i="2"/>
  <c r="X514" i="2"/>
  <c r="V514" i="2"/>
  <c r="AO513" i="2"/>
  <c r="AM513" i="2"/>
  <c r="AK513" i="2"/>
  <c r="AH513" i="2"/>
  <c r="AF513" i="2"/>
  <c r="AB513" i="2"/>
  <c r="Z513" i="2"/>
  <c r="X513" i="2"/>
  <c r="V513" i="2"/>
  <c r="AO512" i="2"/>
  <c r="AM512" i="2"/>
  <c r="AK512" i="2"/>
  <c r="AH512" i="2"/>
  <c r="AF512" i="2"/>
  <c r="AB512" i="2"/>
  <c r="Z512" i="2"/>
  <c r="X512" i="2"/>
  <c r="V512" i="2"/>
  <c r="AO511" i="2"/>
  <c r="AM511" i="2"/>
  <c r="AK511" i="2"/>
  <c r="AH511" i="2"/>
  <c r="AF511" i="2"/>
  <c r="AB511" i="2"/>
  <c r="Z511" i="2"/>
  <c r="X511" i="2"/>
  <c r="V511" i="2"/>
  <c r="AO510" i="2"/>
  <c r="AM510" i="2"/>
  <c r="AK510" i="2"/>
  <c r="AH510" i="2"/>
  <c r="AF510" i="2"/>
  <c r="AB510" i="2"/>
  <c r="Z510" i="2"/>
  <c r="X510" i="2"/>
  <c r="V510" i="2"/>
  <c r="AO509" i="2"/>
  <c r="AM509" i="2"/>
  <c r="AK509" i="2"/>
  <c r="AH509" i="2"/>
  <c r="AF509" i="2"/>
  <c r="AB509" i="2"/>
  <c r="Z509" i="2"/>
  <c r="X509" i="2"/>
  <c r="V509" i="2"/>
  <c r="AO508" i="2"/>
  <c r="AM508" i="2"/>
  <c r="AK508" i="2"/>
  <c r="AH508" i="2"/>
  <c r="AF508" i="2"/>
  <c r="AB508" i="2"/>
  <c r="Z508" i="2"/>
  <c r="X508" i="2"/>
  <c r="V508" i="2"/>
  <c r="AO507" i="2"/>
  <c r="AM507" i="2"/>
  <c r="AK507" i="2"/>
  <c r="AH507" i="2"/>
  <c r="AF507" i="2"/>
  <c r="AB507" i="2"/>
  <c r="Z507" i="2"/>
  <c r="X507" i="2"/>
  <c r="V507" i="2"/>
  <c r="AO506" i="2"/>
  <c r="AM506" i="2"/>
  <c r="AK506" i="2"/>
  <c r="AH506" i="2"/>
  <c r="AF506" i="2"/>
  <c r="AB506" i="2"/>
  <c r="Z506" i="2"/>
  <c r="X506" i="2"/>
  <c r="V506" i="2"/>
  <c r="AO505" i="2"/>
  <c r="AM505" i="2"/>
  <c r="AK505" i="2"/>
  <c r="AH505" i="2"/>
  <c r="AF505" i="2"/>
  <c r="AB505" i="2"/>
  <c r="Z505" i="2"/>
  <c r="X505" i="2"/>
  <c r="V505" i="2"/>
  <c r="AO504" i="2"/>
  <c r="AM504" i="2"/>
  <c r="AK504" i="2"/>
  <c r="AH504" i="2"/>
  <c r="AF504" i="2"/>
  <c r="AB504" i="2"/>
  <c r="Z504" i="2"/>
  <c r="X504" i="2"/>
  <c r="V504" i="2"/>
  <c r="AO503" i="2"/>
  <c r="AM503" i="2"/>
  <c r="AK503" i="2"/>
  <c r="AH503" i="2"/>
  <c r="AF503" i="2"/>
  <c r="AB503" i="2"/>
  <c r="Z503" i="2"/>
  <c r="X503" i="2"/>
  <c r="V503" i="2"/>
  <c r="AO502" i="2"/>
  <c r="AM502" i="2"/>
  <c r="AK502" i="2"/>
  <c r="AH502" i="2"/>
  <c r="AF502" i="2"/>
  <c r="AB502" i="2"/>
  <c r="Z502" i="2"/>
  <c r="X502" i="2"/>
  <c r="V502" i="2"/>
  <c r="AO501" i="2"/>
  <c r="AM501" i="2"/>
  <c r="AK501" i="2"/>
  <c r="AH501" i="2"/>
  <c r="AF501" i="2"/>
  <c r="AB501" i="2"/>
  <c r="Z501" i="2"/>
  <c r="X501" i="2"/>
  <c r="V501" i="2"/>
  <c r="AO500" i="2"/>
  <c r="AM500" i="2"/>
  <c r="AK500" i="2"/>
  <c r="AH500" i="2"/>
  <c r="AF500" i="2"/>
  <c r="AB500" i="2"/>
  <c r="Z500" i="2"/>
  <c r="X500" i="2"/>
  <c r="V500" i="2"/>
  <c r="AO499" i="2"/>
  <c r="AM499" i="2"/>
  <c r="AK499" i="2"/>
  <c r="AH499" i="2"/>
  <c r="AF499" i="2"/>
  <c r="AB499" i="2"/>
  <c r="Z499" i="2"/>
  <c r="X499" i="2"/>
  <c r="V499" i="2"/>
  <c r="AO498" i="2"/>
  <c r="AM498" i="2"/>
  <c r="AK498" i="2"/>
  <c r="AH498" i="2"/>
  <c r="AF498" i="2"/>
  <c r="AB498" i="2"/>
  <c r="Z498" i="2"/>
  <c r="X498" i="2"/>
  <c r="V498" i="2"/>
  <c r="AO497" i="2"/>
  <c r="AM497" i="2"/>
  <c r="AK497" i="2"/>
  <c r="AH497" i="2"/>
  <c r="AF497" i="2"/>
  <c r="AB497" i="2"/>
  <c r="Z497" i="2"/>
  <c r="X497" i="2"/>
  <c r="V497" i="2"/>
  <c r="AO496" i="2"/>
  <c r="AM496" i="2"/>
  <c r="AK496" i="2"/>
  <c r="AH496" i="2"/>
  <c r="AF496" i="2"/>
  <c r="AB496" i="2"/>
  <c r="Z496" i="2"/>
  <c r="X496" i="2"/>
  <c r="V496" i="2"/>
  <c r="AO495" i="2"/>
  <c r="AM495" i="2"/>
  <c r="AK495" i="2"/>
  <c r="AH495" i="2"/>
  <c r="AF495" i="2"/>
  <c r="AB495" i="2"/>
  <c r="Z495" i="2"/>
  <c r="X495" i="2"/>
  <c r="V495" i="2"/>
  <c r="AO494" i="2"/>
  <c r="AM494" i="2"/>
  <c r="AK494" i="2"/>
  <c r="AH494" i="2"/>
  <c r="AF494" i="2"/>
  <c r="AB494" i="2"/>
  <c r="Z494" i="2"/>
  <c r="X494" i="2"/>
  <c r="V494" i="2"/>
  <c r="AO493" i="2"/>
  <c r="AM493" i="2"/>
  <c r="AK493" i="2"/>
  <c r="AH493" i="2"/>
  <c r="AF493" i="2"/>
  <c r="AB493" i="2"/>
  <c r="Z493" i="2"/>
  <c r="X493" i="2"/>
  <c r="V493" i="2"/>
  <c r="AO492" i="2"/>
  <c r="AM492" i="2"/>
  <c r="AK492" i="2"/>
  <c r="AH492" i="2"/>
  <c r="AF492" i="2"/>
  <c r="AB492" i="2"/>
  <c r="Z492" i="2"/>
  <c r="X492" i="2"/>
  <c r="V492" i="2"/>
  <c r="AO491" i="2"/>
  <c r="AM491" i="2"/>
  <c r="AK491" i="2"/>
  <c r="AH491" i="2"/>
  <c r="AF491" i="2"/>
  <c r="AB491" i="2"/>
  <c r="Z491" i="2"/>
  <c r="X491" i="2"/>
  <c r="V491" i="2"/>
  <c r="AO490" i="2"/>
  <c r="AM490" i="2"/>
  <c r="AK490" i="2"/>
  <c r="AH490" i="2"/>
  <c r="AF490" i="2"/>
  <c r="AB490" i="2"/>
  <c r="Z490" i="2"/>
  <c r="X490" i="2"/>
  <c r="V490" i="2"/>
  <c r="AO489" i="2"/>
  <c r="AM489" i="2"/>
  <c r="AK489" i="2"/>
  <c r="AH489" i="2"/>
  <c r="AF489" i="2"/>
  <c r="AB489" i="2"/>
  <c r="Z489" i="2"/>
  <c r="X489" i="2"/>
  <c r="V489" i="2"/>
  <c r="AO488" i="2"/>
  <c r="AM488" i="2"/>
  <c r="AK488" i="2"/>
  <c r="AH488" i="2"/>
  <c r="AF488" i="2"/>
  <c r="AB488" i="2"/>
  <c r="Z488" i="2"/>
  <c r="X488" i="2"/>
  <c r="V488" i="2"/>
  <c r="AO487" i="2"/>
  <c r="AM487" i="2"/>
  <c r="AK487" i="2"/>
  <c r="AH487" i="2"/>
  <c r="AF487" i="2"/>
  <c r="AB487" i="2"/>
  <c r="Z487" i="2"/>
  <c r="X487" i="2"/>
  <c r="V487" i="2"/>
  <c r="AO486" i="2"/>
  <c r="AM486" i="2"/>
  <c r="AK486" i="2"/>
  <c r="AH486" i="2"/>
  <c r="AF486" i="2"/>
  <c r="AB486" i="2"/>
  <c r="Z486" i="2"/>
  <c r="X486" i="2"/>
  <c r="V486" i="2"/>
  <c r="AO485" i="2"/>
  <c r="AM485" i="2"/>
  <c r="AK485" i="2"/>
  <c r="AH485" i="2"/>
  <c r="AF485" i="2"/>
  <c r="AB485" i="2"/>
  <c r="Z485" i="2"/>
  <c r="X485" i="2"/>
  <c r="V485" i="2"/>
  <c r="AO484" i="2"/>
  <c r="AM484" i="2"/>
  <c r="AK484" i="2"/>
  <c r="AH484" i="2"/>
  <c r="AF484" i="2"/>
  <c r="AB484" i="2"/>
  <c r="Z484" i="2"/>
  <c r="X484" i="2"/>
  <c r="V484" i="2"/>
  <c r="AO483" i="2"/>
  <c r="AM483" i="2"/>
  <c r="AK483" i="2"/>
  <c r="AH483" i="2"/>
  <c r="AF483" i="2"/>
  <c r="AB483" i="2"/>
  <c r="Z483" i="2"/>
  <c r="X483" i="2"/>
  <c r="V483" i="2"/>
  <c r="AO482" i="2"/>
  <c r="AM482" i="2"/>
  <c r="AK482" i="2"/>
  <c r="AH482" i="2"/>
  <c r="AF482" i="2"/>
  <c r="AB482" i="2"/>
  <c r="Z482" i="2"/>
  <c r="X482" i="2"/>
  <c r="V482" i="2"/>
  <c r="AO481" i="2"/>
  <c r="AM481" i="2"/>
  <c r="AK481" i="2"/>
  <c r="AH481" i="2"/>
  <c r="AF481" i="2"/>
  <c r="AB481" i="2"/>
  <c r="Z481" i="2"/>
  <c r="X481" i="2"/>
  <c r="V481" i="2"/>
  <c r="AO480" i="2"/>
  <c r="AM480" i="2"/>
  <c r="AK480" i="2"/>
  <c r="AH480" i="2"/>
  <c r="AF480" i="2"/>
  <c r="AB480" i="2"/>
  <c r="Z480" i="2"/>
  <c r="X480" i="2"/>
  <c r="V480" i="2"/>
  <c r="AO479" i="2"/>
  <c r="AM479" i="2"/>
  <c r="AK479" i="2"/>
  <c r="AH479" i="2"/>
  <c r="AF479" i="2"/>
  <c r="AB479" i="2"/>
  <c r="Z479" i="2"/>
  <c r="X479" i="2"/>
  <c r="V479" i="2"/>
  <c r="AO478" i="2"/>
  <c r="AM478" i="2"/>
  <c r="AK478" i="2"/>
  <c r="AH478" i="2"/>
  <c r="AF478" i="2"/>
  <c r="AB478" i="2"/>
  <c r="Z478" i="2"/>
  <c r="X478" i="2"/>
  <c r="V478" i="2"/>
  <c r="AO477" i="2"/>
  <c r="AM477" i="2"/>
  <c r="AK477" i="2"/>
  <c r="AH477" i="2"/>
  <c r="AF477" i="2"/>
  <c r="AB477" i="2"/>
  <c r="Z477" i="2"/>
  <c r="X477" i="2"/>
  <c r="V477" i="2"/>
  <c r="AO476" i="2"/>
  <c r="AM476" i="2"/>
  <c r="AK476" i="2"/>
  <c r="AH476" i="2"/>
  <c r="AF476" i="2"/>
  <c r="AB476" i="2"/>
  <c r="Z476" i="2"/>
  <c r="X476" i="2"/>
  <c r="V476" i="2"/>
  <c r="AO475" i="2"/>
  <c r="AM475" i="2"/>
  <c r="AK475" i="2"/>
  <c r="AH475" i="2"/>
  <c r="AF475" i="2"/>
  <c r="AB475" i="2"/>
  <c r="Z475" i="2"/>
  <c r="X475" i="2"/>
  <c r="V475" i="2"/>
  <c r="AO474" i="2"/>
  <c r="AM474" i="2"/>
  <c r="AK474" i="2"/>
  <c r="AH474" i="2"/>
  <c r="AF474" i="2"/>
  <c r="AB474" i="2"/>
  <c r="Z474" i="2"/>
  <c r="X474" i="2"/>
  <c r="V474" i="2"/>
  <c r="AO473" i="2"/>
  <c r="AM473" i="2"/>
  <c r="AK473" i="2"/>
  <c r="AH473" i="2"/>
  <c r="AF473" i="2"/>
  <c r="AB473" i="2"/>
  <c r="Z473" i="2"/>
  <c r="X473" i="2"/>
  <c r="V473" i="2"/>
  <c r="AO472" i="2"/>
  <c r="AM472" i="2"/>
  <c r="AK472" i="2"/>
  <c r="AH472" i="2"/>
  <c r="AF472" i="2"/>
  <c r="AB472" i="2"/>
  <c r="Z472" i="2"/>
  <c r="X472" i="2"/>
  <c r="V472" i="2"/>
  <c r="AO471" i="2"/>
  <c r="AM471" i="2"/>
  <c r="AK471" i="2"/>
  <c r="AH471" i="2"/>
  <c r="AF471" i="2"/>
  <c r="AB471" i="2"/>
  <c r="Z471" i="2"/>
  <c r="X471" i="2"/>
  <c r="V471" i="2"/>
  <c r="AO470" i="2"/>
  <c r="AM470" i="2"/>
  <c r="AK470" i="2"/>
  <c r="AH470" i="2"/>
  <c r="AF470" i="2"/>
  <c r="AB470" i="2"/>
  <c r="Z470" i="2"/>
  <c r="X470" i="2"/>
  <c r="V470" i="2"/>
  <c r="AO469" i="2"/>
  <c r="AM469" i="2"/>
  <c r="AK469" i="2"/>
  <c r="AH469" i="2"/>
  <c r="AF469" i="2"/>
  <c r="AB469" i="2"/>
  <c r="Z469" i="2"/>
  <c r="X469" i="2"/>
  <c r="V469" i="2"/>
  <c r="AO468" i="2"/>
  <c r="AM468" i="2"/>
  <c r="AK468" i="2"/>
  <c r="AH468" i="2"/>
  <c r="AF468" i="2"/>
  <c r="AB468" i="2"/>
  <c r="Z468" i="2"/>
  <c r="X468" i="2"/>
  <c r="V468" i="2"/>
  <c r="AO467" i="2"/>
  <c r="AM467" i="2"/>
  <c r="AK467" i="2"/>
  <c r="AH467" i="2"/>
  <c r="AF467" i="2"/>
  <c r="AB467" i="2"/>
  <c r="Z467" i="2"/>
  <c r="X467" i="2"/>
  <c r="V467" i="2"/>
  <c r="AO466" i="2"/>
  <c r="AM466" i="2"/>
  <c r="AK466" i="2"/>
  <c r="AH466" i="2"/>
  <c r="AF466" i="2"/>
  <c r="AB466" i="2"/>
  <c r="Z466" i="2"/>
  <c r="X466" i="2"/>
  <c r="V466" i="2"/>
  <c r="AO465" i="2"/>
  <c r="AM465" i="2"/>
  <c r="AK465" i="2"/>
  <c r="AH465" i="2"/>
  <c r="AF465" i="2"/>
  <c r="AB465" i="2"/>
  <c r="Z465" i="2"/>
  <c r="X465" i="2"/>
  <c r="V465" i="2"/>
  <c r="AO464" i="2"/>
  <c r="AM464" i="2"/>
  <c r="AK464" i="2"/>
  <c r="AH464" i="2"/>
  <c r="AF464" i="2"/>
  <c r="AB464" i="2"/>
  <c r="Z464" i="2"/>
  <c r="X464" i="2"/>
  <c r="V464" i="2"/>
  <c r="AO463" i="2"/>
  <c r="AM463" i="2"/>
  <c r="AK463" i="2"/>
  <c r="AH463" i="2"/>
  <c r="AF463" i="2"/>
  <c r="AB463" i="2"/>
  <c r="Z463" i="2"/>
  <c r="X463" i="2"/>
  <c r="V463" i="2"/>
  <c r="AO462" i="2"/>
  <c r="AM462" i="2"/>
  <c r="AK462" i="2"/>
  <c r="AH462" i="2"/>
  <c r="AF462" i="2"/>
  <c r="AB462" i="2"/>
  <c r="Z462" i="2"/>
  <c r="X462" i="2"/>
  <c r="V462" i="2"/>
  <c r="AO461" i="2"/>
  <c r="AM461" i="2"/>
  <c r="AK461" i="2"/>
  <c r="AH461" i="2"/>
  <c r="AF461" i="2"/>
  <c r="AB461" i="2"/>
  <c r="Z461" i="2"/>
  <c r="X461" i="2"/>
  <c r="V461" i="2"/>
  <c r="AO460" i="2"/>
  <c r="AM460" i="2"/>
  <c r="AK460" i="2"/>
  <c r="AH460" i="2"/>
  <c r="AF460" i="2"/>
  <c r="AB460" i="2"/>
  <c r="Z460" i="2"/>
  <c r="X460" i="2"/>
  <c r="V460" i="2"/>
  <c r="AO459" i="2"/>
  <c r="AM459" i="2"/>
  <c r="AK459" i="2"/>
  <c r="AH459" i="2"/>
  <c r="AF459" i="2"/>
  <c r="AB459" i="2"/>
  <c r="Z459" i="2"/>
  <c r="X459" i="2"/>
  <c r="V459" i="2"/>
  <c r="AO458" i="2"/>
  <c r="AM458" i="2"/>
  <c r="AK458" i="2"/>
  <c r="AH458" i="2"/>
  <c r="AF458" i="2"/>
  <c r="AB458" i="2"/>
  <c r="Z458" i="2"/>
  <c r="X458" i="2"/>
  <c r="V458" i="2"/>
  <c r="AO457" i="2"/>
  <c r="AM457" i="2"/>
  <c r="AK457" i="2"/>
  <c r="AH457" i="2"/>
  <c r="AF457" i="2"/>
  <c r="AB457" i="2"/>
  <c r="Z457" i="2"/>
  <c r="X457" i="2"/>
  <c r="V457" i="2"/>
  <c r="AO456" i="2"/>
  <c r="AM456" i="2"/>
  <c r="AK456" i="2"/>
  <c r="AH456" i="2"/>
  <c r="AF456" i="2"/>
  <c r="AB456" i="2"/>
  <c r="Z456" i="2"/>
  <c r="X456" i="2"/>
  <c r="V456" i="2"/>
  <c r="AO455" i="2"/>
  <c r="AM455" i="2"/>
  <c r="AK455" i="2"/>
  <c r="AH455" i="2"/>
  <c r="AF455" i="2"/>
  <c r="AB455" i="2"/>
  <c r="Z455" i="2"/>
  <c r="X455" i="2"/>
  <c r="V455" i="2"/>
  <c r="AO454" i="2"/>
  <c r="AM454" i="2"/>
  <c r="AK454" i="2"/>
  <c r="AH454" i="2"/>
  <c r="AF454" i="2"/>
  <c r="AB454" i="2"/>
  <c r="Z454" i="2"/>
  <c r="X454" i="2"/>
  <c r="V454" i="2"/>
  <c r="AO453" i="2"/>
  <c r="AM453" i="2"/>
  <c r="AK453" i="2"/>
  <c r="AH453" i="2"/>
  <c r="AF453" i="2"/>
  <c r="AB453" i="2"/>
  <c r="Z453" i="2"/>
  <c r="X453" i="2"/>
  <c r="V453" i="2"/>
  <c r="AO452" i="2"/>
  <c r="AM452" i="2"/>
  <c r="AK452" i="2"/>
  <c r="AH452" i="2"/>
  <c r="AF452" i="2"/>
  <c r="AB452" i="2"/>
  <c r="Z452" i="2"/>
  <c r="X452" i="2"/>
  <c r="V452" i="2"/>
  <c r="AO451" i="2"/>
  <c r="AM451" i="2"/>
  <c r="AK451" i="2"/>
  <c r="AH451" i="2"/>
  <c r="AF451" i="2"/>
  <c r="AB451" i="2"/>
  <c r="Z451" i="2"/>
  <c r="X451" i="2"/>
  <c r="V451" i="2"/>
  <c r="AO450" i="2"/>
  <c r="AM450" i="2"/>
  <c r="AK450" i="2"/>
  <c r="AH450" i="2"/>
  <c r="AF450" i="2"/>
  <c r="AB450" i="2"/>
  <c r="Z450" i="2"/>
  <c r="X450" i="2"/>
  <c r="V450" i="2"/>
  <c r="AO449" i="2"/>
  <c r="AM449" i="2"/>
  <c r="AK449" i="2"/>
  <c r="AH449" i="2"/>
  <c r="AF449" i="2"/>
  <c r="AB449" i="2"/>
  <c r="Z449" i="2"/>
  <c r="X449" i="2"/>
  <c r="V449" i="2"/>
  <c r="AO448" i="2"/>
  <c r="AM448" i="2"/>
  <c r="AK448" i="2"/>
  <c r="AH448" i="2"/>
  <c r="AF448" i="2"/>
  <c r="AB448" i="2"/>
  <c r="Z448" i="2"/>
  <c r="X448" i="2"/>
  <c r="V448" i="2"/>
  <c r="AO447" i="2"/>
  <c r="AM447" i="2"/>
  <c r="AK447" i="2"/>
  <c r="AH447" i="2"/>
  <c r="AF447" i="2"/>
  <c r="AB447" i="2"/>
  <c r="Z447" i="2"/>
  <c r="X447" i="2"/>
  <c r="V447" i="2"/>
  <c r="AO446" i="2"/>
  <c r="AM446" i="2"/>
  <c r="AK446" i="2"/>
  <c r="AH446" i="2"/>
  <c r="AF446" i="2"/>
  <c r="AB446" i="2"/>
  <c r="Z446" i="2"/>
  <c r="X446" i="2"/>
  <c r="V446" i="2"/>
  <c r="AO445" i="2"/>
  <c r="AM445" i="2"/>
  <c r="AK445" i="2"/>
  <c r="AH445" i="2"/>
  <c r="AF445" i="2"/>
  <c r="AB445" i="2"/>
  <c r="Z445" i="2"/>
  <c r="X445" i="2"/>
  <c r="V445" i="2"/>
  <c r="AO444" i="2"/>
  <c r="AM444" i="2"/>
  <c r="AK444" i="2"/>
  <c r="AH444" i="2"/>
  <c r="AF444" i="2"/>
  <c r="AB444" i="2"/>
  <c r="Z444" i="2"/>
  <c r="X444" i="2"/>
  <c r="V444" i="2"/>
  <c r="AO443" i="2"/>
  <c r="AM443" i="2"/>
  <c r="AK443" i="2"/>
  <c r="AH443" i="2"/>
  <c r="AF443" i="2"/>
  <c r="AB443" i="2"/>
  <c r="Z443" i="2"/>
  <c r="X443" i="2"/>
  <c r="V443" i="2"/>
  <c r="AO442" i="2"/>
  <c r="AM442" i="2"/>
  <c r="AK442" i="2"/>
  <c r="AH442" i="2"/>
  <c r="AF442" i="2"/>
  <c r="AB442" i="2"/>
  <c r="Z442" i="2"/>
  <c r="X442" i="2"/>
  <c r="V442" i="2"/>
  <c r="AO441" i="2"/>
  <c r="AM441" i="2"/>
  <c r="AK441" i="2"/>
  <c r="AH441" i="2"/>
  <c r="AF441" i="2"/>
  <c r="AB441" i="2"/>
  <c r="Z441" i="2"/>
  <c r="X441" i="2"/>
  <c r="V441" i="2"/>
  <c r="AO440" i="2"/>
  <c r="AM440" i="2"/>
  <c r="AK440" i="2"/>
  <c r="AH440" i="2"/>
  <c r="AF440" i="2"/>
  <c r="AB440" i="2"/>
  <c r="Z440" i="2"/>
  <c r="X440" i="2"/>
  <c r="V440" i="2"/>
  <c r="AO439" i="2"/>
  <c r="AM439" i="2"/>
  <c r="AK439" i="2"/>
  <c r="AH439" i="2"/>
  <c r="AF439" i="2"/>
  <c r="AB439" i="2"/>
  <c r="Z439" i="2"/>
  <c r="X439" i="2"/>
  <c r="V439" i="2"/>
  <c r="AO438" i="2"/>
  <c r="AM438" i="2"/>
  <c r="AK438" i="2"/>
  <c r="AH438" i="2"/>
  <c r="AF438" i="2"/>
  <c r="AB438" i="2"/>
  <c r="Z438" i="2"/>
  <c r="X438" i="2"/>
  <c r="V438" i="2"/>
  <c r="AO437" i="2"/>
  <c r="AM437" i="2"/>
  <c r="AK437" i="2"/>
  <c r="AH437" i="2"/>
  <c r="AF437" i="2"/>
  <c r="AB437" i="2"/>
  <c r="Z437" i="2"/>
  <c r="X437" i="2"/>
  <c r="V437" i="2"/>
  <c r="AO436" i="2"/>
  <c r="AM436" i="2"/>
  <c r="AK436" i="2"/>
  <c r="AH436" i="2"/>
  <c r="AF436" i="2"/>
  <c r="AB436" i="2"/>
  <c r="Z436" i="2"/>
  <c r="X436" i="2"/>
  <c r="V436" i="2"/>
  <c r="AO435" i="2"/>
  <c r="AM435" i="2"/>
  <c r="AK435" i="2"/>
  <c r="AH435" i="2"/>
  <c r="AF435" i="2"/>
  <c r="AB435" i="2"/>
  <c r="Z435" i="2"/>
  <c r="X435" i="2"/>
  <c r="V435" i="2"/>
  <c r="AO434" i="2"/>
  <c r="AM434" i="2"/>
  <c r="AK434" i="2"/>
  <c r="AH434" i="2"/>
  <c r="AF434" i="2"/>
  <c r="AB434" i="2"/>
  <c r="Z434" i="2"/>
  <c r="X434" i="2"/>
  <c r="V434" i="2"/>
  <c r="AO433" i="2"/>
  <c r="AM433" i="2"/>
  <c r="AK433" i="2"/>
  <c r="AH433" i="2"/>
  <c r="AF433" i="2"/>
  <c r="AB433" i="2"/>
  <c r="Z433" i="2"/>
  <c r="X433" i="2"/>
  <c r="V433" i="2"/>
  <c r="AO432" i="2"/>
  <c r="AM432" i="2"/>
  <c r="AK432" i="2"/>
  <c r="AH432" i="2"/>
  <c r="AF432" i="2"/>
  <c r="AB432" i="2"/>
  <c r="Z432" i="2"/>
  <c r="X432" i="2"/>
  <c r="V432" i="2"/>
  <c r="AO431" i="2"/>
  <c r="AM431" i="2"/>
  <c r="AK431" i="2"/>
  <c r="AH431" i="2"/>
  <c r="AF431" i="2"/>
  <c r="AB431" i="2"/>
  <c r="Z431" i="2"/>
  <c r="X431" i="2"/>
  <c r="V431" i="2"/>
  <c r="AO430" i="2"/>
  <c r="AM430" i="2"/>
  <c r="AK430" i="2"/>
  <c r="AH430" i="2"/>
  <c r="AF430" i="2"/>
  <c r="AB430" i="2"/>
  <c r="Z430" i="2"/>
  <c r="X430" i="2"/>
  <c r="V430" i="2"/>
  <c r="AO429" i="2"/>
  <c r="AM429" i="2"/>
  <c r="AK429" i="2"/>
  <c r="AH429" i="2"/>
  <c r="AF429" i="2"/>
  <c r="AB429" i="2"/>
  <c r="Z429" i="2"/>
  <c r="X429" i="2"/>
  <c r="V429" i="2"/>
  <c r="AO428" i="2"/>
  <c r="AM428" i="2"/>
  <c r="AK428" i="2"/>
  <c r="AH428" i="2"/>
  <c r="AF428" i="2"/>
  <c r="AB428" i="2"/>
  <c r="Z428" i="2"/>
  <c r="X428" i="2"/>
  <c r="V428" i="2"/>
  <c r="AO427" i="2"/>
  <c r="AM427" i="2"/>
  <c r="AK427" i="2"/>
  <c r="AH427" i="2"/>
  <c r="AF427" i="2"/>
  <c r="AB427" i="2"/>
  <c r="Z427" i="2"/>
  <c r="X427" i="2"/>
  <c r="V427" i="2"/>
  <c r="AO426" i="2"/>
  <c r="AM426" i="2"/>
  <c r="AK426" i="2"/>
  <c r="AH426" i="2"/>
  <c r="AF426" i="2"/>
  <c r="AB426" i="2"/>
  <c r="Z426" i="2"/>
  <c r="X426" i="2"/>
  <c r="V426" i="2"/>
  <c r="AO425" i="2"/>
  <c r="AM425" i="2"/>
  <c r="AK425" i="2"/>
  <c r="AH425" i="2"/>
  <c r="AF425" i="2"/>
  <c r="AB425" i="2"/>
  <c r="Z425" i="2"/>
  <c r="X425" i="2"/>
  <c r="V425" i="2"/>
  <c r="AO424" i="2"/>
  <c r="AM424" i="2"/>
  <c r="AK424" i="2"/>
  <c r="AH424" i="2"/>
  <c r="AF424" i="2"/>
  <c r="AB424" i="2"/>
  <c r="Z424" i="2"/>
  <c r="X424" i="2"/>
  <c r="V424" i="2"/>
  <c r="AO423" i="2"/>
  <c r="AM423" i="2"/>
  <c r="AK423" i="2"/>
  <c r="AH423" i="2"/>
  <c r="AF423" i="2"/>
  <c r="AB423" i="2"/>
  <c r="Z423" i="2"/>
  <c r="X423" i="2"/>
  <c r="V423" i="2"/>
  <c r="AO422" i="2"/>
  <c r="AM422" i="2"/>
  <c r="AK422" i="2"/>
  <c r="AH422" i="2"/>
  <c r="AF422" i="2"/>
  <c r="AB422" i="2"/>
  <c r="Z422" i="2"/>
  <c r="X422" i="2"/>
  <c r="V422" i="2"/>
  <c r="AO421" i="2"/>
  <c r="AM421" i="2"/>
  <c r="AK421" i="2"/>
  <c r="AH421" i="2"/>
  <c r="AF421" i="2"/>
  <c r="AB421" i="2"/>
  <c r="Z421" i="2"/>
  <c r="X421" i="2"/>
  <c r="V421" i="2"/>
  <c r="AO420" i="2"/>
  <c r="AM420" i="2"/>
  <c r="AK420" i="2"/>
  <c r="AH420" i="2"/>
  <c r="AF420" i="2"/>
  <c r="AB420" i="2"/>
  <c r="Z420" i="2"/>
  <c r="X420" i="2"/>
  <c r="V420" i="2"/>
  <c r="AO419" i="2"/>
  <c r="AM419" i="2"/>
  <c r="AK419" i="2"/>
  <c r="AH419" i="2"/>
  <c r="AF419" i="2"/>
  <c r="AB419" i="2"/>
  <c r="Z419" i="2"/>
  <c r="X419" i="2"/>
  <c r="V419" i="2"/>
  <c r="AO418" i="2"/>
  <c r="AM418" i="2"/>
  <c r="AK418" i="2"/>
  <c r="AH418" i="2"/>
  <c r="AF418" i="2"/>
  <c r="AB418" i="2"/>
  <c r="Z418" i="2"/>
  <c r="X418" i="2"/>
  <c r="V418" i="2"/>
  <c r="AO417" i="2"/>
  <c r="AM417" i="2"/>
  <c r="AK417" i="2"/>
  <c r="AH417" i="2"/>
  <c r="AF417" i="2"/>
  <c r="AB417" i="2"/>
  <c r="Z417" i="2"/>
  <c r="X417" i="2"/>
  <c r="V417" i="2"/>
  <c r="AO416" i="2"/>
  <c r="AM416" i="2"/>
  <c r="AK416" i="2"/>
  <c r="AH416" i="2"/>
  <c r="AF416" i="2"/>
  <c r="AB416" i="2"/>
  <c r="Z416" i="2"/>
  <c r="X416" i="2"/>
  <c r="V416" i="2"/>
  <c r="AO415" i="2"/>
  <c r="AM415" i="2"/>
  <c r="AK415" i="2"/>
  <c r="AH415" i="2"/>
  <c r="AF415" i="2"/>
  <c r="AB415" i="2"/>
  <c r="Z415" i="2"/>
  <c r="X415" i="2"/>
  <c r="V415" i="2"/>
  <c r="AO414" i="2"/>
  <c r="AM414" i="2"/>
  <c r="AK414" i="2"/>
  <c r="AH414" i="2"/>
  <c r="AF414" i="2"/>
  <c r="AB414" i="2"/>
  <c r="Z414" i="2"/>
  <c r="X414" i="2"/>
  <c r="V414" i="2"/>
  <c r="AO413" i="2"/>
  <c r="AM413" i="2"/>
  <c r="AK413" i="2"/>
  <c r="AH413" i="2"/>
  <c r="AF413" i="2"/>
  <c r="AB413" i="2"/>
  <c r="Z413" i="2"/>
  <c r="X413" i="2"/>
  <c r="V413" i="2"/>
  <c r="AO412" i="2"/>
  <c r="AM412" i="2"/>
  <c r="AK412" i="2"/>
  <c r="AH412" i="2"/>
  <c r="AF412" i="2"/>
  <c r="AB412" i="2"/>
  <c r="Z412" i="2"/>
  <c r="X412" i="2"/>
  <c r="V412" i="2"/>
  <c r="AO411" i="2"/>
  <c r="AM411" i="2"/>
  <c r="AK411" i="2"/>
  <c r="AH411" i="2"/>
  <c r="AF411" i="2"/>
  <c r="AB411" i="2"/>
  <c r="Z411" i="2"/>
  <c r="X411" i="2"/>
  <c r="V411" i="2"/>
  <c r="AO410" i="2"/>
  <c r="AM410" i="2"/>
  <c r="AK410" i="2"/>
  <c r="AH410" i="2"/>
  <c r="AF410" i="2"/>
  <c r="AB410" i="2"/>
  <c r="Z410" i="2"/>
  <c r="X410" i="2"/>
  <c r="V410" i="2"/>
  <c r="AO409" i="2"/>
  <c r="AM409" i="2"/>
  <c r="AK409" i="2"/>
  <c r="AH409" i="2"/>
  <c r="AF409" i="2"/>
  <c r="AB409" i="2"/>
  <c r="Z409" i="2"/>
  <c r="X409" i="2"/>
  <c r="V409" i="2"/>
  <c r="AO408" i="2"/>
  <c r="AM408" i="2"/>
  <c r="AK408" i="2"/>
  <c r="AH408" i="2"/>
  <c r="AF408" i="2"/>
  <c r="AB408" i="2"/>
  <c r="Z408" i="2"/>
  <c r="X408" i="2"/>
  <c r="V408" i="2"/>
  <c r="AO407" i="2"/>
  <c r="AM407" i="2"/>
  <c r="AK407" i="2"/>
  <c r="AH407" i="2"/>
  <c r="AF407" i="2"/>
  <c r="AB407" i="2"/>
  <c r="Z407" i="2"/>
  <c r="X407" i="2"/>
  <c r="V407" i="2"/>
  <c r="AO406" i="2"/>
  <c r="AM406" i="2"/>
  <c r="AK406" i="2"/>
  <c r="AH406" i="2"/>
  <c r="AF406" i="2"/>
  <c r="AB406" i="2"/>
  <c r="Z406" i="2"/>
  <c r="X406" i="2"/>
  <c r="V406" i="2"/>
  <c r="AO405" i="2"/>
  <c r="AM405" i="2"/>
  <c r="AK405" i="2"/>
  <c r="AH405" i="2"/>
  <c r="AF405" i="2"/>
  <c r="AB405" i="2"/>
  <c r="Z405" i="2"/>
  <c r="X405" i="2"/>
  <c r="V405" i="2"/>
  <c r="AO404" i="2"/>
  <c r="AM404" i="2"/>
  <c r="AK404" i="2"/>
  <c r="AH404" i="2"/>
  <c r="AF404" i="2"/>
  <c r="AB404" i="2"/>
  <c r="Z404" i="2"/>
  <c r="X404" i="2"/>
  <c r="V404" i="2"/>
  <c r="AO403" i="2"/>
  <c r="AM403" i="2"/>
  <c r="AK403" i="2"/>
  <c r="AH403" i="2"/>
  <c r="AF403" i="2"/>
  <c r="AB403" i="2"/>
  <c r="Z403" i="2"/>
  <c r="X403" i="2"/>
  <c r="V403" i="2"/>
  <c r="AO402" i="2"/>
  <c r="AM402" i="2"/>
  <c r="AK402" i="2"/>
  <c r="AH402" i="2"/>
  <c r="AF402" i="2"/>
  <c r="AB402" i="2"/>
  <c r="Z402" i="2"/>
  <c r="X402" i="2"/>
  <c r="V402" i="2"/>
  <c r="AO401" i="2"/>
  <c r="AM401" i="2"/>
  <c r="AK401" i="2"/>
  <c r="AH401" i="2"/>
  <c r="AF401" i="2"/>
  <c r="AB401" i="2"/>
  <c r="Z401" i="2"/>
  <c r="X401" i="2"/>
  <c r="V401" i="2"/>
  <c r="AO400" i="2"/>
  <c r="AM400" i="2"/>
  <c r="AK400" i="2"/>
  <c r="AH400" i="2"/>
  <c r="AF400" i="2"/>
  <c r="AB400" i="2"/>
  <c r="Z400" i="2"/>
  <c r="X400" i="2"/>
  <c r="V400" i="2"/>
  <c r="AO399" i="2"/>
  <c r="AM399" i="2"/>
  <c r="AK399" i="2"/>
  <c r="AH399" i="2"/>
  <c r="AF399" i="2"/>
  <c r="AB399" i="2"/>
  <c r="Z399" i="2"/>
  <c r="X399" i="2"/>
  <c r="V399" i="2"/>
  <c r="AO398" i="2"/>
  <c r="AM398" i="2"/>
  <c r="AK398" i="2"/>
  <c r="AH398" i="2"/>
  <c r="AF398" i="2"/>
  <c r="AB398" i="2"/>
  <c r="Z398" i="2"/>
  <c r="X398" i="2"/>
  <c r="V398" i="2"/>
  <c r="AO397" i="2"/>
  <c r="AM397" i="2"/>
  <c r="AK397" i="2"/>
  <c r="AH397" i="2"/>
  <c r="AF397" i="2"/>
  <c r="AB397" i="2"/>
  <c r="Z397" i="2"/>
  <c r="X397" i="2"/>
  <c r="V397" i="2"/>
  <c r="AO396" i="2"/>
  <c r="AM396" i="2"/>
  <c r="AK396" i="2"/>
  <c r="AH396" i="2"/>
  <c r="AF396" i="2"/>
  <c r="AB396" i="2"/>
  <c r="Z396" i="2"/>
  <c r="X396" i="2"/>
  <c r="V396" i="2"/>
  <c r="AO395" i="2"/>
  <c r="AM395" i="2"/>
  <c r="AK395" i="2"/>
  <c r="AH395" i="2"/>
  <c r="AF395" i="2"/>
  <c r="AB395" i="2"/>
  <c r="Z395" i="2"/>
  <c r="X395" i="2"/>
  <c r="V395" i="2"/>
  <c r="AO394" i="2"/>
  <c r="AM394" i="2"/>
  <c r="AK394" i="2"/>
  <c r="AH394" i="2"/>
  <c r="AF394" i="2"/>
  <c r="AB394" i="2"/>
  <c r="Z394" i="2"/>
  <c r="X394" i="2"/>
  <c r="V394" i="2"/>
  <c r="AO393" i="2"/>
  <c r="AM393" i="2"/>
  <c r="AK393" i="2"/>
  <c r="AH393" i="2"/>
  <c r="AF393" i="2"/>
  <c r="AB393" i="2"/>
  <c r="Z393" i="2"/>
  <c r="X393" i="2"/>
  <c r="V393" i="2"/>
  <c r="AO392" i="2"/>
  <c r="AM392" i="2"/>
  <c r="AK392" i="2"/>
  <c r="AH392" i="2"/>
  <c r="AF392" i="2"/>
  <c r="AB392" i="2"/>
  <c r="Z392" i="2"/>
  <c r="X392" i="2"/>
  <c r="V392" i="2"/>
  <c r="AO391" i="2"/>
  <c r="AM391" i="2"/>
  <c r="AK391" i="2"/>
  <c r="AH391" i="2"/>
  <c r="AF391" i="2"/>
  <c r="AB391" i="2"/>
  <c r="Z391" i="2"/>
  <c r="X391" i="2"/>
  <c r="V391" i="2"/>
  <c r="AO390" i="2"/>
  <c r="AM390" i="2"/>
  <c r="AK390" i="2"/>
  <c r="AH390" i="2"/>
  <c r="AF390" i="2"/>
  <c r="AB390" i="2"/>
  <c r="Z390" i="2"/>
  <c r="X390" i="2"/>
  <c r="V390" i="2"/>
  <c r="AO389" i="2"/>
  <c r="AM389" i="2"/>
  <c r="AK389" i="2"/>
  <c r="AH389" i="2"/>
  <c r="AF389" i="2"/>
  <c r="AB389" i="2"/>
  <c r="Z389" i="2"/>
  <c r="X389" i="2"/>
  <c r="V389" i="2"/>
  <c r="AO388" i="2"/>
  <c r="AM388" i="2"/>
  <c r="AK388" i="2"/>
  <c r="AH388" i="2"/>
  <c r="AF388" i="2"/>
  <c r="AB388" i="2"/>
  <c r="Z388" i="2"/>
  <c r="X388" i="2"/>
  <c r="V388" i="2"/>
  <c r="AO387" i="2"/>
  <c r="AM387" i="2"/>
  <c r="AK387" i="2"/>
  <c r="AH387" i="2"/>
  <c r="AF387" i="2"/>
  <c r="AB387" i="2"/>
  <c r="Z387" i="2"/>
  <c r="X387" i="2"/>
  <c r="V387" i="2"/>
  <c r="AO386" i="2"/>
  <c r="AM386" i="2"/>
  <c r="AK386" i="2"/>
  <c r="AH386" i="2"/>
  <c r="AF386" i="2"/>
  <c r="AB386" i="2"/>
  <c r="Z386" i="2"/>
  <c r="X386" i="2"/>
  <c r="V386" i="2"/>
  <c r="AO385" i="2"/>
  <c r="AM385" i="2"/>
  <c r="AK385" i="2"/>
  <c r="AH385" i="2"/>
  <c r="AF385" i="2"/>
  <c r="AB385" i="2"/>
  <c r="Z385" i="2"/>
  <c r="X385" i="2"/>
  <c r="V385" i="2"/>
  <c r="AO384" i="2"/>
  <c r="AM384" i="2"/>
  <c r="AK384" i="2"/>
  <c r="AH384" i="2"/>
  <c r="AF384" i="2"/>
  <c r="AB384" i="2"/>
  <c r="Z384" i="2"/>
  <c r="X384" i="2"/>
  <c r="V384" i="2"/>
  <c r="AO383" i="2"/>
  <c r="AM383" i="2"/>
  <c r="AK383" i="2"/>
  <c r="AH383" i="2"/>
  <c r="AF383" i="2"/>
  <c r="AB383" i="2"/>
  <c r="Z383" i="2"/>
  <c r="X383" i="2"/>
  <c r="V383" i="2"/>
  <c r="AO382" i="2"/>
  <c r="AM382" i="2"/>
  <c r="AK382" i="2"/>
  <c r="AH382" i="2"/>
  <c r="AF382" i="2"/>
  <c r="AB382" i="2"/>
  <c r="Z382" i="2"/>
  <c r="X382" i="2"/>
  <c r="V382" i="2"/>
  <c r="AO381" i="2"/>
  <c r="AM381" i="2"/>
  <c r="AK381" i="2"/>
  <c r="AH381" i="2"/>
  <c r="AF381" i="2"/>
  <c r="AB381" i="2"/>
  <c r="Z381" i="2"/>
  <c r="X381" i="2"/>
  <c r="V381" i="2"/>
  <c r="AO380" i="2"/>
  <c r="AM380" i="2"/>
  <c r="AK380" i="2"/>
  <c r="AH380" i="2"/>
  <c r="AF380" i="2"/>
  <c r="AB380" i="2"/>
  <c r="Z380" i="2"/>
  <c r="X380" i="2"/>
  <c r="V380" i="2"/>
  <c r="AO379" i="2"/>
  <c r="AM379" i="2"/>
  <c r="AK379" i="2"/>
  <c r="AH379" i="2"/>
  <c r="AF379" i="2"/>
  <c r="AB379" i="2"/>
  <c r="Z379" i="2"/>
  <c r="X379" i="2"/>
  <c r="V379" i="2"/>
  <c r="AO378" i="2"/>
  <c r="AM378" i="2"/>
  <c r="AK378" i="2"/>
  <c r="AH378" i="2"/>
  <c r="AF378" i="2"/>
  <c r="AB378" i="2"/>
  <c r="Z378" i="2"/>
  <c r="X378" i="2"/>
  <c r="V378" i="2"/>
  <c r="AO377" i="2"/>
  <c r="AM377" i="2"/>
  <c r="AK377" i="2"/>
  <c r="AH377" i="2"/>
  <c r="AF377" i="2"/>
  <c r="AB377" i="2"/>
  <c r="Z377" i="2"/>
  <c r="X377" i="2"/>
  <c r="V377" i="2"/>
  <c r="AO376" i="2"/>
  <c r="AM376" i="2"/>
  <c r="AK376" i="2"/>
  <c r="AH376" i="2"/>
  <c r="AF376" i="2"/>
  <c r="AB376" i="2"/>
  <c r="Z376" i="2"/>
  <c r="X376" i="2"/>
  <c r="V376" i="2"/>
  <c r="AO375" i="2"/>
  <c r="AM375" i="2"/>
  <c r="AK375" i="2"/>
  <c r="AH375" i="2"/>
  <c r="AF375" i="2"/>
  <c r="AB375" i="2"/>
  <c r="Z375" i="2"/>
  <c r="X375" i="2"/>
  <c r="V375" i="2"/>
  <c r="AO374" i="2"/>
  <c r="AM374" i="2"/>
  <c r="AK374" i="2"/>
  <c r="AH374" i="2"/>
  <c r="AF374" i="2"/>
  <c r="AB374" i="2"/>
  <c r="Z374" i="2"/>
  <c r="X374" i="2"/>
  <c r="V374" i="2"/>
  <c r="AO373" i="2"/>
  <c r="AM373" i="2"/>
  <c r="AK373" i="2"/>
  <c r="AH373" i="2"/>
  <c r="AF373" i="2"/>
  <c r="AB373" i="2"/>
  <c r="Z373" i="2"/>
  <c r="X373" i="2"/>
  <c r="V373" i="2"/>
  <c r="AO372" i="2"/>
  <c r="AM372" i="2"/>
  <c r="AK372" i="2"/>
  <c r="AH372" i="2"/>
  <c r="AF372" i="2"/>
  <c r="AB372" i="2"/>
  <c r="Z372" i="2"/>
  <c r="X372" i="2"/>
  <c r="V372" i="2"/>
  <c r="AO371" i="2"/>
  <c r="AM371" i="2"/>
  <c r="AK371" i="2"/>
  <c r="AH371" i="2"/>
  <c r="AF371" i="2"/>
  <c r="AB371" i="2"/>
  <c r="Z371" i="2"/>
  <c r="X371" i="2"/>
  <c r="V371" i="2"/>
  <c r="AO370" i="2"/>
  <c r="AM370" i="2"/>
  <c r="AK370" i="2"/>
  <c r="AH370" i="2"/>
  <c r="AF370" i="2"/>
  <c r="AB370" i="2"/>
  <c r="Z370" i="2"/>
  <c r="X370" i="2"/>
  <c r="V370" i="2"/>
  <c r="AO369" i="2"/>
  <c r="AM369" i="2"/>
  <c r="AK369" i="2"/>
  <c r="AH369" i="2"/>
  <c r="AF369" i="2"/>
  <c r="AB369" i="2"/>
  <c r="Z369" i="2"/>
  <c r="X369" i="2"/>
  <c r="V369" i="2"/>
  <c r="AO368" i="2"/>
  <c r="AM368" i="2"/>
  <c r="AK368" i="2"/>
  <c r="AH368" i="2"/>
  <c r="AF368" i="2"/>
  <c r="AB368" i="2"/>
  <c r="Z368" i="2"/>
  <c r="X368" i="2"/>
  <c r="V368" i="2"/>
  <c r="AO367" i="2"/>
  <c r="AM367" i="2"/>
  <c r="AK367" i="2"/>
  <c r="AH367" i="2"/>
  <c r="AF367" i="2"/>
  <c r="AB367" i="2"/>
  <c r="Z367" i="2"/>
  <c r="X367" i="2"/>
  <c r="V367" i="2"/>
  <c r="AO366" i="2"/>
  <c r="AM366" i="2"/>
  <c r="AK366" i="2"/>
  <c r="AH366" i="2"/>
  <c r="AF366" i="2"/>
  <c r="AB366" i="2"/>
  <c r="Z366" i="2"/>
  <c r="X366" i="2"/>
  <c r="V366" i="2"/>
  <c r="AO365" i="2"/>
  <c r="AM365" i="2"/>
  <c r="AK365" i="2"/>
  <c r="AH365" i="2"/>
  <c r="AF365" i="2"/>
  <c r="AB365" i="2"/>
  <c r="Z365" i="2"/>
  <c r="X365" i="2"/>
  <c r="V365" i="2"/>
  <c r="AO364" i="2"/>
  <c r="AM364" i="2"/>
  <c r="AK364" i="2"/>
  <c r="AH364" i="2"/>
  <c r="AF364" i="2"/>
  <c r="AB364" i="2"/>
  <c r="Z364" i="2"/>
  <c r="X364" i="2"/>
  <c r="V364" i="2"/>
  <c r="AO363" i="2"/>
  <c r="AM363" i="2"/>
  <c r="AK363" i="2"/>
  <c r="AH363" i="2"/>
  <c r="AF363" i="2"/>
  <c r="AB363" i="2"/>
  <c r="Z363" i="2"/>
  <c r="X363" i="2"/>
  <c r="V363" i="2"/>
  <c r="AO362" i="2"/>
  <c r="AM362" i="2"/>
  <c r="AK362" i="2"/>
  <c r="AH362" i="2"/>
  <c r="AF362" i="2"/>
  <c r="AB362" i="2"/>
  <c r="Z362" i="2"/>
  <c r="X362" i="2"/>
  <c r="V362" i="2"/>
  <c r="AO361" i="2"/>
  <c r="AM361" i="2"/>
  <c r="AK361" i="2"/>
  <c r="AH361" i="2"/>
  <c r="AF361" i="2"/>
  <c r="AB361" i="2"/>
  <c r="Z361" i="2"/>
  <c r="X361" i="2"/>
  <c r="V361" i="2"/>
  <c r="AO360" i="2"/>
  <c r="AM360" i="2"/>
  <c r="AK360" i="2"/>
  <c r="AH360" i="2"/>
  <c r="AF360" i="2"/>
  <c r="AB360" i="2"/>
  <c r="Z360" i="2"/>
  <c r="X360" i="2"/>
  <c r="V360" i="2"/>
  <c r="AO359" i="2"/>
  <c r="AM359" i="2"/>
  <c r="AK359" i="2"/>
  <c r="AH359" i="2"/>
  <c r="AF359" i="2"/>
  <c r="AB359" i="2"/>
  <c r="Z359" i="2"/>
  <c r="X359" i="2"/>
  <c r="V359" i="2"/>
  <c r="AO358" i="2"/>
  <c r="AM358" i="2"/>
  <c r="AK358" i="2"/>
  <c r="AH358" i="2"/>
  <c r="AF358" i="2"/>
  <c r="AB358" i="2"/>
  <c r="Z358" i="2"/>
  <c r="X358" i="2"/>
  <c r="V358" i="2"/>
  <c r="AO357" i="2"/>
  <c r="AM357" i="2"/>
  <c r="AK357" i="2"/>
  <c r="AH357" i="2"/>
  <c r="AF357" i="2"/>
  <c r="AB357" i="2"/>
  <c r="Z357" i="2"/>
  <c r="X357" i="2"/>
  <c r="V357" i="2"/>
  <c r="AO356" i="2"/>
  <c r="AM356" i="2"/>
  <c r="AK356" i="2"/>
  <c r="AH356" i="2"/>
  <c r="AF356" i="2"/>
  <c r="AB356" i="2"/>
  <c r="Z356" i="2"/>
  <c r="X356" i="2"/>
  <c r="V356" i="2"/>
  <c r="AO355" i="2"/>
  <c r="AM355" i="2"/>
  <c r="AK355" i="2"/>
  <c r="AH355" i="2"/>
  <c r="AF355" i="2"/>
  <c r="AB355" i="2"/>
  <c r="Z355" i="2"/>
  <c r="X355" i="2"/>
  <c r="V355" i="2"/>
  <c r="AO354" i="2"/>
  <c r="AM354" i="2"/>
  <c r="AK354" i="2"/>
  <c r="AH354" i="2"/>
  <c r="AF354" i="2"/>
  <c r="AB354" i="2"/>
  <c r="Z354" i="2"/>
  <c r="X354" i="2"/>
  <c r="V354" i="2"/>
  <c r="AO353" i="2"/>
  <c r="AM353" i="2"/>
  <c r="AK353" i="2"/>
  <c r="AH353" i="2"/>
  <c r="AF353" i="2"/>
  <c r="AB353" i="2"/>
  <c r="Z353" i="2"/>
  <c r="X353" i="2"/>
  <c r="V353" i="2"/>
  <c r="AO352" i="2"/>
  <c r="AM352" i="2"/>
  <c r="AK352" i="2"/>
  <c r="AH352" i="2"/>
  <c r="AF352" i="2"/>
  <c r="AB352" i="2"/>
  <c r="Z352" i="2"/>
  <c r="X352" i="2"/>
  <c r="V352" i="2"/>
  <c r="AO351" i="2"/>
  <c r="AM351" i="2"/>
  <c r="AK351" i="2"/>
  <c r="AH351" i="2"/>
  <c r="AF351" i="2"/>
  <c r="AB351" i="2"/>
  <c r="Z351" i="2"/>
  <c r="X351" i="2"/>
  <c r="V351" i="2"/>
  <c r="AO350" i="2"/>
  <c r="AM350" i="2"/>
  <c r="AK350" i="2"/>
  <c r="AH350" i="2"/>
  <c r="AF350" i="2"/>
  <c r="AB350" i="2"/>
  <c r="Z350" i="2"/>
  <c r="X350" i="2"/>
  <c r="V350" i="2"/>
  <c r="AO349" i="2"/>
  <c r="AM349" i="2"/>
  <c r="AK349" i="2"/>
  <c r="AH349" i="2"/>
  <c r="AF349" i="2"/>
  <c r="AB349" i="2"/>
  <c r="Z349" i="2"/>
  <c r="X349" i="2"/>
  <c r="V349" i="2"/>
  <c r="AO348" i="2"/>
  <c r="AM348" i="2"/>
  <c r="AK348" i="2"/>
  <c r="AH348" i="2"/>
  <c r="AF348" i="2"/>
  <c r="AB348" i="2"/>
  <c r="Z348" i="2"/>
  <c r="X348" i="2"/>
  <c r="V348" i="2"/>
  <c r="AO347" i="2"/>
  <c r="AM347" i="2"/>
  <c r="AK347" i="2"/>
  <c r="AH347" i="2"/>
  <c r="AF347" i="2"/>
  <c r="AB347" i="2"/>
  <c r="Z347" i="2"/>
  <c r="X347" i="2"/>
  <c r="V347" i="2"/>
  <c r="AO346" i="2"/>
  <c r="AM346" i="2"/>
  <c r="AK346" i="2"/>
  <c r="AH346" i="2"/>
  <c r="AF346" i="2"/>
  <c r="AB346" i="2"/>
  <c r="Z346" i="2"/>
  <c r="X346" i="2"/>
  <c r="V346" i="2"/>
  <c r="AO345" i="2"/>
  <c r="AM345" i="2"/>
  <c r="AK345" i="2"/>
  <c r="AH345" i="2"/>
  <c r="AF345" i="2"/>
  <c r="AB345" i="2"/>
  <c r="Z345" i="2"/>
  <c r="X345" i="2"/>
  <c r="V345" i="2"/>
  <c r="AO344" i="2"/>
  <c r="AM344" i="2"/>
  <c r="AK344" i="2"/>
  <c r="AH344" i="2"/>
  <c r="AF344" i="2"/>
  <c r="AB344" i="2"/>
  <c r="Z344" i="2"/>
  <c r="X344" i="2"/>
  <c r="V344" i="2"/>
  <c r="AO343" i="2"/>
  <c r="AM343" i="2"/>
  <c r="AK343" i="2"/>
  <c r="AH343" i="2"/>
  <c r="AF343" i="2"/>
  <c r="AB343" i="2"/>
  <c r="Z343" i="2"/>
  <c r="X343" i="2"/>
  <c r="V343" i="2"/>
  <c r="AO342" i="2"/>
  <c r="AM342" i="2"/>
  <c r="AK342" i="2"/>
  <c r="AH342" i="2"/>
  <c r="AF342" i="2"/>
  <c r="AB342" i="2"/>
  <c r="Z342" i="2"/>
  <c r="X342" i="2"/>
  <c r="V342" i="2"/>
  <c r="AO341" i="2"/>
  <c r="AM341" i="2"/>
  <c r="AK341" i="2"/>
  <c r="AH341" i="2"/>
  <c r="AF341" i="2"/>
  <c r="AB341" i="2"/>
  <c r="Z341" i="2"/>
  <c r="X341" i="2"/>
  <c r="V341" i="2"/>
  <c r="AO340" i="2"/>
  <c r="AM340" i="2"/>
  <c r="AK340" i="2"/>
  <c r="AH340" i="2"/>
  <c r="AF340" i="2"/>
  <c r="AB340" i="2"/>
  <c r="Z340" i="2"/>
  <c r="X340" i="2"/>
  <c r="V340" i="2"/>
  <c r="AO339" i="2"/>
  <c r="AM339" i="2"/>
  <c r="AK339" i="2"/>
  <c r="AH339" i="2"/>
  <c r="AF339" i="2"/>
  <c r="AB339" i="2"/>
  <c r="Z339" i="2"/>
  <c r="X339" i="2"/>
  <c r="V339" i="2"/>
  <c r="AO338" i="2"/>
  <c r="AM338" i="2"/>
  <c r="AK338" i="2"/>
  <c r="AH338" i="2"/>
  <c r="AF338" i="2"/>
  <c r="AB338" i="2"/>
  <c r="Z338" i="2"/>
  <c r="X338" i="2"/>
  <c r="V338" i="2"/>
  <c r="AO337" i="2"/>
  <c r="AM337" i="2"/>
  <c r="AK337" i="2"/>
  <c r="AH337" i="2"/>
  <c r="AF337" i="2"/>
  <c r="AB337" i="2"/>
  <c r="Z337" i="2"/>
  <c r="X337" i="2"/>
  <c r="V337" i="2"/>
  <c r="AO336" i="2"/>
  <c r="AM336" i="2"/>
  <c r="AK336" i="2"/>
  <c r="AH336" i="2"/>
  <c r="AF336" i="2"/>
  <c r="AB336" i="2"/>
  <c r="Z336" i="2"/>
  <c r="X336" i="2"/>
  <c r="V336" i="2"/>
  <c r="AO335" i="2"/>
  <c r="AM335" i="2"/>
  <c r="AK335" i="2"/>
  <c r="AH335" i="2"/>
  <c r="AF335" i="2"/>
  <c r="AB335" i="2"/>
  <c r="Z335" i="2"/>
  <c r="X335" i="2"/>
  <c r="V335" i="2"/>
  <c r="AO334" i="2"/>
  <c r="AM334" i="2"/>
  <c r="AK334" i="2"/>
  <c r="AH334" i="2"/>
  <c r="AF334" i="2"/>
  <c r="AB334" i="2"/>
  <c r="Z334" i="2"/>
  <c r="X334" i="2"/>
  <c r="V334" i="2"/>
  <c r="AO333" i="2"/>
  <c r="AM333" i="2"/>
  <c r="AK333" i="2"/>
  <c r="AH333" i="2"/>
  <c r="AF333" i="2"/>
  <c r="AB333" i="2"/>
  <c r="Z333" i="2"/>
  <c r="X333" i="2"/>
  <c r="V333" i="2"/>
  <c r="AO332" i="2"/>
  <c r="AM332" i="2"/>
  <c r="AK332" i="2"/>
  <c r="AH332" i="2"/>
  <c r="AF332" i="2"/>
  <c r="AB332" i="2"/>
  <c r="Z332" i="2"/>
  <c r="X332" i="2"/>
  <c r="V332" i="2"/>
  <c r="AO331" i="2"/>
  <c r="AM331" i="2"/>
  <c r="AK331" i="2"/>
  <c r="AH331" i="2"/>
  <c r="AF331" i="2"/>
  <c r="AB331" i="2"/>
  <c r="Z331" i="2"/>
  <c r="X331" i="2"/>
  <c r="V331" i="2"/>
  <c r="AO330" i="2"/>
  <c r="AM330" i="2"/>
  <c r="AK330" i="2"/>
  <c r="AH330" i="2"/>
  <c r="AF330" i="2"/>
  <c r="AB330" i="2"/>
  <c r="Z330" i="2"/>
  <c r="X330" i="2"/>
  <c r="V330" i="2"/>
  <c r="AO329" i="2"/>
  <c r="AM329" i="2"/>
  <c r="AK329" i="2"/>
  <c r="AH329" i="2"/>
  <c r="AF329" i="2"/>
  <c r="AB329" i="2"/>
  <c r="Z329" i="2"/>
  <c r="X329" i="2"/>
  <c r="V329" i="2"/>
  <c r="AO328" i="2"/>
  <c r="AM328" i="2"/>
  <c r="AK328" i="2"/>
  <c r="AH328" i="2"/>
  <c r="AF328" i="2"/>
  <c r="AB328" i="2"/>
  <c r="Z328" i="2"/>
  <c r="X328" i="2"/>
  <c r="V328" i="2"/>
  <c r="AO327" i="2"/>
  <c r="AM327" i="2"/>
  <c r="AK327" i="2"/>
  <c r="AH327" i="2"/>
  <c r="AF327" i="2"/>
  <c r="AB327" i="2"/>
  <c r="Z327" i="2"/>
  <c r="X327" i="2"/>
  <c r="V327" i="2"/>
  <c r="AO326" i="2"/>
  <c r="AM326" i="2"/>
  <c r="AK326" i="2"/>
  <c r="AH326" i="2"/>
  <c r="AF326" i="2"/>
  <c r="AB326" i="2"/>
  <c r="Z326" i="2"/>
  <c r="X326" i="2"/>
  <c r="V326" i="2"/>
  <c r="AO325" i="2"/>
  <c r="AM325" i="2"/>
  <c r="AK325" i="2"/>
  <c r="AH325" i="2"/>
  <c r="AF325" i="2"/>
  <c r="AB325" i="2"/>
  <c r="Z325" i="2"/>
  <c r="X325" i="2"/>
  <c r="V325" i="2"/>
  <c r="AO324" i="2"/>
  <c r="AM324" i="2"/>
  <c r="AK324" i="2"/>
  <c r="AH324" i="2"/>
  <c r="AF324" i="2"/>
  <c r="AB324" i="2"/>
  <c r="Z324" i="2"/>
  <c r="X324" i="2"/>
  <c r="V324" i="2"/>
  <c r="AO323" i="2"/>
  <c r="AM323" i="2"/>
  <c r="AK323" i="2"/>
  <c r="AH323" i="2"/>
  <c r="AF323" i="2"/>
  <c r="AB323" i="2"/>
  <c r="Z323" i="2"/>
  <c r="X323" i="2"/>
  <c r="V323" i="2"/>
  <c r="AO322" i="2"/>
  <c r="AM322" i="2"/>
  <c r="AK322" i="2"/>
  <c r="AH322" i="2"/>
  <c r="AF322" i="2"/>
  <c r="AB322" i="2"/>
  <c r="Z322" i="2"/>
  <c r="X322" i="2"/>
  <c r="V322" i="2"/>
  <c r="AO321" i="2"/>
  <c r="AM321" i="2"/>
  <c r="AK321" i="2"/>
  <c r="AH321" i="2"/>
  <c r="AF321" i="2"/>
  <c r="AB321" i="2"/>
  <c r="Z321" i="2"/>
  <c r="X321" i="2"/>
  <c r="V321" i="2"/>
  <c r="AO320" i="2"/>
  <c r="AM320" i="2"/>
  <c r="AK320" i="2"/>
  <c r="AH320" i="2"/>
  <c r="AF320" i="2"/>
  <c r="AB320" i="2"/>
  <c r="Z320" i="2"/>
  <c r="X320" i="2"/>
  <c r="V320" i="2"/>
  <c r="AO319" i="2"/>
  <c r="AM319" i="2"/>
  <c r="AK319" i="2"/>
  <c r="AH319" i="2"/>
  <c r="AF319" i="2"/>
  <c r="AB319" i="2"/>
  <c r="Z319" i="2"/>
  <c r="X319" i="2"/>
  <c r="V319" i="2"/>
  <c r="AO318" i="2"/>
  <c r="AM318" i="2"/>
  <c r="AK318" i="2"/>
  <c r="AH318" i="2"/>
  <c r="AF318" i="2"/>
  <c r="AB318" i="2"/>
  <c r="Z318" i="2"/>
  <c r="X318" i="2"/>
  <c r="V318" i="2"/>
  <c r="AO317" i="2"/>
  <c r="AM317" i="2"/>
  <c r="AK317" i="2"/>
  <c r="AH317" i="2"/>
  <c r="AF317" i="2"/>
  <c r="AB317" i="2"/>
  <c r="Z317" i="2"/>
  <c r="X317" i="2"/>
  <c r="V317" i="2"/>
  <c r="AO316" i="2"/>
  <c r="AM316" i="2"/>
  <c r="AK316" i="2"/>
  <c r="AH316" i="2"/>
  <c r="AF316" i="2"/>
  <c r="AB316" i="2"/>
  <c r="Z316" i="2"/>
  <c r="X316" i="2"/>
  <c r="V316" i="2"/>
  <c r="AO315" i="2"/>
  <c r="AM315" i="2"/>
  <c r="AK315" i="2"/>
  <c r="AH315" i="2"/>
  <c r="AF315" i="2"/>
  <c r="AB315" i="2"/>
  <c r="Z315" i="2"/>
  <c r="X315" i="2"/>
  <c r="V315" i="2"/>
  <c r="AO314" i="2"/>
  <c r="AM314" i="2"/>
  <c r="AK314" i="2"/>
  <c r="AH314" i="2"/>
  <c r="AF314" i="2"/>
  <c r="AB314" i="2"/>
  <c r="Z314" i="2"/>
  <c r="X314" i="2"/>
  <c r="V314" i="2"/>
  <c r="AO313" i="2"/>
  <c r="AM313" i="2"/>
  <c r="AK313" i="2"/>
  <c r="AH313" i="2"/>
  <c r="AF313" i="2"/>
  <c r="AB313" i="2"/>
  <c r="Z313" i="2"/>
  <c r="X313" i="2"/>
  <c r="V313" i="2"/>
  <c r="AO312" i="2"/>
  <c r="AM312" i="2"/>
  <c r="AK312" i="2"/>
  <c r="AH312" i="2"/>
  <c r="AF312" i="2"/>
  <c r="AB312" i="2"/>
  <c r="Z312" i="2"/>
  <c r="X312" i="2"/>
  <c r="V312" i="2"/>
  <c r="AO311" i="2"/>
  <c r="AM311" i="2"/>
  <c r="AK311" i="2"/>
  <c r="AH311" i="2"/>
  <c r="AF311" i="2"/>
  <c r="AB311" i="2"/>
  <c r="Z311" i="2"/>
  <c r="X311" i="2"/>
  <c r="V311" i="2"/>
  <c r="AO310" i="2"/>
  <c r="AM310" i="2"/>
  <c r="AK310" i="2"/>
  <c r="AH310" i="2"/>
  <c r="AF310" i="2"/>
  <c r="AB310" i="2"/>
  <c r="Z310" i="2"/>
  <c r="X310" i="2"/>
  <c r="V310" i="2"/>
  <c r="AO309" i="2"/>
  <c r="AM309" i="2"/>
  <c r="AK309" i="2"/>
  <c r="AH309" i="2"/>
  <c r="AF309" i="2"/>
  <c r="AB309" i="2"/>
  <c r="Z309" i="2"/>
  <c r="X309" i="2"/>
  <c r="V309" i="2"/>
  <c r="AO308" i="2"/>
  <c r="AM308" i="2"/>
  <c r="AK308" i="2"/>
  <c r="AH308" i="2"/>
  <c r="AF308" i="2"/>
  <c r="AB308" i="2"/>
  <c r="Z308" i="2"/>
  <c r="X308" i="2"/>
  <c r="V308" i="2"/>
  <c r="AO307" i="2"/>
  <c r="AM307" i="2"/>
  <c r="AK307" i="2"/>
  <c r="AH307" i="2"/>
  <c r="AF307" i="2"/>
  <c r="AB307" i="2"/>
  <c r="Z307" i="2"/>
  <c r="X307" i="2"/>
  <c r="V307" i="2"/>
  <c r="AO306" i="2"/>
  <c r="AM306" i="2"/>
  <c r="AK306" i="2"/>
  <c r="AH306" i="2"/>
  <c r="AF306" i="2"/>
  <c r="AB306" i="2"/>
  <c r="Z306" i="2"/>
  <c r="X306" i="2"/>
  <c r="V306" i="2"/>
  <c r="AO305" i="2"/>
  <c r="AM305" i="2"/>
  <c r="AK305" i="2"/>
  <c r="AH305" i="2"/>
  <c r="AF305" i="2"/>
  <c r="AB305" i="2"/>
  <c r="Z305" i="2"/>
  <c r="X305" i="2"/>
  <c r="V305" i="2"/>
  <c r="AO304" i="2"/>
  <c r="AM304" i="2"/>
  <c r="AK304" i="2"/>
  <c r="AH304" i="2"/>
  <c r="AF304" i="2"/>
  <c r="AB304" i="2"/>
  <c r="Z304" i="2"/>
  <c r="X304" i="2"/>
  <c r="V304" i="2"/>
  <c r="AO303" i="2"/>
  <c r="AM303" i="2"/>
  <c r="AK303" i="2"/>
  <c r="AH303" i="2"/>
  <c r="AF303" i="2"/>
  <c r="AB303" i="2"/>
  <c r="Z303" i="2"/>
  <c r="X303" i="2"/>
  <c r="V303" i="2"/>
  <c r="AO302" i="2"/>
  <c r="AM302" i="2"/>
  <c r="AK302" i="2"/>
  <c r="AH302" i="2"/>
  <c r="AF302" i="2"/>
  <c r="AB302" i="2"/>
  <c r="Z302" i="2"/>
  <c r="X302" i="2"/>
  <c r="V302" i="2"/>
  <c r="AO301" i="2"/>
  <c r="AM301" i="2"/>
  <c r="AK301" i="2"/>
  <c r="AH301" i="2"/>
  <c r="AF301" i="2"/>
  <c r="AB301" i="2"/>
  <c r="Z301" i="2"/>
  <c r="X301" i="2"/>
  <c r="V301" i="2"/>
  <c r="AO300" i="2"/>
  <c r="AM300" i="2"/>
  <c r="AK300" i="2"/>
  <c r="AH300" i="2"/>
  <c r="AF300" i="2"/>
  <c r="AB300" i="2"/>
  <c r="Z300" i="2"/>
  <c r="X300" i="2"/>
  <c r="V300" i="2"/>
  <c r="AO299" i="2"/>
  <c r="AM299" i="2"/>
  <c r="AK299" i="2"/>
  <c r="AH299" i="2"/>
  <c r="AF299" i="2"/>
  <c r="AB299" i="2"/>
  <c r="Z299" i="2"/>
  <c r="X299" i="2"/>
  <c r="V299" i="2"/>
  <c r="AO298" i="2"/>
  <c r="AM298" i="2"/>
  <c r="AK298" i="2"/>
  <c r="AH298" i="2"/>
  <c r="AF298" i="2"/>
  <c r="AB298" i="2"/>
  <c r="Z298" i="2"/>
  <c r="X298" i="2"/>
  <c r="V298" i="2"/>
  <c r="AO297" i="2"/>
  <c r="AM297" i="2"/>
  <c r="AK297" i="2"/>
  <c r="AH297" i="2"/>
  <c r="AF297" i="2"/>
  <c r="AB297" i="2"/>
  <c r="Z297" i="2"/>
  <c r="X297" i="2"/>
  <c r="V297" i="2"/>
  <c r="AO296" i="2"/>
  <c r="AM296" i="2"/>
  <c r="AK296" i="2"/>
  <c r="AH296" i="2"/>
  <c r="AF296" i="2"/>
  <c r="AB296" i="2"/>
  <c r="Z296" i="2"/>
  <c r="X296" i="2"/>
  <c r="V296" i="2"/>
  <c r="AO295" i="2"/>
  <c r="AM295" i="2"/>
  <c r="AK295" i="2"/>
  <c r="AH295" i="2"/>
  <c r="AF295" i="2"/>
  <c r="AB295" i="2"/>
  <c r="Z295" i="2"/>
  <c r="X295" i="2"/>
  <c r="V295" i="2"/>
  <c r="AO294" i="2"/>
  <c r="AM294" i="2"/>
  <c r="AK294" i="2"/>
  <c r="AH294" i="2"/>
  <c r="AF294" i="2"/>
  <c r="AB294" i="2"/>
  <c r="Z294" i="2"/>
  <c r="X294" i="2"/>
  <c r="V294" i="2"/>
  <c r="AO293" i="2"/>
  <c r="AM293" i="2"/>
  <c r="AK293" i="2"/>
  <c r="AH293" i="2"/>
  <c r="AF293" i="2"/>
  <c r="AB293" i="2"/>
  <c r="Z293" i="2"/>
  <c r="X293" i="2"/>
  <c r="V293" i="2"/>
  <c r="AO292" i="2"/>
  <c r="AM292" i="2"/>
  <c r="AK292" i="2"/>
  <c r="AH292" i="2"/>
  <c r="AF292" i="2"/>
  <c r="AB292" i="2"/>
  <c r="Z292" i="2"/>
  <c r="X292" i="2"/>
  <c r="V292" i="2"/>
  <c r="AO291" i="2"/>
  <c r="AM291" i="2"/>
  <c r="AK291" i="2"/>
  <c r="AH291" i="2"/>
  <c r="AF291" i="2"/>
  <c r="AB291" i="2"/>
  <c r="Z291" i="2"/>
  <c r="X291" i="2"/>
  <c r="V291" i="2"/>
  <c r="AO290" i="2"/>
  <c r="AM290" i="2"/>
  <c r="AK290" i="2"/>
  <c r="AH290" i="2"/>
  <c r="AF290" i="2"/>
  <c r="AB290" i="2"/>
  <c r="Z290" i="2"/>
  <c r="X290" i="2"/>
  <c r="V290" i="2"/>
  <c r="AO289" i="2"/>
  <c r="AM289" i="2"/>
  <c r="AK289" i="2"/>
  <c r="AH289" i="2"/>
  <c r="AF289" i="2"/>
  <c r="AB289" i="2"/>
  <c r="Z289" i="2"/>
  <c r="X289" i="2"/>
  <c r="V289" i="2"/>
  <c r="AO288" i="2"/>
  <c r="AM288" i="2"/>
  <c r="AK288" i="2"/>
  <c r="AH288" i="2"/>
  <c r="AF288" i="2"/>
  <c r="AB288" i="2"/>
  <c r="Z288" i="2"/>
  <c r="X288" i="2"/>
  <c r="V288" i="2"/>
  <c r="AO287" i="2"/>
  <c r="AM287" i="2"/>
  <c r="AK287" i="2"/>
  <c r="AH287" i="2"/>
  <c r="AF287" i="2"/>
  <c r="AB287" i="2"/>
  <c r="Z287" i="2"/>
  <c r="X287" i="2"/>
  <c r="V287" i="2"/>
  <c r="AO286" i="2"/>
  <c r="AM286" i="2"/>
  <c r="AK286" i="2"/>
  <c r="AH286" i="2"/>
  <c r="AF286" i="2"/>
  <c r="AB286" i="2"/>
  <c r="Z286" i="2"/>
  <c r="X286" i="2"/>
  <c r="V286" i="2"/>
  <c r="AO285" i="2"/>
  <c r="AM285" i="2"/>
  <c r="AK285" i="2"/>
  <c r="AH285" i="2"/>
  <c r="AF285" i="2"/>
  <c r="AB285" i="2"/>
  <c r="Z285" i="2"/>
  <c r="X285" i="2"/>
  <c r="V285" i="2"/>
  <c r="AO284" i="2"/>
  <c r="AM284" i="2"/>
  <c r="AK284" i="2"/>
  <c r="AH284" i="2"/>
  <c r="AF284" i="2"/>
  <c r="AB284" i="2"/>
  <c r="Z284" i="2"/>
  <c r="X284" i="2"/>
  <c r="V284" i="2"/>
  <c r="AO283" i="2"/>
  <c r="AM283" i="2"/>
  <c r="AK283" i="2"/>
  <c r="AH283" i="2"/>
  <c r="AF283" i="2"/>
  <c r="AB283" i="2"/>
  <c r="Z283" i="2"/>
  <c r="X283" i="2"/>
  <c r="V283" i="2"/>
  <c r="AO282" i="2"/>
  <c r="AM282" i="2"/>
  <c r="AK282" i="2"/>
  <c r="AH282" i="2"/>
  <c r="AF282" i="2"/>
  <c r="AB282" i="2"/>
  <c r="Z282" i="2"/>
  <c r="X282" i="2"/>
  <c r="V282" i="2"/>
  <c r="AO281" i="2"/>
  <c r="AM281" i="2"/>
  <c r="AK281" i="2"/>
  <c r="AH281" i="2"/>
  <c r="AF281" i="2"/>
  <c r="AB281" i="2"/>
  <c r="Z281" i="2"/>
  <c r="X281" i="2"/>
  <c r="V281" i="2"/>
  <c r="AO280" i="2"/>
  <c r="AM280" i="2"/>
  <c r="AK280" i="2"/>
  <c r="AH280" i="2"/>
  <c r="AF280" i="2"/>
  <c r="AB280" i="2"/>
  <c r="Z280" i="2"/>
  <c r="X280" i="2"/>
  <c r="V280" i="2"/>
  <c r="AO279" i="2"/>
  <c r="AM279" i="2"/>
  <c r="AK279" i="2"/>
  <c r="AH279" i="2"/>
  <c r="AF279" i="2"/>
  <c r="AB279" i="2"/>
  <c r="Z279" i="2"/>
  <c r="X279" i="2"/>
  <c r="V279" i="2"/>
  <c r="AO278" i="2"/>
  <c r="AM278" i="2"/>
  <c r="AK278" i="2"/>
  <c r="AH278" i="2"/>
  <c r="AF278" i="2"/>
  <c r="AB278" i="2"/>
  <c r="Z278" i="2"/>
  <c r="X278" i="2"/>
  <c r="V278" i="2"/>
  <c r="AO277" i="2"/>
  <c r="AM277" i="2"/>
  <c r="AK277" i="2"/>
  <c r="AH277" i="2"/>
  <c r="AF277" i="2"/>
  <c r="AB277" i="2"/>
  <c r="Z277" i="2"/>
  <c r="X277" i="2"/>
  <c r="V277" i="2"/>
  <c r="AO276" i="2"/>
  <c r="AM276" i="2"/>
  <c r="AK276" i="2"/>
  <c r="AH276" i="2"/>
  <c r="AF276" i="2"/>
  <c r="AB276" i="2"/>
  <c r="Z276" i="2"/>
  <c r="X276" i="2"/>
  <c r="V276" i="2"/>
  <c r="AO275" i="2"/>
  <c r="AM275" i="2"/>
  <c r="AK275" i="2"/>
  <c r="AH275" i="2"/>
  <c r="AF275" i="2"/>
  <c r="AB275" i="2"/>
  <c r="Z275" i="2"/>
  <c r="X275" i="2"/>
  <c r="V275" i="2"/>
  <c r="AO274" i="2"/>
  <c r="AM274" i="2"/>
  <c r="AK274" i="2"/>
  <c r="AH274" i="2"/>
  <c r="AF274" i="2"/>
  <c r="AB274" i="2"/>
  <c r="Z274" i="2"/>
  <c r="X274" i="2"/>
  <c r="V274" i="2"/>
  <c r="AO273" i="2"/>
  <c r="AM273" i="2"/>
  <c r="AK273" i="2"/>
  <c r="AH273" i="2"/>
  <c r="AF273" i="2"/>
  <c r="AB273" i="2"/>
  <c r="Z273" i="2"/>
  <c r="X273" i="2"/>
  <c r="V273" i="2"/>
  <c r="AO272" i="2"/>
  <c r="AM272" i="2"/>
  <c r="AK272" i="2"/>
  <c r="AH272" i="2"/>
  <c r="AF272" i="2"/>
  <c r="AB272" i="2"/>
  <c r="Z272" i="2"/>
  <c r="X272" i="2"/>
  <c r="V272" i="2"/>
  <c r="AO271" i="2"/>
  <c r="AM271" i="2"/>
  <c r="AK271" i="2"/>
  <c r="AH271" i="2"/>
  <c r="AF271" i="2"/>
  <c r="AB271" i="2"/>
  <c r="Z271" i="2"/>
  <c r="X271" i="2"/>
  <c r="V271" i="2"/>
  <c r="AO270" i="2"/>
  <c r="AM270" i="2"/>
  <c r="AK270" i="2"/>
  <c r="AH270" i="2"/>
  <c r="AF270" i="2"/>
  <c r="AB270" i="2"/>
  <c r="Z270" i="2"/>
  <c r="X270" i="2"/>
  <c r="V270" i="2"/>
  <c r="AO269" i="2"/>
  <c r="AM269" i="2"/>
  <c r="AK269" i="2"/>
  <c r="AH269" i="2"/>
  <c r="AF269" i="2"/>
  <c r="AB269" i="2"/>
  <c r="Z269" i="2"/>
  <c r="X269" i="2"/>
  <c r="V269" i="2"/>
  <c r="AO268" i="2"/>
  <c r="AM268" i="2"/>
  <c r="AK268" i="2"/>
  <c r="AH268" i="2"/>
  <c r="AF268" i="2"/>
  <c r="AB268" i="2"/>
  <c r="Z268" i="2"/>
  <c r="X268" i="2"/>
  <c r="V268" i="2"/>
  <c r="AO267" i="2"/>
  <c r="AM267" i="2"/>
  <c r="AK267" i="2"/>
  <c r="AH267" i="2"/>
  <c r="AF267" i="2"/>
  <c r="AB267" i="2"/>
  <c r="Z267" i="2"/>
  <c r="X267" i="2"/>
  <c r="V267" i="2"/>
  <c r="AO266" i="2"/>
  <c r="AM266" i="2"/>
  <c r="AK266" i="2"/>
  <c r="AH266" i="2"/>
  <c r="AF266" i="2"/>
  <c r="AB266" i="2"/>
  <c r="Z266" i="2"/>
  <c r="X266" i="2"/>
  <c r="V266" i="2"/>
  <c r="AO265" i="2"/>
  <c r="AM265" i="2"/>
  <c r="AK265" i="2"/>
  <c r="AH265" i="2"/>
  <c r="AF265" i="2"/>
  <c r="AB265" i="2"/>
  <c r="Z265" i="2"/>
  <c r="X265" i="2"/>
  <c r="V265" i="2"/>
  <c r="AO264" i="2"/>
  <c r="AM264" i="2"/>
  <c r="AK264" i="2"/>
  <c r="AH264" i="2"/>
  <c r="AF264" i="2"/>
  <c r="AB264" i="2"/>
  <c r="Z264" i="2"/>
  <c r="X264" i="2"/>
  <c r="V264" i="2"/>
  <c r="AO263" i="2"/>
  <c r="AM263" i="2"/>
  <c r="AK263" i="2"/>
  <c r="AH263" i="2"/>
  <c r="AF263" i="2"/>
  <c r="AB263" i="2"/>
  <c r="Z263" i="2"/>
  <c r="X263" i="2"/>
  <c r="V263" i="2"/>
  <c r="AO262" i="2"/>
  <c r="AM262" i="2"/>
  <c r="AK262" i="2"/>
  <c r="AH262" i="2"/>
  <c r="AF262" i="2"/>
  <c r="AB262" i="2"/>
  <c r="Z262" i="2"/>
  <c r="X262" i="2"/>
  <c r="V262" i="2"/>
  <c r="AO261" i="2"/>
  <c r="AM261" i="2"/>
  <c r="AK261" i="2"/>
  <c r="AH261" i="2"/>
  <c r="AF261" i="2"/>
  <c r="AB261" i="2"/>
  <c r="Z261" i="2"/>
  <c r="X261" i="2"/>
  <c r="V261" i="2"/>
  <c r="AO260" i="2"/>
  <c r="AM260" i="2"/>
  <c r="AK260" i="2"/>
  <c r="AH260" i="2"/>
  <c r="AF260" i="2"/>
  <c r="AB260" i="2"/>
  <c r="Z260" i="2"/>
  <c r="X260" i="2"/>
  <c r="V260" i="2"/>
  <c r="AO259" i="2"/>
  <c r="AM259" i="2"/>
  <c r="AK259" i="2"/>
  <c r="AH259" i="2"/>
  <c r="AF259" i="2"/>
  <c r="AB259" i="2"/>
  <c r="Z259" i="2"/>
  <c r="X259" i="2"/>
  <c r="V259" i="2"/>
  <c r="AO258" i="2"/>
  <c r="AM258" i="2"/>
  <c r="AK258" i="2"/>
  <c r="AH258" i="2"/>
  <c r="AF258" i="2"/>
  <c r="AB258" i="2"/>
  <c r="Z258" i="2"/>
  <c r="X258" i="2"/>
  <c r="V258" i="2"/>
  <c r="AO257" i="2"/>
  <c r="AM257" i="2"/>
  <c r="AK257" i="2"/>
  <c r="AH257" i="2"/>
  <c r="AF257" i="2"/>
  <c r="AB257" i="2"/>
  <c r="Z257" i="2"/>
  <c r="X257" i="2"/>
  <c r="V257" i="2"/>
  <c r="AO256" i="2"/>
  <c r="AM256" i="2"/>
  <c r="AK256" i="2"/>
  <c r="AH256" i="2"/>
  <c r="AF256" i="2"/>
  <c r="AB256" i="2"/>
  <c r="Z256" i="2"/>
  <c r="X256" i="2"/>
  <c r="V256" i="2"/>
  <c r="AO255" i="2"/>
  <c r="AM255" i="2"/>
  <c r="AK255" i="2"/>
  <c r="AH255" i="2"/>
  <c r="AF255" i="2"/>
  <c r="AB255" i="2"/>
  <c r="Z255" i="2"/>
  <c r="X255" i="2"/>
  <c r="V255" i="2"/>
  <c r="AO254" i="2"/>
  <c r="AM254" i="2"/>
  <c r="AK254" i="2"/>
  <c r="AH254" i="2"/>
  <c r="AF254" i="2"/>
  <c r="AB254" i="2"/>
  <c r="Z254" i="2"/>
  <c r="X254" i="2"/>
  <c r="V254" i="2"/>
  <c r="AO253" i="2"/>
  <c r="AM253" i="2"/>
  <c r="AK253" i="2"/>
  <c r="AH253" i="2"/>
  <c r="AF253" i="2"/>
  <c r="AB253" i="2"/>
  <c r="Z253" i="2"/>
  <c r="X253" i="2"/>
  <c r="V253" i="2"/>
  <c r="AO252" i="2"/>
  <c r="AM252" i="2"/>
  <c r="AK252" i="2"/>
  <c r="AH252" i="2"/>
  <c r="AF252" i="2"/>
  <c r="AB252" i="2"/>
  <c r="Z252" i="2"/>
  <c r="X252" i="2"/>
  <c r="V252" i="2"/>
  <c r="AO251" i="2"/>
  <c r="AM251" i="2"/>
  <c r="AK251" i="2"/>
  <c r="AH251" i="2"/>
  <c r="AF251" i="2"/>
  <c r="AB251" i="2"/>
  <c r="Z251" i="2"/>
  <c r="X251" i="2"/>
  <c r="V251" i="2"/>
  <c r="AO250" i="2"/>
  <c r="AM250" i="2"/>
  <c r="AK250" i="2"/>
  <c r="AH250" i="2"/>
  <c r="AF250" i="2"/>
  <c r="AB250" i="2"/>
  <c r="Z250" i="2"/>
  <c r="X250" i="2"/>
  <c r="V250" i="2"/>
  <c r="AO249" i="2"/>
  <c r="AM249" i="2"/>
  <c r="AK249" i="2"/>
  <c r="AH249" i="2"/>
  <c r="AF249" i="2"/>
  <c r="AB249" i="2"/>
  <c r="Z249" i="2"/>
  <c r="X249" i="2"/>
  <c r="V249" i="2"/>
  <c r="AO248" i="2"/>
  <c r="AM248" i="2"/>
  <c r="AK248" i="2"/>
  <c r="AH248" i="2"/>
  <c r="AF248" i="2"/>
  <c r="AB248" i="2"/>
  <c r="Z248" i="2"/>
  <c r="X248" i="2"/>
  <c r="V248" i="2"/>
  <c r="AO247" i="2"/>
  <c r="AM247" i="2"/>
  <c r="AK247" i="2"/>
  <c r="AH247" i="2"/>
  <c r="AF247" i="2"/>
  <c r="AB247" i="2"/>
  <c r="Z247" i="2"/>
  <c r="X247" i="2"/>
  <c r="V247" i="2"/>
  <c r="AO246" i="2"/>
  <c r="AM246" i="2"/>
  <c r="AK246" i="2"/>
  <c r="AH246" i="2"/>
  <c r="AF246" i="2"/>
  <c r="AB246" i="2"/>
  <c r="Z246" i="2"/>
  <c r="X246" i="2"/>
  <c r="V246" i="2"/>
  <c r="AO245" i="2"/>
  <c r="AM245" i="2"/>
  <c r="AK245" i="2"/>
  <c r="AH245" i="2"/>
  <c r="AF245" i="2"/>
  <c r="AB245" i="2"/>
  <c r="Z245" i="2"/>
  <c r="X245" i="2"/>
  <c r="V245" i="2"/>
  <c r="AO244" i="2"/>
  <c r="AM244" i="2"/>
  <c r="AK244" i="2"/>
  <c r="AH244" i="2"/>
  <c r="AF244" i="2"/>
  <c r="AB244" i="2"/>
  <c r="Z244" i="2"/>
  <c r="X244" i="2"/>
  <c r="V244" i="2"/>
  <c r="AO243" i="2"/>
  <c r="AM243" i="2"/>
  <c r="AK243" i="2"/>
  <c r="AH243" i="2"/>
  <c r="AF243" i="2"/>
  <c r="AB243" i="2"/>
  <c r="Z243" i="2"/>
  <c r="X243" i="2"/>
  <c r="V243" i="2"/>
  <c r="AO242" i="2"/>
  <c r="AM242" i="2"/>
  <c r="AK242" i="2"/>
  <c r="AH242" i="2"/>
  <c r="AF242" i="2"/>
  <c r="AB242" i="2"/>
  <c r="Z242" i="2"/>
  <c r="X242" i="2"/>
  <c r="V242" i="2"/>
  <c r="AO241" i="2"/>
  <c r="AM241" i="2"/>
  <c r="AK241" i="2"/>
  <c r="AH241" i="2"/>
  <c r="AF241" i="2"/>
  <c r="AB241" i="2"/>
  <c r="Z241" i="2"/>
  <c r="X241" i="2"/>
  <c r="V241" i="2"/>
  <c r="AO240" i="2"/>
  <c r="AM240" i="2"/>
  <c r="AK240" i="2"/>
  <c r="AH240" i="2"/>
  <c r="AF240" i="2"/>
  <c r="AB240" i="2"/>
  <c r="Z240" i="2"/>
  <c r="X240" i="2"/>
  <c r="V240" i="2"/>
  <c r="AO239" i="2"/>
  <c r="AM239" i="2"/>
  <c r="AK239" i="2"/>
  <c r="AH239" i="2"/>
  <c r="AF239" i="2"/>
  <c r="AB239" i="2"/>
  <c r="Z239" i="2"/>
  <c r="X239" i="2"/>
  <c r="V239" i="2"/>
  <c r="AO238" i="2"/>
  <c r="AM238" i="2"/>
  <c r="AK238" i="2"/>
  <c r="AH238" i="2"/>
  <c r="AF238" i="2"/>
  <c r="AB238" i="2"/>
  <c r="Z238" i="2"/>
  <c r="X238" i="2"/>
  <c r="V238" i="2"/>
  <c r="AO237" i="2"/>
  <c r="AM237" i="2"/>
  <c r="AK237" i="2"/>
  <c r="AH237" i="2"/>
  <c r="AF237" i="2"/>
  <c r="AB237" i="2"/>
  <c r="Z237" i="2"/>
  <c r="X237" i="2"/>
  <c r="V237" i="2"/>
  <c r="AO236" i="2"/>
  <c r="AM236" i="2"/>
  <c r="AK236" i="2"/>
  <c r="AH236" i="2"/>
  <c r="AF236" i="2"/>
  <c r="AB236" i="2"/>
  <c r="Z236" i="2"/>
  <c r="X236" i="2"/>
  <c r="V236" i="2"/>
  <c r="AO235" i="2"/>
  <c r="AM235" i="2"/>
  <c r="AK235" i="2"/>
  <c r="AH235" i="2"/>
  <c r="AF235" i="2"/>
  <c r="AB235" i="2"/>
  <c r="Z235" i="2"/>
  <c r="X235" i="2"/>
  <c r="V235" i="2"/>
  <c r="AO234" i="2"/>
  <c r="AM234" i="2"/>
  <c r="AK234" i="2"/>
  <c r="AH234" i="2"/>
  <c r="AF234" i="2"/>
  <c r="AB234" i="2"/>
  <c r="Z234" i="2"/>
  <c r="X234" i="2"/>
  <c r="V234" i="2"/>
  <c r="AO233" i="2"/>
  <c r="AM233" i="2"/>
  <c r="AK233" i="2"/>
  <c r="AH233" i="2"/>
  <c r="AF233" i="2"/>
  <c r="AB233" i="2"/>
  <c r="Z233" i="2"/>
  <c r="X233" i="2"/>
  <c r="V233" i="2"/>
  <c r="AO232" i="2"/>
  <c r="AM232" i="2"/>
  <c r="AK232" i="2"/>
  <c r="AH232" i="2"/>
  <c r="AF232" i="2"/>
  <c r="AB232" i="2"/>
  <c r="Z232" i="2"/>
  <c r="X232" i="2"/>
  <c r="V232" i="2"/>
  <c r="AO231" i="2"/>
  <c r="AM231" i="2"/>
  <c r="AK231" i="2"/>
  <c r="AH231" i="2"/>
  <c r="AF231" i="2"/>
  <c r="AB231" i="2"/>
  <c r="Z231" i="2"/>
  <c r="X231" i="2"/>
  <c r="V231" i="2"/>
  <c r="AO230" i="2"/>
  <c r="AM230" i="2"/>
  <c r="AK230" i="2"/>
  <c r="AH230" i="2"/>
  <c r="AF230" i="2"/>
  <c r="AB230" i="2"/>
  <c r="Z230" i="2"/>
  <c r="X230" i="2"/>
  <c r="V230" i="2"/>
  <c r="AO229" i="2"/>
  <c r="AM229" i="2"/>
  <c r="AK229" i="2"/>
  <c r="AH229" i="2"/>
  <c r="AF229" i="2"/>
  <c r="AB229" i="2"/>
  <c r="Z229" i="2"/>
  <c r="X229" i="2"/>
  <c r="V229" i="2"/>
  <c r="AO228" i="2"/>
  <c r="AM228" i="2"/>
  <c r="AK228" i="2"/>
  <c r="AH228" i="2"/>
  <c r="AF228" i="2"/>
  <c r="AB228" i="2"/>
  <c r="Z228" i="2"/>
  <c r="X228" i="2"/>
  <c r="V228" i="2"/>
  <c r="AO227" i="2"/>
  <c r="AM227" i="2"/>
  <c r="AK227" i="2"/>
  <c r="AH227" i="2"/>
  <c r="AF227" i="2"/>
  <c r="AB227" i="2"/>
  <c r="Z227" i="2"/>
  <c r="X227" i="2"/>
  <c r="V227" i="2"/>
  <c r="AO226" i="2"/>
  <c r="AM226" i="2"/>
  <c r="AK226" i="2"/>
  <c r="AH226" i="2"/>
  <c r="AF226" i="2"/>
  <c r="AB226" i="2"/>
  <c r="Z226" i="2"/>
  <c r="X226" i="2"/>
  <c r="V226" i="2"/>
  <c r="AO225" i="2"/>
  <c r="AM225" i="2"/>
  <c r="AK225" i="2"/>
  <c r="AH225" i="2"/>
  <c r="AF225" i="2"/>
  <c r="AB225" i="2"/>
  <c r="Z225" i="2"/>
  <c r="X225" i="2"/>
  <c r="V225" i="2"/>
  <c r="AO224" i="2"/>
  <c r="AM224" i="2"/>
  <c r="AK224" i="2"/>
  <c r="AH224" i="2"/>
  <c r="AF224" i="2"/>
  <c r="AB224" i="2"/>
  <c r="Z224" i="2"/>
  <c r="X224" i="2"/>
  <c r="V224" i="2"/>
  <c r="AO223" i="2"/>
  <c r="AM223" i="2"/>
  <c r="AK223" i="2"/>
  <c r="AH223" i="2"/>
  <c r="AF223" i="2"/>
  <c r="AB223" i="2"/>
  <c r="Z223" i="2"/>
  <c r="X223" i="2"/>
  <c r="V223" i="2"/>
  <c r="AO222" i="2"/>
  <c r="AM222" i="2"/>
  <c r="AK222" i="2"/>
  <c r="AH222" i="2"/>
  <c r="AF222" i="2"/>
  <c r="AB222" i="2"/>
  <c r="Z222" i="2"/>
  <c r="X222" i="2"/>
  <c r="V222" i="2"/>
  <c r="AO221" i="2"/>
  <c r="AM221" i="2"/>
  <c r="AK221" i="2"/>
  <c r="AH221" i="2"/>
  <c r="AF221" i="2"/>
  <c r="AB221" i="2"/>
  <c r="Z221" i="2"/>
  <c r="X221" i="2"/>
  <c r="V221" i="2"/>
  <c r="AO220" i="2"/>
  <c r="AM220" i="2"/>
  <c r="AK220" i="2"/>
  <c r="AH220" i="2"/>
  <c r="AF220" i="2"/>
  <c r="AB220" i="2"/>
  <c r="Z220" i="2"/>
  <c r="X220" i="2"/>
  <c r="V220" i="2"/>
  <c r="AO219" i="2"/>
  <c r="AM219" i="2"/>
  <c r="AK219" i="2"/>
  <c r="AH219" i="2"/>
  <c r="AF219" i="2"/>
  <c r="AB219" i="2"/>
  <c r="Z219" i="2"/>
  <c r="X219" i="2"/>
  <c r="V219" i="2"/>
  <c r="AO218" i="2"/>
  <c r="AM218" i="2"/>
  <c r="AK218" i="2"/>
  <c r="AH218" i="2"/>
  <c r="AF218" i="2"/>
  <c r="AB218" i="2"/>
  <c r="Z218" i="2"/>
  <c r="X218" i="2"/>
  <c r="V218" i="2"/>
  <c r="AO217" i="2"/>
  <c r="AM217" i="2"/>
  <c r="AK217" i="2"/>
  <c r="AH217" i="2"/>
  <c r="AF217" i="2"/>
  <c r="AB217" i="2"/>
  <c r="Z217" i="2"/>
  <c r="X217" i="2"/>
  <c r="V217" i="2"/>
  <c r="AO216" i="2"/>
  <c r="AM216" i="2"/>
  <c r="AK216" i="2"/>
  <c r="AH216" i="2"/>
  <c r="AF216" i="2"/>
  <c r="AB216" i="2"/>
  <c r="Z216" i="2"/>
  <c r="X216" i="2"/>
  <c r="V216" i="2"/>
  <c r="AO215" i="2"/>
  <c r="AM215" i="2"/>
  <c r="AK215" i="2"/>
  <c r="AH215" i="2"/>
  <c r="AF215" i="2"/>
  <c r="AB215" i="2"/>
  <c r="Z215" i="2"/>
  <c r="X215" i="2"/>
  <c r="V215" i="2"/>
  <c r="AO214" i="2"/>
  <c r="AM214" i="2"/>
  <c r="AK214" i="2"/>
  <c r="AH214" i="2"/>
  <c r="AF214" i="2"/>
  <c r="AB214" i="2"/>
  <c r="Z214" i="2"/>
  <c r="X214" i="2"/>
  <c r="V214" i="2"/>
  <c r="AO213" i="2"/>
  <c r="AM213" i="2"/>
  <c r="AK213" i="2"/>
  <c r="AH213" i="2"/>
  <c r="AF213" i="2"/>
  <c r="AB213" i="2"/>
  <c r="Z213" i="2"/>
  <c r="X213" i="2"/>
  <c r="V213" i="2"/>
  <c r="AO212" i="2"/>
  <c r="AM212" i="2"/>
  <c r="AK212" i="2"/>
  <c r="AH212" i="2"/>
  <c r="AF212" i="2"/>
  <c r="AB212" i="2"/>
  <c r="Z212" i="2"/>
  <c r="X212" i="2"/>
  <c r="V212" i="2"/>
  <c r="AO211" i="2"/>
  <c r="AM211" i="2"/>
  <c r="AK211" i="2"/>
  <c r="AH211" i="2"/>
  <c r="AF211" i="2"/>
  <c r="AB211" i="2"/>
  <c r="Z211" i="2"/>
  <c r="X211" i="2"/>
  <c r="V211" i="2"/>
  <c r="AO210" i="2"/>
  <c r="AM210" i="2"/>
  <c r="AK210" i="2"/>
  <c r="AH210" i="2"/>
  <c r="AF210" i="2"/>
  <c r="AB210" i="2"/>
  <c r="Z210" i="2"/>
  <c r="X210" i="2"/>
  <c r="V210" i="2"/>
  <c r="AO209" i="2"/>
  <c r="AM209" i="2"/>
  <c r="AK209" i="2"/>
  <c r="AH209" i="2"/>
  <c r="AF209" i="2"/>
  <c r="AB209" i="2"/>
  <c r="Z209" i="2"/>
  <c r="X209" i="2"/>
  <c r="V209" i="2"/>
  <c r="AO208" i="2"/>
  <c r="AM208" i="2"/>
  <c r="AK208" i="2"/>
  <c r="AH208" i="2"/>
  <c r="AF208" i="2"/>
  <c r="AB208" i="2"/>
  <c r="Z208" i="2"/>
  <c r="X208" i="2"/>
  <c r="V208" i="2"/>
  <c r="AO207" i="2"/>
  <c r="AM207" i="2"/>
  <c r="AK207" i="2"/>
  <c r="AH207" i="2"/>
  <c r="AF207" i="2"/>
  <c r="AB207" i="2"/>
  <c r="Z207" i="2"/>
  <c r="X207" i="2"/>
  <c r="V207" i="2"/>
  <c r="AO206" i="2"/>
  <c r="AM206" i="2"/>
  <c r="AK206" i="2"/>
  <c r="AH206" i="2"/>
  <c r="AF206" i="2"/>
  <c r="AB206" i="2"/>
  <c r="Z206" i="2"/>
  <c r="X206" i="2"/>
  <c r="V206" i="2"/>
  <c r="AO205" i="2"/>
  <c r="AM205" i="2"/>
  <c r="AK205" i="2"/>
  <c r="AH205" i="2"/>
  <c r="AF205" i="2"/>
  <c r="AB205" i="2"/>
  <c r="Z205" i="2"/>
  <c r="X205" i="2"/>
  <c r="V205" i="2"/>
  <c r="AO204" i="2"/>
  <c r="AM204" i="2"/>
  <c r="AK204" i="2"/>
  <c r="AH204" i="2"/>
  <c r="AF204" i="2"/>
  <c r="AB204" i="2"/>
  <c r="Z204" i="2"/>
  <c r="X204" i="2"/>
  <c r="V204" i="2"/>
  <c r="AO203" i="2"/>
  <c r="AM203" i="2"/>
  <c r="AK203" i="2"/>
  <c r="AH203" i="2"/>
  <c r="AF203" i="2"/>
  <c r="AB203" i="2"/>
  <c r="Z203" i="2"/>
  <c r="X203" i="2"/>
  <c r="V203" i="2"/>
  <c r="AO202" i="2"/>
  <c r="AM202" i="2"/>
  <c r="AK202" i="2"/>
  <c r="AH202" i="2"/>
  <c r="AF202" i="2"/>
  <c r="AB202" i="2"/>
  <c r="Z202" i="2"/>
  <c r="X202" i="2"/>
  <c r="V202" i="2"/>
  <c r="AO201" i="2"/>
  <c r="AM201" i="2"/>
  <c r="AK201" i="2"/>
  <c r="AH201" i="2"/>
  <c r="AF201" i="2"/>
  <c r="AB201" i="2"/>
  <c r="Z201" i="2"/>
  <c r="X201" i="2"/>
  <c r="V201" i="2"/>
  <c r="AO200" i="2"/>
  <c r="AM200" i="2"/>
  <c r="AK200" i="2"/>
  <c r="AH200" i="2"/>
  <c r="AF200" i="2"/>
  <c r="AB200" i="2"/>
  <c r="Z200" i="2"/>
  <c r="X200" i="2"/>
  <c r="V200" i="2"/>
  <c r="AO199" i="2"/>
  <c r="AM199" i="2"/>
  <c r="AK199" i="2"/>
  <c r="AH199" i="2"/>
  <c r="AF199" i="2"/>
  <c r="AB199" i="2"/>
  <c r="Z199" i="2"/>
  <c r="X199" i="2"/>
  <c r="V199" i="2"/>
  <c r="AO198" i="2"/>
  <c r="AM198" i="2"/>
  <c r="AK198" i="2"/>
  <c r="AH198" i="2"/>
  <c r="AF198" i="2"/>
  <c r="AB198" i="2"/>
  <c r="Z198" i="2"/>
  <c r="X198" i="2"/>
  <c r="V198" i="2"/>
  <c r="AO197" i="2"/>
  <c r="AM197" i="2"/>
  <c r="AK197" i="2"/>
  <c r="AH197" i="2"/>
  <c r="AF197" i="2"/>
  <c r="AB197" i="2"/>
  <c r="Z197" i="2"/>
  <c r="X197" i="2"/>
  <c r="V197" i="2"/>
  <c r="AO196" i="2"/>
  <c r="AM196" i="2"/>
  <c r="AK196" i="2"/>
  <c r="AH196" i="2"/>
  <c r="AF196" i="2"/>
  <c r="AB196" i="2"/>
  <c r="Z196" i="2"/>
  <c r="X196" i="2"/>
  <c r="V196" i="2"/>
  <c r="AO195" i="2"/>
  <c r="AM195" i="2"/>
  <c r="AK195" i="2"/>
  <c r="AH195" i="2"/>
  <c r="AF195" i="2"/>
  <c r="AB195" i="2"/>
  <c r="Z195" i="2"/>
  <c r="X195" i="2"/>
  <c r="V195" i="2"/>
  <c r="AO194" i="2"/>
  <c r="AM194" i="2"/>
  <c r="AK194" i="2"/>
  <c r="AH194" i="2"/>
  <c r="AF194" i="2"/>
  <c r="AB194" i="2"/>
  <c r="Z194" i="2"/>
  <c r="X194" i="2"/>
  <c r="V194" i="2"/>
  <c r="AO193" i="2"/>
  <c r="AM193" i="2"/>
  <c r="AK193" i="2"/>
  <c r="AH193" i="2"/>
  <c r="AF193" i="2"/>
  <c r="AB193" i="2"/>
  <c r="Z193" i="2"/>
  <c r="X193" i="2"/>
  <c r="V193" i="2"/>
  <c r="AO192" i="2"/>
  <c r="AM192" i="2"/>
  <c r="AK192" i="2"/>
  <c r="AH192" i="2"/>
  <c r="AF192" i="2"/>
  <c r="AB192" i="2"/>
  <c r="Z192" i="2"/>
  <c r="X192" i="2"/>
  <c r="V192" i="2"/>
  <c r="AO191" i="2"/>
  <c r="AM191" i="2"/>
  <c r="AK191" i="2"/>
  <c r="AH191" i="2"/>
  <c r="AF191" i="2"/>
  <c r="AB191" i="2"/>
  <c r="Z191" i="2"/>
  <c r="X191" i="2"/>
  <c r="V191" i="2"/>
  <c r="AO190" i="2"/>
  <c r="AM190" i="2"/>
  <c r="AK190" i="2"/>
  <c r="AH190" i="2"/>
  <c r="AF190" i="2"/>
  <c r="AB190" i="2"/>
  <c r="Z190" i="2"/>
  <c r="X190" i="2"/>
  <c r="V190" i="2"/>
  <c r="AO189" i="2"/>
  <c r="AM189" i="2"/>
  <c r="AK189" i="2"/>
  <c r="AH189" i="2"/>
  <c r="AF189" i="2"/>
  <c r="AB189" i="2"/>
  <c r="Z189" i="2"/>
  <c r="X189" i="2"/>
  <c r="V189" i="2"/>
  <c r="AO188" i="2"/>
  <c r="AM188" i="2"/>
  <c r="AK188" i="2"/>
  <c r="AH188" i="2"/>
  <c r="AF188" i="2"/>
  <c r="AB188" i="2"/>
  <c r="Z188" i="2"/>
  <c r="X188" i="2"/>
  <c r="V188" i="2"/>
  <c r="AO187" i="2"/>
  <c r="AM187" i="2"/>
  <c r="AK187" i="2"/>
  <c r="AH187" i="2"/>
  <c r="AF187" i="2"/>
  <c r="AB187" i="2"/>
  <c r="Z187" i="2"/>
  <c r="X187" i="2"/>
  <c r="V187" i="2"/>
  <c r="AO186" i="2"/>
  <c r="AM186" i="2"/>
  <c r="AK186" i="2"/>
  <c r="AH186" i="2"/>
  <c r="AF186" i="2"/>
  <c r="AB186" i="2"/>
  <c r="Z186" i="2"/>
  <c r="X186" i="2"/>
  <c r="V186" i="2"/>
  <c r="AO185" i="2"/>
  <c r="AM185" i="2"/>
  <c r="AK185" i="2"/>
  <c r="AH185" i="2"/>
  <c r="AF185" i="2"/>
  <c r="AB185" i="2"/>
  <c r="Z185" i="2"/>
  <c r="X185" i="2"/>
  <c r="V185" i="2"/>
  <c r="AO184" i="2"/>
  <c r="AM184" i="2"/>
  <c r="AK184" i="2"/>
  <c r="AH184" i="2"/>
  <c r="AF184" i="2"/>
  <c r="AB184" i="2"/>
  <c r="Z184" i="2"/>
  <c r="X184" i="2"/>
  <c r="V184" i="2"/>
  <c r="AO183" i="2"/>
  <c r="AM183" i="2"/>
  <c r="AK183" i="2"/>
  <c r="AH183" i="2"/>
  <c r="AF183" i="2"/>
  <c r="AB183" i="2"/>
  <c r="Z183" i="2"/>
  <c r="X183" i="2"/>
  <c r="V183" i="2"/>
  <c r="AO182" i="2"/>
  <c r="AM182" i="2"/>
  <c r="AK182" i="2"/>
  <c r="AH182" i="2"/>
  <c r="AF182" i="2"/>
  <c r="AB182" i="2"/>
  <c r="Z182" i="2"/>
  <c r="X182" i="2"/>
  <c r="V182" i="2"/>
  <c r="AO181" i="2"/>
  <c r="AM181" i="2"/>
  <c r="AK181" i="2"/>
  <c r="AH181" i="2"/>
  <c r="AF181" i="2"/>
  <c r="AB181" i="2"/>
  <c r="Z181" i="2"/>
  <c r="X181" i="2"/>
  <c r="V181" i="2"/>
  <c r="AO180" i="2"/>
  <c r="AM180" i="2"/>
  <c r="AK180" i="2"/>
  <c r="AH180" i="2"/>
  <c r="AF180" i="2"/>
  <c r="AB180" i="2"/>
  <c r="Z180" i="2"/>
  <c r="X180" i="2"/>
  <c r="V180" i="2"/>
  <c r="AO179" i="2"/>
  <c r="AM179" i="2"/>
  <c r="AK179" i="2"/>
  <c r="AH179" i="2"/>
  <c r="AF179" i="2"/>
  <c r="AB179" i="2"/>
  <c r="Z179" i="2"/>
  <c r="X179" i="2"/>
  <c r="V179" i="2"/>
  <c r="AO178" i="2"/>
  <c r="AM178" i="2"/>
  <c r="AK178" i="2"/>
  <c r="AH178" i="2"/>
  <c r="AF178" i="2"/>
  <c r="AB178" i="2"/>
  <c r="Z178" i="2"/>
  <c r="X178" i="2"/>
  <c r="V178" i="2"/>
  <c r="AO177" i="2"/>
  <c r="AM177" i="2"/>
  <c r="AK177" i="2"/>
  <c r="AH177" i="2"/>
  <c r="AF177" i="2"/>
  <c r="AB177" i="2"/>
  <c r="Z177" i="2"/>
  <c r="X177" i="2"/>
  <c r="V177" i="2"/>
  <c r="AO176" i="2"/>
  <c r="AM176" i="2"/>
  <c r="AK176" i="2"/>
  <c r="AH176" i="2"/>
  <c r="AF176" i="2"/>
  <c r="AB176" i="2"/>
  <c r="Z176" i="2"/>
  <c r="X176" i="2"/>
  <c r="V176" i="2"/>
  <c r="AO175" i="2"/>
  <c r="AM175" i="2"/>
  <c r="AK175" i="2"/>
  <c r="AH175" i="2"/>
  <c r="AF175" i="2"/>
  <c r="AB175" i="2"/>
  <c r="Z175" i="2"/>
  <c r="X175" i="2"/>
  <c r="V175" i="2"/>
  <c r="AO174" i="2"/>
  <c r="AM174" i="2"/>
  <c r="AK174" i="2"/>
  <c r="AH174" i="2"/>
  <c r="AF174" i="2"/>
  <c r="AB174" i="2"/>
  <c r="Z174" i="2"/>
  <c r="X174" i="2"/>
  <c r="V174" i="2"/>
  <c r="AO173" i="2"/>
  <c r="AM173" i="2"/>
  <c r="AK173" i="2"/>
  <c r="AH173" i="2"/>
  <c r="AF173" i="2"/>
  <c r="AB173" i="2"/>
  <c r="Z173" i="2"/>
  <c r="X173" i="2"/>
  <c r="V173" i="2"/>
  <c r="AO172" i="2"/>
  <c r="AM172" i="2"/>
  <c r="AK172" i="2"/>
  <c r="AH172" i="2"/>
  <c r="AF172" i="2"/>
  <c r="AB172" i="2"/>
  <c r="Z172" i="2"/>
  <c r="X172" i="2"/>
  <c r="V172" i="2"/>
  <c r="AO171" i="2"/>
  <c r="AM171" i="2"/>
  <c r="AK171" i="2"/>
  <c r="AH171" i="2"/>
  <c r="AF171" i="2"/>
  <c r="AB171" i="2"/>
  <c r="Z171" i="2"/>
  <c r="X171" i="2"/>
  <c r="V171" i="2"/>
  <c r="AO170" i="2"/>
  <c r="AM170" i="2"/>
  <c r="AK170" i="2"/>
  <c r="AH170" i="2"/>
  <c r="AF170" i="2"/>
  <c r="AB170" i="2"/>
  <c r="Z170" i="2"/>
  <c r="X170" i="2"/>
  <c r="V170" i="2"/>
  <c r="AO169" i="2"/>
  <c r="AM169" i="2"/>
  <c r="AK169" i="2"/>
  <c r="AH169" i="2"/>
  <c r="AF169" i="2"/>
  <c r="AB169" i="2"/>
  <c r="Z169" i="2"/>
  <c r="X169" i="2"/>
  <c r="V169" i="2"/>
  <c r="AO168" i="2"/>
  <c r="AM168" i="2"/>
  <c r="AK168" i="2"/>
  <c r="AH168" i="2"/>
  <c r="AF168" i="2"/>
  <c r="AB168" i="2"/>
  <c r="Z168" i="2"/>
  <c r="X168" i="2"/>
  <c r="V168" i="2"/>
  <c r="AO167" i="2"/>
  <c r="AM167" i="2"/>
  <c r="AK167" i="2"/>
  <c r="AH167" i="2"/>
  <c r="AF167" i="2"/>
  <c r="AB167" i="2"/>
  <c r="Z167" i="2"/>
  <c r="X167" i="2"/>
  <c r="V167" i="2"/>
  <c r="AO166" i="2"/>
  <c r="AM166" i="2"/>
  <c r="AK166" i="2"/>
  <c r="AH166" i="2"/>
  <c r="AF166" i="2"/>
  <c r="AB166" i="2"/>
  <c r="Z166" i="2"/>
  <c r="X166" i="2"/>
  <c r="V166" i="2"/>
  <c r="AO165" i="2"/>
  <c r="AM165" i="2"/>
  <c r="AK165" i="2"/>
  <c r="AH165" i="2"/>
  <c r="AF165" i="2"/>
  <c r="AB165" i="2"/>
  <c r="Z165" i="2"/>
  <c r="X165" i="2"/>
  <c r="V165" i="2"/>
  <c r="AO164" i="2"/>
  <c r="AM164" i="2"/>
  <c r="AK164" i="2"/>
  <c r="AH164" i="2"/>
  <c r="AF164" i="2"/>
  <c r="AB164" i="2"/>
  <c r="Z164" i="2"/>
  <c r="X164" i="2"/>
  <c r="V164" i="2"/>
  <c r="AO163" i="2"/>
  <c r="AM163" i="2"/>
  <c r="AK163" i="2"/>
  <c r="AH163" i="2"/>
  <c r="AF163" i="2"/>
  <c r="AB163" i="2"/>
  <c r="Z163" i="2"/>
  <c r="X163" i="2"/>
  <c r="V163" i="2"/>
  <c r="AO162" i="2"/>
  <c r="AM162" i="2"/>
  <c r="AK162" i="2"/>
  <c r="AH162" i="2"/>
  <c r="AF162" i="2"/>
  <c r="AB162" i="2"/>
  <c r="Z162" i="2"/>
  <c r="X162" i="2"/>
  <c r="V162" i="2"/>
  <c r="AO161" i="2"/>
  <c r="AM161" i="2"/>
  <c r="AK161" i="2"/>
  <c r="AH161" i="2"/>
  <c r="AF161" i="2"/>
  <c r="AB161" i="2"/>
  <c r="Z161" i="2"/>
  <c r="X161" i="2"/>
  <c r="V161" i="2"/>
  <c r="AO160" i="2"/>
  <c r="AM160" i="2"/>
  <c r="AK160" i="2"/>
  <c r="AH160" i="2"/>
  <c r="AF160" i="2"/>
  <c r="AB160" i="2"/>
  <c r="Z160" i="2"/>
  <c r="X160" i="2"/>
  <c r="V160" i="2"/>
  <c r="AO159" i="2"/>
  <c r="AM159" i="2"/>
  <c r="AK159" i="2"/>
  <c r="AH159" i="2"/>
  <c r="AF159" i="2"/>
  <c r="AB159" i="2"/>
  <c r="Z159" i="2"/>
  <c r="X159" i="2"/>
  <c r="V159" i="2"/>
  <c r="AO158" i="2"/>
  <c r="AM158" i="2"/>
  <c r="AK158" i="2"/>
  <c r="AH158" i="2"/>
  <c r="AF158" i="2"/>
  <c r="AB158" i="2"/>
  <c r="Z158" i="2"/>
  <c r="X158" i="2"/>
  <c r="V158" i="2"/>
  <c r="AO157" i="2"/>
  <c r="AM157" i="2"/>
  <c r="AK157" i="2"/>
  <c r="AH157" i="2"/>
  <c r="AF157" i="2"/>
  <c r="AB157" i="2"/>
  <c r="Z157" i="2"/>
  <c r="X157" i="2"/>
  <c r="V157" i="2"/>
  <c r="AO156" i="2"/>
  <c r="AM156" i="2"/>
  <c r="AK156" i="2"/>
  <c r="AH156" i="2"/>
  <c r="AF156" i="2"/>
  <c r="AB156" i="2"/>
  <c r="Z156" i="2"/>
  <c r="X156" i="2"/>
  <c r="V156" i="2"/>
  <c r="AO155" i="2"/>
  <c r="AM155" i="2"/>
  <c r="AK155" i="2"/>
  <c r="AH155" i="2"/>
  <c r="AF155" i="2"/>
  <c r="AB155" i="2"/>
  <c r="Z155" i="2"/>
  <c r="X155" i="2"/>
  <c r="V155" i="2"/>
  <c r="AO154" i="2"/>
  <c r="AM154" i="2"/>
  <c r="AK154" i="2"/>
  <c r="AH154" i="2"/>
  <c r="AF154" i="2"/>
  <c r="AB154" i="2"/>
  <c r="Z154" i="2"/>
  <c r="X154" i="2"/>
  <c r="V154" i="2"/>
  <c r="AO153" i="2"/>
  <c r="AM153" i="2"/>
  <c r="AK153" i="2"/>
  <c r="AH153" i="2"/>
  <c r="AF153" i="2"/>
  <c r="AB153" i="2"/>
  <c r="Z153" i="2"/>
  <c r="X153" i="2"/>
  <c r="V153" i="2"/>
  <c r="AO152" i="2"/>
  <c r="AM152" i="2"/>
  <c r="AK152" i="2"/>
  <c r="AH152" i="2"/>
  <c r="AF152" i="2"/>
  <c r="AB152" i="2"/>
  <c r="Z152" i="2"/>
  <c r="X152" i="2"/>
  <c r="V152" i="2"/>
  <c r="AO151" i="2"/>
  <c r="AM151" i="2"/>
  <c r="AK151" i="2"/>
  <c r="AH151" i="2"/>
  <c r="AF151" i="2"/>
  <c r="AB151" i="2"/>
  <c r="Z151" i="2"/>
  <c r="X151" i="2"/>
  <c r="V151" i="2"/>
  <c r="AO150" i="2"/>
  <c r="AM150" i="2"/>
  <c r="AK150" i="2"/>
  <c r="AH150" i="2"/>
  <c r="AF150" i="2"/>
  <c r="AB150" i="2"/>
  <c r="Z150" i="2"/>
  <c r="X150" i="2"/>
  <c r="V150" i="2"/>
  <c r="AO149" i="2"/>
  <c r="AM149" i="2"/>
  <c r="AK149" i="2"/>
  <c r="AH149" i="2"/>
  <c r="AF149" i="2"/>
  <c r="AB149" i="2"/>
  <c r="Z149" i="2"/>
  <c r="X149" i="2"/>
  <c r="V149" i="2"/>
  <c r="AO148" i="2"/>
  <c r="AM148" i="2"/>
  <c r="AK148" i="2"/>
  <c r="AH148" i="2"/>
  <c r="AF148" i="2"/>
  <c r="AB148" i="2"/>
  <c r="Z148" i="2"/>
  <c r="X148" i="2"/>
  <c r="V148" i="2"/>
  <c r="AO147" i="2"/>
  <c r="AM147" i="2"/>
  <c r="AK147" i="2"/>
  <c r="AH147" i="2"/>
  <c r="AF147" i="2"/>
  <c r="AB147" i="2"/>
  <c r="Z147" i="2"/>
  <c r="X147" i="2"/>
  <c r="V147" i="2"/>
  <c r="AO146" i="2"/>
  <c r="AM146" i="2"/>
  <c r="AK146" i="2"/>
  <c r="AH146" i="2"/>
  <c r="AF146" i="2"/>
  <c r="AB146" i="2"/>
  <c r="Z146" i="2"/>
  <c r="X146" i="2"/>
  <c r="V146" i="2"/>
  <c r="AO145" i="2"/>
  <c r="AM145" i="2"/>
  <c r="AK145" i="2"/>
  <c r="AH145" i="2"/>
  <c r="AF145" i="2"/>
  <c r="AB145" i="2"/>
  <c r="Z145" i="2"/>
  <c r="X145" i="2"/>
  <c r="V145" i="2"/>
  <c r="AO144" i="2"/>
  <c r="AM144" i="2"/>
  <c r="AK144" i="2"/>
  <c r="AH144" i="2"/>
  <c r="AF144" i="2"/>
  <c r="AB144" i="2"/>
  <c r="Z144" i="2"/>
  <c r="X144" i="2"/>
  <c r="V144" i="2"/>
  <c r="AO143" i="2"/>
  <c r="AM143" i="2"/>
  <c r="AK143" i="2"/>
  <c r="AH143" i="2"/>
  <c r="AF143" i="2"/>
  <c r="AB143" i="2"/>
  <c r="Z143" i="2"/>
  <c r="X143" i="2"/>
  <c r="V143" i="2"/>
  <c r="AO142" i="2"/>
  <c r="AM142" i="2"/>
  <c r="AK142" i="2"/>
  <c r="AH142" i="2"/>
  <c r="AF142" i="2"/>
  <c r="AB142" i="2"/>
  <c r="Z142" i="2"/>
  <c r="X142" i="2"/>
  <c r="V142" i="2"/>
  <c r="AO141" i="2"/>
  <c r="AM141" i="2"/>
  <c r="AK141" i="2"/>
  <c r="AH141" i="2"/>
  <c r="AF141" i="2"/>
  <c r="AB141" i="2"/>
  <c r="Z141" i="2"/>
  <c r="X141" i="2"/>
  <c r="V141" i="2"/>
  <c r="AO140" i="2"/>
  <c r="AM140" i="2"/>
  <c r="AK140" i="2"/>
  <c r="AH140" i="2"/>
  <c r="AF140" i="2"/>
  <c r="AB140" i="2"/>
  <c r="Z140" i="2"/>
  <c r="X140" i="2"/>
  <c r="V140" i="2"/>
  <c r="AO139" i="2"/>
  <c r="AM139" i="2"/>
  <c r="AK139" i="2"/>
  <c r="AH139" i="2"/>
  <c r="AF139" i="2"/>
  <c r="AB139" i="2"/>
  <c r="Z139" i="2"/>
  <c r="X139" i="2"/>
  <c r="V139" i="2"/>
  <c r="AO138" i="2"/>
  <c r="AM138" i="2"/>
  <c r="AK138" i="2"/>
  <c r="AH138" i="2"/>
  <c r="AF138" i="2"/>
  <c r="AB138" i="2"/>
  <c r="Z138" i="2"/>
  <c r="X138" i="2"/>
  <c r="V138" i="2"/>
  <c r="AO137" i="2"/>
  <c r="AM137" i="2"/>
  <c r="AK137" i="2"/>
  <c r="AH137" i="2"/>
  <c r="AF137" i="2"/>
  <c r="AB137" i="2"/>
  <c r="Z137" i="2"/>
  <c r="X137" i="2"/>
  <c r="V137" i="2"/>
  <c r="AO136" i="2"/>
  <c r="AM136" i="2"/>
  <c r="AK136" i="2"/>
  <c r="AH136" i="2"/>
  <c r="AF136" i="2"/>
  <c r="AB136" i="2"/>
  <c r="Z136" i="2"/>
  <c r="X136" i="2"/>
  <c r="V136" i="2"/>
  <c r="AO135" i="2"/>
  <c r="AM135" i="2"/>
  <c r="AK135" i="2"/>
  <c r="AH135" i="2"/>
  <c r="AF135" i="2"/>
  <c r="AB135" i="2"/>
  <c r="Z135" i="2"/>
  <c r="X135" i="2"/>
  <c r="V135" i="2"/>
  <c r="AO134" i="2"/>
  <c r="AM134" i="2"/>
  <c r="AK134" i="2"/>
  <c r="AH134" i="2"/>
  <c r="AF134" i="2"/>
  <c r="AB134" i="2"/>
  <c r="Z134" i="2"/>
  <c r="X134" i="2"/>
  <c r="V134" i="2"/>
  <c r="AO133" i="2"/>
  <c r="AM133" i="2"/>
  <c r="AK133" i="2"/>
  <c r="AH133" i="2"/>
  <c r="AF133" i="2"/>
  <c r="AB133" i="2"/>
  <c r="Z133" i="2"/>
  <c r="X133" i="2"/>
  <c r="V133" i="2"/>
  <c r="AO132" i="2"/>
  <c r="AM132" i="2"/>
  <c r="AK132" i="2"/>
  <c r="AH132" i="2"/>
  <c r="AF132" i="2"/>
  <c r="AB132" i="2"/>
  <c r="Z132" i="2"/>
  <c r="X132" i="2"/>
  <c r="V132" i="2"/>
  <c r="AO131" i="2"/>
  <c r="AM131" i="2"/>
  <c r="AK131" i="2"/>
  <c r="AH131" i="2"/>
  <c r="AF131" i="2"/>
  <c r="AB131" i="2"/>
  <c r="Z131" i="2"/>
  <c r="X131" i="2"/>
  <c r="V131" i="2"/>
  <c r="AO130" i="2"/>
  <c r="AM130" i="2"/>
  <c r="AK130" i="2"/>
  <c r="AH130" i="2"/>
  <c r="AF130" i="2"/>
  <c r="AB130" i="2"/>
  <c r="Z130" i="2"/>
  <c r="X130" i="2"/>
  <c r="V130" i="2"/>
  <c r="AO129" i="2"/>
  <c r="AM129" i="2"/>
  <c r="AK129" i="2"/>
  <c r="AH129" i="2"/>
  <c r="AF129" i="2"/>
  <c r="AB129" i="2"/>
  <c r="Z129" i="2"/>
  <c r="X129" i="2"/>
  <c r="V129" i="2"/>
  <c r="AO128" i="2"/>
  <c r="AM128" i="2"/>
  <c r="AK128" i="2"/>
  <c r="AH128" i="2"/>
  <c r="AF128" i="2"/>
  <c r="AB128" i="2"/>
  <c r="Z128" i="2"/>
  <c r="X128" i="2"/>
  <c r="V128" i="2"/>
  <c r="AO127" i="2"/>
  <c r="AM127" i="2"/>
  <c r="AK127" i="2"/>
  <c r="AH127" i="2"/>
  <c r="AF127" i="2"/>
  <c r="AB127" i="2"/>
  <c r="Z127" i="2"/>
  <c r="X127" i="2"/>
  <c r="V127" i="2"/>
  <c r="AO126" i="2"/>
  <c r="AM126" i="2"/>
  <c r="AK126" i="2"/>
  <c r="AH126" i="2"/>
  <c r="AF126" i="2"/>
  <c r="AB126" i="2"/>
  <c r="Z126" i="2"/>
  <c r="X126" i="2"/>
  <c r="V126" i="2"/>
  <c r="AO125" i="2"/>
  <c r="AM125" i="2"/>
  <c r="AK125" i="2"/>
  <c r="AH125" i="2"/>
  <c r="AF125" i="2"/>
  <c r="AB125" i="2"/>
  <c r="Z125" i="2"/>
  <c r="X125" i="2"/>
  <c r="V125" i="2"/>
  <c r="AO124" i="2"/>
  <c r="AM124" i="2"/>
  <c r="AK124" i="2"/>
  <c r="AH124" i="2"/>
  <c r="AF124" i="2"/>
  <c r="AB124" i="2"/>
  <c r="Z124" i="2"/>
  <c r="X124" i="2"/>
  <c r="V124" i="2"/>
  <c r="AO123" i="2"/>
  <c r="AM123" i="2"/>
  <c r="AK123" i="2"/>
  <c r="AH123" i="2"/>
  <c r="AF123" i="2"/>
  <c r="AB123" i="2"/>
  <c r="Z123" i="2"/>
  <c r="X123" i="2"/>
  <c r="V123" i="2"/>
  <c r="AO122" i="2"/>
  <c r="AM122" i="2"/>
  <c r="AK122" i="2"/>
  <c r="AH122" i="2"/>
  <c r="AF122" i="2"/>
  <c r="AB122" i="2"/>
  <c r="Z122" i="2"/>
  <c r="X122" i="2"/>
  <c r="V122" i="2"/>
  <c r="AO121" i="2"/>
  <c r="AM121" i="2"/>
  <c r="AK121" i="2"/>
  <c r="AH121" i="2"/>
  <c r="AF121" i="2"/>
  <c r="AB121" i="2"/>
  <c r="Z121" i="2"/>
  <c r="X121" i="2"/>
  <c r="V121" i="2"/>
  <c r="AO120" i="2"/>
  <c r="AM120" i="2"/>
  <c r="AK120" i="2"/>
  <c r="AH120" i="2"/>
  <c r="AF120" i="2"/>
  <c r="AB120" i="2"/>
  <c r="Z120" i="2"/>
  <c r="X120" i="2"/>
  <c r="V120" i="2"/>
  <c r="AO119" i="2"/>
  <c r="AM119" i="2"/>
  <c r="AK119" i="2"/>
  <c r="AH119" i="2"/>
  <c r="AF119" i="2"/>
  <c r="AB119" i="2"/>
  <c r="Z119" i="2"/>
  <c r="X119" i="2"/>
  <c r="V119" i="2"/>
  <c r="AO118" i="2"/>
  <c r="AM118" i="2"/>
  <c r="AK118" i="2"/>
  <c r="AH118" i="2"/>
  <c r="AF118" i="2"/>
  <c r="AB118" i="2"/>
  <c r="Z118" i="2"/>
  <c r="X118" i="2"/>
  <c r="V118" i="2"/>
  <c r="AO117" i="2"/>
  <c r="AM117" i="2"/>
  <c r="AK117" i="2"/>
  <c r="AH117" i="2"/>
  <c r="AF117" i="2"/>
  <c r="AB117" i="2"/>
  <c r="Z117" i="2"/>
  <c r="X117" i="2"/>
  <c r="V117" i="2"/>
  <c r="AO116" i="2"/>
  <c r="AM116" i="2"/>
  <c r="AK116" i="2"/>
  <c r="AH116" i="2"/>
  <c r="AF116" i="2"/>
  <c r="AB116" i="2"/>
  <c r="Z116" i="2"/>
  <c r="X116" i="2"/>
  <c r="V116" i="2"/>
  <c r="AO115" i="2"/>
  <c r="AM115" i="2"/>
  <c r="AK115" i="2"/>
  <c r="AH115" i="2"/>
  <c r="AF115" i="2"/>
  <c r="AB115" i="2"/>
  <c r="Z115" i="2"/>
  <c r="X115" i="2"/>
  <c r="V115" i="2"/>
  <c r="AO114" i="2"/>
  <c r="AM114" i="2"/>
  <c r="AK114" i="2"/>
  <c r="AH114" i="2"/>
  <c r="AF114" i="2"/>
  <c r="AB114" i="2"/>
  <c r="Z114" i="2"/>
  <c r="X114" i="2"/>
  <c r="V114" i="2"/>
  <c r="AO113" i="2"/>
  <c r="AM113" i="2"/>
  <c r="AK113" i="2"/>
  <c r="AH113" i="2"/>
  <c r="AF113" i="2"/>
  <c r="AB113" i="2"/>
  <c r="Z113" i="2"/>
  <c r="X113" i="2"/>
  <c r="V113" i="2"/>
  <c r="AO112" i="2"/>
  <c r="AM112" i="2"/>
  <c r="AK112" i="2"/>
  <c r="AH112" i="2"/>
  <c r="AF112" i="2"/>
  <c r="AB112" i="2"/>
  <c r="Z112" i="2"/>
  <c r="X112" i="2"/>
  <c r="V112" i="2"/>
  <c r="AO111" i="2"/>
  <c r="AM111" i="2"/>
  <c r="AK111" i="2"/>
  <c r="AH111" i="2"/>
  <c r="AF111" i="2"/>
  <c r="AB111" i="2"/>
  <c r="Z111" i="2"/>
  <c r="X111" i="2"/>
  <c r="V111" i="2"/>
  <c r="AO110" i="2"/>
  <c r="AM110" i="2"/>
  <c r="AK110" i="2"/>
  <c r="AH110" i="2"/>
  <c r="AF110" i="2"/>
  <c r="AB110" i="2"/>
  <c r="Z110" i="2"/>
  <c r="X110" i="2"/>
  <c r="V110" i="2"/>
  <c r="AO109" i="2"/>
  <c r="AM109" i="2"/>
  <c r="AK109" i="2"/>
  <c r="AH109" i="2"/>
  <c r="AF109" i="2"/>
  <c r="AB109" i="2"/>
  <c r="Z109" i="2"/>
  <c r="X109" i="2"/>
  <c r="V109" i="2"/>
  <c r="AO108" i="2"/>
  <c r="AM108" i="2"/>
  <c r="AK108" i="2"/>
  <c r="AH108" i="2"/>
  <c r="AF108" i="2"/>
  <c r="AB108" i="2"/>
  <c r="Z108" i="2"/>
  <c r="X108" i="2"/>
  <c r="V108" i="2"/>
  <c r="AO107" i="2"/>
  <c r="AM107" i="2"/>
  <c r="AK107" i="2"/>
  <c r="AH107" i="2"/>
  <c r="AF107" i="2"/>
  <c r="AB107" i="2"/>
  <c r="Z107" i="2"/>
  <c r="X107" i="2"/>
  <c r="V107" i="2"/>
  <c r="AO106" i="2"/>
  <c r="AM106" i="2"/>
  <c r="AK106" i="2"/>
  <c r="AH106" i="2"/>
  <c r="AF106" i="2"/>
  <c r="AB106" i="2"/>
  <c r="Z106" i="2"/>
  <c r="X106" i="2"/>
  <c r="V106" i="2"/>
  <c r="AO105" i="2"/>
  <c r="AM105" i="2"/>
  <c r="AK105" i="2"/>
  <c r="AH105" i="2"/>
  <c r="AF105" i="2"/>
  <c r="AB105" i="2"/>
  <c r="Z105" i="2"/>
  <c r="X105" i="2"/>
  <c r="V105" i="2"/>
  <c r="AO104" i="2"/>
  <c r="AM104" i="2"/>
  <c r="AK104" i="2"/>
  <c r="AH104" i="2"/>
  <c r="AF104" i="2"/>
  <c r="AB104" i="2"/>
  <c r="Z104" i="2"/>
  <c r="X104" i="2"/>
  <c r="V104" i="2"/>
  <c r="AO103" i="2"/>
  <c r="AM103" i="2"/>
  <c r="AK103" i="2"/>
  <c r="AH103" i="2"/>
  <c r="AF103" i="2"/>
  <c r="AB103" i="2"/>
  <c r="Z103" i="2"/>
  <c r="X103" i="2"/>
  <c r="V103" i="2"/>
  <c r="AO102" i="2"/>
  <c r="AM102" i="2"/>
  <c r="AK102" i="2"/>
  <c r="AH102" i="2"/>
  <c r="AF102" i="2"/>
  <c r="AB102" i="2"/>
  <c r="Z102" i="2"/>
  <c r="X102" i="2"/>
  <c r="V102" i="2"/>
  <c r="AO101" i="2"/>
  <c r="AM101" i="2"/>
  <c r="AK101" i="2"/>
  <c r="AH101" i="2"/>
  <c r="AF101" i="2"/>
  <c r="AB101" i="2"/>
  <c r="Z101" i="2"/>
  <c r="X101" i="2"/>
  <c r="V101" i="2"/>
  <c r="AO100" i="2"/>
  <c r="AM100" i="2"/>
  <c r="AK100" i="2"/>
  <c r="AH100" i="2"/>
  <c r="AF100" i="2"/>
  <c r="AB100" i="2"/>
  <c r="Z100" i="2"/>
  <c r="X100" i="2"/>
  <c r="V100" i="2"/>
  <c r="AO99" i="2"/>
  <c r="AM99" i="2"/>
  <c r="AK99" i="2"/>
  <c r="AH99" i="2"/>
  <c r="AF99" i="2"/>
  <c r="AB99" i="2"/>
  <c r="Z99" i="2"/>
  <c r="X99" i="2"/>
  <c r="V99" i="2"/>
  <c r="AO98" i="2"/>
  <c r="AM98" i="2"/>
  <c r="AK98" i="2"/>
  <c r="AH98" i="2"/>
  <c r="AF98" i="2"/>
  <c r="AB98" i="2"/>
  <c r="Z98" i="2"/>
  <c r="X98" i="2"/>
  <c r="V98" i="2"/>
  <c r="AO97" i="2"/>
  <c r="AM97" i="2"/>
  <c r="AK97" i="2"/>
  <c r="AH97" i="2"/>
  <c r="AF97" i="2"/>
  <c r="AB97" i="2"/>
  <c r="Z97" i="2"/>
  <c r="X97" i="2"/>
  <c r="V97" i="2"/>
  <c r="AO96" i="2"/>
  <c r="AM96" i="2"/>
  <c r="AK96" i="2"/>
  <c r="AH96" i="2"/>
  <c r="AF96" i="2"/>
  <c r="AB96" i="2"/>
  <c r="Z96" i="2"/>
  <c r="X96" i="2"/>
  <c r="V96" i="2"/>
  <c r="AO95" i="2"/>
  <c r="AM95" i="2"/>
  <c r="AK95" i="2"/>
  <c r="AH95" i="2"/>
  <c r="AF95" i="2"/>
  <c r="AB95" i="2"/>
  <c r="Z95" i="2"/>
  <c r="X95" i="2"/>
  <c r="V95" i="2"/>
  <c r="AO94" i="2"/>
  <c r="AM94" i="2"/>
  <c r="AK94" i="2"/>
  <c r="AH94" i="2"/>
  <c r="AF94" i="2"/>
  <c r="AB94" i="2"/>
  <c r="Z94" i="2"/>
  <c r="X94" i="2"/>
  <c r="V94" i="2"/>
  <c r="AO93" i="2"/>
  <c r="AM93" i="2"/>
  <c r="AK93" i="2"/>
  <c r="AH93" i="2"/>
  <c r="AF93" i="2"/>
  <c r="AB93" i="2"/>
  <c r="Z93" i="2"/>
  <c r="X93" i="2"/>
  <c r="V93" i="2"/>
  <c r="AO92" i="2"/>
  <c r="AM92" i="2"/>
  <c r="AK92" i="2"/>
  <c r="AH92" i="2"/>
  <c r="AF92" i="2"/>
  <c r="AB92" i="2"/>
  <c r="Z92" i="2"/>
  <c r="X92" i="2"/>
  <c r="V92" i="2"/>
  <c r="AO91" i="2"/>
  <c r="AM91" i="2"/>
  <c r="AK91" i="2"/>
  <c r="AH91" i="2"/>
  <c r="AF91" i="2"/>
  <c r="AB91" i="2"/>
  <c r="Z91" i="2"/>
  <c r="X91" i="2"/>
  <c r="V91" i="2"/>
  <c r="AO90" i="2"/>
  <c r="AM90" i="2"/>
  <c r="AK90" i="2"/>
  <c r="AH90" i="2"/>
  <c r="AF90" i="2"/>
  <c r="AB90" i="2"/>
  <c r="Z90" i="2"/>
  <c r="X90" i="2"/>
  <c r="V90" i="2"/>
  <c r="AO89" i="2"/>
  <c r="AM89" i="2"/>
  <c r="AK89" i="2"/>
  <c r="AH89" i="2"/>
  <c r="AF89" i="2"/>
  <c r="AB89" i="2"/>
  <c r="Z89" i="2"/>
  <c r="X89" i="2"/>
  <c r="V89" i="2"/>
  <c r="AO88" i="2"/>
  <c r="AM88" i="2"/>
  <c r="AK88" i="2"/>
  <c r="AH88" i="2"/>
  <c r="AF88" i="2"/>
  <c r="AB88" i="2"/>
  <c r="Z88" i="2"/>
  <c r="X88" i="2"/>
  <c r="V88" i="2"/>
  <c r="AO87" i="2"/>
  <c r="AM87" i="2"/>
  <c r="AK87" i="2"/>
  <c r="AH87" i="2"/>
  <c r="AF87" i="2"/>
  <c r="AB87" i="2"/>
  <c r="Z87" i="2"/>
  <c r="X87" i="2"/>
  <c r="V87" i="2"/>
  <c r="AO86" i="2"/>
  <c r="AM86" i="2"/>
  <c r="AK86" i="2"/>
  <c r="AH86" i="2"/>
  <c r="AF86" i="2"/>
  <c r="AB86" i="2"/>
  <c r="Z86" i="2"/>
  <c r="X86" i="2"/>
  <c r="V86" i="2"/>
  <c r="AO85" i="2"/>
  <c r="AM85" i="2"/>
  <c r="AK85" i="2"/>
  <c r="AH85" i="2"/>
  <c r="AF85" i="2"/>
  <c r="AB85" i="2"/>
  <c r="Z85" i="2"/>
  <c r="V85" i="2"/>
  <c r="AO84" i="2"/>
  <c r="AM84" i="2"/>
  <c r="AK84" i="2"/>
  <c r="AH84" i="2"/>
  <c r="AF84" i="2"/>
  <c r="AB84" i="2"/>
  <c r="Z84" i="2"/>
  <c r="V84" i="2"/>
  <c r="AO83" i="2"/>
  <c r="AM83" i="2"/>
  <c r="AK83" i="2"/>
  <c r="AH83" i="2"/>
  <c r="AF83" i="2"/>
  <c r="AB83" i="2"/>
  <c r="Z83" i="2"/>
  <c r="V83" i="2"/>
  <c r="AO82" i="2"/>
  <c r="AM82" i="2"/>
  <c r="AK82" i="2"/>
  <c r="AH82" i="2"/>
  <c r="AF82" i="2"/>
  <c r="AB82" i="2"/>
  <c r="Z82" i="2"/>
  <c r="V82" i="2"/>
  <c r="AO81" i="2"/>
  <c r="AM81" i="2"/>
  <c r="AK81" i="2"/>
  <c r="AH81" i="2"/>
  <c r="AF81" i="2"/>
  <c r="AB81" i="2"/>
  <c r="Z81" i="2"/>
  <c r="V81" i="2"/>
  <c r="AO80" i="2"/>
  <c r="AM80" i="2"/>
  <c r="AK80" i="2"/>
  <c r="AH80" i="2"/>
  <c r="AF80" i="2"/>
  <c r="AB80" i="2"/>
  <c r="Z80" i="2"/>
  <c r="V80" i="2"/>
  <c r="AO79" i="2"/>
  <c r="AM79" i="2"/>
  <c r="AK79" i="2"/>
  <c r="AH79" i="2"/>
  <c r="AF79" i="2"/>
  <c r="AB79" i="2"/>
  <c r="Z79" i="2"/>
  <c r="V79" i="2"/>
  <c r="AO78" i="2"/>
  <c r="AM78" i="2"/>
  <c r="AK78" i="2"/>
  <c r="AH78" i="2"/>
  <c r="AF78" i="2"/>
  <c r="AB78" i="2"/>
  <c r="Z78" i="2"/>
  <c r="V78" i="2"/>
  <c r="AO77" i="2"/>
  <c r="AM77" i="2"/>
  <c r="AK77" i="2"/>
  <c r="AH77" i="2"/>
  <c r="AF77" i="2"/>
  <c r="AB77" i="2"/>
  <c r="Z77" i="2"/>
  <c r="V77" i="2"/>
  <c r="AO76" i="2"/>
  <c r="AM76" i="2"/>
  <c r="AK76" i="2"/>
  <c r="AH76" i="2"/>
  <c r="AF76" i="2"/>
  <c r="AB76" i="2"/>
  <c r="Z76" i="2"/>
  <c r="V76" i="2"/>
  <c r="AO75" i="2"/>
  <c r="AM75" i="2"/>
  <c r="AK75" i="2"/>
  <c r="AH75" i="2"/>
  <c r="AF75" i="2"/>
  <c r="AB75" i="2"/>
  <c r="Z75" i="2"/>
  <c r="V75" i="2"/>
  <c r="AO74" i="2"/>
  <c r="AM74" i="2"/>
  <c r="AK74" i="2"/>
  <c r="AH74" i="2"/>
  <c r="AF74" i="2"/>
  <c r="AB74" i="2"/>
  <c r="Z74" i="2"/>
  <c r="V74" i="2"/>
  <c r="AO73" i="2"/>
  <c r="AM73" i="2"/>
  <c r="AK73" i="2"/>
  <c r="AH73" i="2"/>
  <c r="AF73" i="2"/>
  <c r="AB73" i="2"/>
  <c r="Z73" i="2"/>
  <c r="V73" i="2"/>
  <c r="AO72" i="2"/>
  <c r="AM72" i="2"/>
  <c r="AK72" i="2"/>
  <c r="AH72" i="2"/>
  <c r="AF72" i="2"/>
  <c r="AB72" i="2"/>
  <c r="Z72" i="2"/>
  <c r="V72" i="2"/>
  <c r="AO71" i="2"/>
  <c r="AM71" i="2"/>
  <c r="AK71" i="2"/>
  <c r="AH71" i="2"/>
  <c r="AF71" i="2"/>
  <c r="AB71" i="2"/>
  <c r="Z71" i="2"/>
  <c r="V71" i="2"/>
  <c r="AO70" i="2"/>
  <c r="AM70" i="2"/>
  <c r="AK70" i="2"/>
  <c r="AH70" i="2"/>
  <c r="AF70" i="2"/>
  <c r="AB70" i="2"/>
  <c r="Z70" i="2"/>
  <c r="V70" i="2"/>
  <c r="AO69" i="2"/>
  <c r="AM69" i="2"/>
  <c r="AK69" i="2"/>
  <c r="AH69" i="2"/>
  <c r="AF69" i="2"/>
  <c r="AB69" i="2"/>
  <c r="Z69" i="2"/>
  <c r="V69" i="2"/>
  <c r="AO68" i="2"/>
  <c r="AM68" i="2"/>
  <c r="AK68" i="2"/>
  <c r="AH68" i="2"/>
  <c r="AF68" i="2"/>
  <c r="AB68" i="2"/>
  <c r="Z68" i="2"/>
  <c r="V68" i="2"/>
  <c r="AO67" i="2"/>
  <c r="AM67" i="2"/>
  <c r="AK67" i="2"/>
  <c r="AH67" i="2"/>
  <c r="AF67" i="2"/>
  <c r="AB67" i="2"/>
  <c r="Z67" i="2"/>
  <c r="V67" i="2"/>
  <c r="AO66" i="2"/>
  <c r="AM66" i="2"/>
  <c r="AK66" i="2"/>
  <c r="AH66" i="2"/>
  <c r="AF66" i="2"/>
  <c r="AB66" i="2"/>
  <c r="Z66" i="2"/>
  <c r="V66" i="2"/>
  <c r="AO65" i="2"/>
  <c r="AM65" i="2"/>
  <c r="AK65" i="2"/>
  <c r="AH65" i="2"/>
  <c r="AF65" i="2"/>
  <c r="AB65" i="2"/>
  <c r="Z65" i="2"/>
  <c r="V65" i="2"/>
  <c r="AO64" i="2"/>
  <c r="AM64" i="2"/>
  <c r="AK64" i="2"/>
  <c r="AH64" i="2"/>
  <c r="AF64" i="2"/>
  <c r="AB64" i="2"/>
  <c r="Z64" i="2"/>
  <c r="V64" i="2"/>
  <c r="AO63" i="2"/>
  <c r="AM63" i="2"/>
  <c r="AK63" i="2"/>
  <c r="AH63" i="2"/>
  <c r="AF63" i="2"/>
  <c r="AB63" i="2"/>
  <c r="Z63" i="2"/>
  <c r="V63" i="2"/>
  <c r="AO62" i="2"/>
  <c r="AM62" i="2"/>
  <c r="AK62" i="2"/>
  <c r="AH62" i="2"/>
  <c r="AF62" i="2"/>
  <c r="AB62" i="2"/>
  <c r="Z62" i="2"/>
  <c r="V62" i="2"/>
  <c r="AO61" i="2"/>
  <c r="AM61" i="2"/>
  <c r="AK61" i="2"/>
  <c r="AH61" i="2"/>
  <c r="AF61" i="2"/>
  <c r="AB61" i="2"/>
  <c r="Z61" i="2"/>
  <c r="V61" i="2"/>
  <c r="AO60" i="2"/>
  <c r="AM60" i="2"/>
  <c r="AK60" i="2"/>
  <c r="AH60" i="2"/>
  <c r="AF60" i="2"/>
  <c r="AB60" i="2"/>
  <c r="Z60" i="2"/>
  <c r="V60" i="2"/>
  <c r="AO59" i="2"/>
  <c r="AM59" i="2"/>
  <c r="AK59" i="2"/>
  <c r="AH59" i="2"/>
  <c r="AF59" i="2"/>
  <c r="AB59" i="2"/>
  <c r="Z59" i="2"/>
  <c r="V59" i="2"/>
  <c r="AO58" i="2"/>
  <c r="AM58" i="2"/>
  <c r="AK58" i="2"/>
  <c r="AH58" i="2"/>
  <c r="AF58" i="2"/>
  <c r="AB58" i="2"/>
  <c r="Z58" i="2"/>
  <c r="V58" i="2"/>
  <c r="AO57" i="2"/>
  <c r="AM57" i="2"/>
  <c r="AK57" i="2"/>
  <c r="AH57" i="2"/>
  <c r="AF57" i="2"/>
  <c r="AB57" i="2"/>
  <c r="Z57" i="2"/>
  <c r="V57" i="2"/>
  <c r="AO56" i="2"/>
  <c r="AM56" i="2"/>
  <c r="AK56" i="2"/>
  <c r="AH56" i="2"/>
  <c r="AF56" i="2"/>
  <c r="AB56" i="2"/>
  <c r="Z56" i="2"/>
  <c r="X56" i="2"/>
  <c r="V56" i="2"/>
  <c r="AO55" i="2"/>
  <c r="AM55" i="2"/>
  <c r="AK55" i="2"/>
  <c r="AH55" i="2"/>
  <c r="AF55" i="2"/>
  <c r="AB55" i="2"/>
  <c r="Z55" i="2"/>
  <c r="X55" i="2"/>
  <c r="V55" i="2"/>
  <c r="AO54" i="2"/>
  <c r="AM54" i="2"/>
  <c r="AK54" i="2"/>
  <c r="AH54" i="2"/>
  <c r="AF54" i="2"/>
  <c r="AB54" i="2"/>
  <c r="Z54" i="2"/>
  <c r="X54" i="2"/>
  <c r="V54" i="2"/>
  <c r="AO53" i="2"/>
  <c r="AM53" i="2"/>
  <c r="AK53" i="2"/>
  <c r="AH53" i="2"/>
  <c r="AF53" i="2"/>
  <c r="AB53" i="2"/>
  <c r="Z53" i="2"/>
  <c r="X53" i="2"/>
  <c r="V53" i="2"/>
  <c r="AO52" i="2"/>
  <c r="AM52" i="2"/>
  <c r="AK52" i="2"/>
  <c r="AH52" i="2"/>
  <c r="AF52" i="2"/>
  <c r="AB52" i="2"/>
  <c r="Z52" i="2"/>
  <c r="X52" i="2"/>
  <c r="V52" i="2"/>
  <c r="AO51" i="2"/>
  <c r="AM51" i="2"/>
  <c r="AK51" i="2"/>
  <c r="AH51" i="2"/>
  <c r="AF51" i="2"/>
  <c r="AB51" i="2"/>
  <c r="Z51" i="2"/>
  <c r="X51" i="2"/>
  <c r="V51" i="2"/>
  <c r="AO50" i="2"/>
  <c r="AM50" i="2"/>
  <c r="AK50" i="2"/>
  <c r="AH50" i="2"/>
  <c r="AF50" i="2"/>
  <c r="AB50" i="2"/>
  <c r="Z50" i="2"/>
  <c r="X50" i="2"/>
  <c r="V50" i="2"/>
  <c r="AO49" i="2"/>
  <c r="AM49" i="2"/>
  <c r="AK49" i="2"/>
  <c r="AH49" i="2"/>
  <c r="AF49" i="2"/>
  <c r="AB49" i="2"/>
  <c r="Z49" i="2"/>
  <c r="X49" i="2"/>
  <c r="V49" i="2"/>
  <c r="AO48" i="2"/>
  <c r="AM48" i="2"/>
  <c r="AK48" i="2"/>
  <c r="AH48" i="2"/>
  <c r="AF48" i="2"/>
  <c r="AB48" i="2"/>
  <c r="Z48" i="2"/>
  <c r="X48" i="2"/>
  <c r="V48" i="2"/>
  <c r="AO47" i="2"/>
  <c r="AM47" i="2"/>
  <c r="AK47" i="2"/>
  <c r="AH47" i="2"/>
  <c r="AF47" i="2"/>
  <c r="AB47" i="2"/>
  <c r="Z47" i="2"/>
  <c r="X47" i="2"/>
  <c r="V47" i="2"/>
  <c r="AO46" i="2"/>
  <c r="AM46" i="2"/>
  <c r="AK46" i="2"/>
  <c r="AH46" i="2"/>
  <c r="AF46" i="2"/>
  <c r="AB46" i="2"/>
  <c r="Z46" i="2"/>
  <c r="X46" i="2"/>
  <c r="V46" i="2"/>
  <c r="AO45" i="2"/>
  <c r="AM45" i="2"/>
  <c r="AK45" i="2"/>
  <c r="AH45" i="2"/>
  <c r="AF45" i="2"/>
  <c r="AB45" i="2"/>
  <c r="Z45" i="2"/>
  <c r="X45" i="2"/>
  <c r="V45" i="2"/>
  <c r="AO44" i="2"/>
  <c r="AM44" i="2"/>
  <c r="AK44" i="2"/>
  <c r="AH44" i="2"/>
  <c r="AF44" i="2"/>
  <c r="AB44" i="2"/>
  <c r="Z44" i="2"/>
  <c r="X44" i="2"/>
  <c r="V44" i="2"/>
  <c r="AO43" i="2"/>
  <c r="AM43" i="2"/>
  <c r="AK43" i="2"/>
  <c r="AH43" i="2"/>
  <c r="AF43" i="2"/>
  <c r="AB43" i="2"/>
  <c r="Z43" i="2"/>
  <c r="X43" i="2"/>
  <c r="V43" i="2"/>
  <c r="AO42" i="2"/>
  <c r="AM42" i="2"/>
  <c r="AK42" i="2"/>
  <c r="AH42" i="2"/>
  <c r="AF42" i="2"/>
  <c r="AB42" i="2"/>
  <c r="Z42" i="2"/>
  <c r="X42" i="2"/>
  <c r="V42" i="2"/>
  <c r="AO41" i="2"/>
  <c r="AM41" i="2"/>
  <c r="AK41" i="2"/>
  <c r="AH41" i="2"/>
  <c r="AF41" i="2"/>
  <c r="AB41" i="2"/>
  <c r="Z41" i="2"/>
  <c r="X41" i="2"/>
  <c r="V41" i="2"/>
  <c r="AO40" i="2"/>
  <c r="AM40" i="2"/>
  <c r="AK40" i="2"/>
  <c r="AH40" i="2"/>
  <c r="AF40" i="2"/>
  <c r="AB40" i="2"/>
  <c r="Z40" i="2"/>
  <c r="X40" i="2"/>
  <c r="V40" i="2"/>
  <c r="AO39" i="2"/>
  <c r="AM39" i="2"/>
  <c r="AK39" i="2"/>
  <c r="AH39" i="2"/>
  <c r="AF39" i="2"/>
  <c r="AB39" i="2"/>
  <c r="Z39" i="2"/>
  <c r="X39" i="2"/>
  <c r="V39" i="2"/>
  <c r="AO38" i="2"/>
  <c r="AM38" i="2"/>
  <c r="AK38" i="2"/>
  <c r="AH38" i="2"/>
  <c r="AF38" i="2"/>
  <c r="AB38" i="2"/>
  <c r="Z38" i="2"/>
  <c r="X38" i="2"/>
  <c r="V38" i="2"/>
  <c r="AO37" i="2"/>
  <c r="AM37" i="2"/>
  <c r="AK37" i="2"/>
  <c r="AH37" i="2"/>
  <c r="AF37" i="2"/>
  <c r="AB37" i="2"/>
  <c r="Z37" i="2"/>
  <c r="X37" i="2"/>
  <c r="V37" i="2"/>
  <c r="AO36" i="2"/>
  <c r="AM36" i="2"/>
  <c r="AK36" i="2"/>
  <c r="AH36" i="2"/>
  <c r="AF36" i="2"/>
  <c r="AB36" i="2"/>
  <c r="Z36" i="2"/>
  <c r="X36" i="2"/>
  <c r="V36" i="2"/>
  <c r="AO35" i="2"/>
  <c r="AM35" i="2"/>
  <c r="AK35" i="2"/>
  <c r="AH35" i="2"/>
  <c r="AF35" i="2"/>
  <c r="AB35" i="2"/>
  <c r="Z35" i="2"/>
  <c r="X35" i="2"/>
  <c r="V35" i="2"/>
  <c r="AO34" i="2"/>
  <c r="AM34" i="2"/>
  <c r="AK34" i="2"/>
  <c r="AH34" i="2"/>
  <c r="AF34" i="2"/>
  <c r="AB34" i="2"/>
  <c r="Z34" i="2"/>
  <c r="X34" i="2"/>
  <c r="V34" i="2"/>
  <c r="AO33" i="2"/>
  <c r="AM33" i="2"/>
  <c r="AK33" i="2"/>
  <c r="AH33" i="2"/>
  <c r="AF33" i="2"/>
  <c r="AB33" i="2"/>
  <c r="Z33" i="2"/>
  <c r="X33" i="2"/>
  <c r="V33" i="2"/>
  <c r="AO32" i="2"/>
  <c r="AM32" i="2"/>
  <c r="AK32" i="2"/>
  <c r="AH32" i="2"/>
  <c r="AF32" i="2"/>
  <c r="AB32" i="2"/>
  <c r="Z32" i="2"/>
  <c r="X32" i="2"/>
  <c r="V32" i="2"/>
  <c r="AO31" i="2"/>
  <c r="AM31" i="2"/>
  <c r="AK31" i="2"/>
  <c r="AH31" i="2"/>
  <c r="AF31" i="2"/>
  <c r="AB31" i="2"/>
  <c r="Z31" i="2"/>
  <c r="X31" i="2"/>
  <c r="V31" i="2"/>
  <c r="AO30" i="2"/>
  <c r="AM30" i="2"/>
  <c r="AK30" i="2"/>
  <c r="AH30" i="2"/>
  <c r="AF30" i="2"/>
  <c r="AB30" i="2"/>
  <c r="Z30" i="2"/>
  <c r="X30" i="2"/>
  <c r="V30" i="2"/>
  <c r="AO29" i="2"/>
  <c r="AM29" i="2"/>
  <c r="AK29" i="2"/>
  <c r="AH29" i="2"/>
  <c r="AF29" i="2"/>
  <c r="AB29" i="2"/>
  <c r="Z29" i="2"/>
  <c r="X29" i="2"/>
  <c r="V29" i="2"/>
  <c r="AO28" i="2"/>
  <c r="AM28" i="2"/>
  <c r="AK28" i="2"/>
  <c r="AH28" i="2"/>
  <c r="AF28" i="2"/>
  <c r="AB28" i="2"/>
  <c r="Z28" i="2"/>
  <c r="X28" i="2"/>
  <c r="V28" i="2"/>
  <c r="AO27" i="2"/>
  <c r="AM27" i="2"/>
  <c r="AK27" i="2"/>
  <c r="AH27" i="2"/>
  <c r="AF27" i="2"/>
  <c r="AB27" i="2"/>
  <c r="Z27" i="2"/>
  <c r="X27" i="2"/>
  <c r="V27" i="2"/>
  <c r="AO26" i="2"/>
  <c r="AM26" i="2"/>
  <c r="AK26" i="2"/>
  <c r="AH26" i="2"/>
  <c r="AF26" i="2"/>
  <c r="AB26" i="2"/>
  <c r="Z26" i="2"/>
  <c r="X26" i="2"/>
  <c r="V26" i="2"/>
  <c r="AO25" i="2"/>
  <c r="AM25" i="2"/>
  <c r="AK25" i="2"/>
  <c r="AH25" i="2"/>
  <c r="AF25" i="2"/>
  <c r="AB25" i="2"/>
  <c r="Z25" i="2"/>
  <c r="X25" i="2"/>
  <c r="V25" i="2"/>
  <c r="AO24" i="2"/>
  <c r="AM24" i="2"/>
  <c r="AK24" i="2"/>
  <c r="AH24" i="2"/>
  <c r="AF24" i="2"/>
  <c r="AB24" i="2"/>
  <c r="Z24" i="2"/>
  <c r="X24" i="2"/>
  <c r="V24" i="2"/>
  <c r="AO23" i="2"/>
  <c r="AM23" i="2"/>
  <c r="AK23" i="2"/>
  <c r="AH23" i="2"/>
  <c r="AF23" i="2"/>
  <c r="AB23" i="2"/>
  <c r="Z23" i="2"/>
  <c r="X23" i="2"/>
  <c r="V23" i="2"/>
  <c r="AO22" i="2"/>
  <c r="AM22" i="2"/>
  <c r="AK22" i="2"/>
  <c r="AH22" i="2"/>
  <c r="AF22" i="2"/>
  <c r="AB22" i="2"/>
  <c r="Z22" i="2"/>
  <c r="X22" i="2"/>
  <c r="V22" i="2"/>
  <c r="AO21" i="2"/>
  <c r="AM21" i="2"/>
  <c r="AK21" i="2"/>
  <c r="AH21" i="2"/>
  <c r="AF21" i="2"/>
  <c r="AB21" i="2"/>
  <c r="Z21" i="2"/>
  <c r="X21" i="2"/>
  <c r="V21" i="2"/>
  <c r="AO20" i="2"/>
  <c r="AM20" i="2"/>
  <c r="AK20" i="2"/>
  <c r="AH20" i="2"/>
  <c r="AF20" i="2"/>
  <c r="AB20" i="2"/>
  <c r="Z20" i="2"/>
  <c r="X20" i="2"/>
  <c r="V20" i="2"/>
  <c r="AO19" i="2"/>
  <c r="AM19" i="2"/>
  <c r="AK19" i="2"/>
  <c r="AH19" i="2"/>
  <c r="AF19" i="2"/>
  <c r="AB19" i="2"/>
  <c r="Z19" i="2"/>
  <c r="X19" i="2"/>
  <c r="V19" i="2"/>
  <c r="AO18" i="2"/>
  <c r="AM18" i="2"/>
  <c r="AK18" i="2"/>
  <c r="AH18" i="2"/>
  <c r="AF18" i="2"/>
  <c r="AB18" i="2"/>
  <c r="Z18" i="2"/>
  <c r="X18" i="2"/>
  <c r="V18" i="2"/>
  <c r="AO17" i="2"/>
  <c r="AM17" i="2"/>
  <c r="AK17" i="2"/>
  <c r="AH17" i="2"/>
  <c r="AF17" i="2"/>
  <c r="AB17" i="2"/>
  <c r="Z17" i="2"/>
  <c r="X17" i="2"/>
  <c r="V17" i="2"/>
  <c r="AO16" i="2"/>
  <c r="AM16" i="2"/>
  <c r="AK16" i="2"/>
  <c r="AH16" i="2"/>
  <c r="AF16" i="2"/>
  <c r="AB16" i="2"/>
  <c r="Z16" i="2"/>
  <c r="X16" i="2"/>
  <c r="V16" i="2"/>
  <c r="AO15" i="2"/>
  <c r="AM15" i="2"/>
  <c r="AK15" i="2"/>
  <c r="AH15" i="2"/>
  <c r="AF15" i="2"/>
  <c r="AB15" i="2"/>
  <c r="Z15" i="2"/>
  <c r="X15" i="2"/>
  <c r="V15" i="2"/>
  <c r="AO14" i="2"/>
  <c r="AM14" i="2"/>
  <c r="AK14" i="2"/>
  <c r="AH14" i="2"/>
  <c r="AF14" i="2"/>
  <c r="AB14" i="2"/>
  <c r="Z14" i="2"/>
  <c r="X14" i="2"/>
  <c r="V14" i="2"/>
  <c r="AO13" i="2"/>
  <c r="AM13" i="2"/>
  <c r="AK13" i="2"/>
  <c r="AH13" i="2"/>
  <c r="AF13" i="2"/>
  <c r="AB13" i="2"/>
  <c r="Z13" i="2"/>
  <c r="X13" i="2"/>
  <c r="V13" i="2"/>
  <c r="AO12" i="2"/>
  <c r="AM12" i="2"/>
  <c r="AK12" i="2"/>
  <c r="AH12" i="2"/>
  <c r="AF12" i="2"/>
  <c r="AB12" i="2"/>
  <c r="Z12" i="2"/>
  <c r="X12" i="2"/>
  <c r="V12" i="2"/>
  <c r="AO11" i="2"/>
  <c r="AM11" i="2"/>
  <c r="AK11" i="2"/>
  <c r="AH11" i="2"/>
  <c r="AF11" i="2"/>
  <c r="AB11" i="2"/>
  <c r="Z11" i="2"/>
  <c r="X11" i="2"/>
  <c r="V11" i="2"/>
  <c r="AO10" i="2"/>
  <c r="AM10" i="2"/>
  <c r="AK10" i="2"/>
  <c r="AH10" i="2"/>
  <c r="AF10" i="2"/>
  <c r="AB10" i="2"/>
  <c r="Z10" i="2"/>
  <c r="X10" i="2"/>
  <c r="V10" i="2"/>
  <c r="AO9" i="2"/>
  <c r="AM9" i="2"/>
  <c r="AK9" i="2"/>
  <c r="AH9" i="2"/>
  <c r="AF9" i="2"/>
  <c r="AB9" i="2"/>
  <c r="Z9" i="2"/>
  <c r="X9" i="2"/>
  <c r="V9" i="2"/>
  <c r="AO8" i="2"/>
  <c r="AM8" i="2"/>
  <c r="AK8" i="2"/>
  <c r="AH8" i="2"/>
  <c r="AF8" i="2"/>
  <c r="AB8" i="2"/>
  <c r="Z8" i="2"/>
  <c r="X8" i="2"/>
  <c r="V8" i="2"/>
  <c r="AO7" i="2"/>
  <c r="AM7" i="2"/>
  <c r="AK7" i="2"/>
  <c r="AH7" i="2"/>
  <c r="AF7" i="2"/>
  <c r="AB7" i="2"/>
  <c r="Z7" i="2"/>
  <c r="X7" i="2"/>
  <c r="V7" i="2"/>
  <c r="AO6" i="2"/>
  <c r="AM6" i="2"/>
  <c r="AK6" i="2"/>
  <c r="AH6" i="2"/>
  <c r="AF6" i="2"/>
  <c r="AB6" i="2"/>
  <c r="Z6" i="2"/>
  <c r="X6" i="2"/>
  <c r="V6" i="2"/>
  <c r="AO5" i="2"/>
  <c r="AM5" i="2"/>
  <c r="AK5" i="2"/>
  <c r="AH5" i="2"/>
  <c r="AF5" i="2"/>
  <c r="AB5" i="2"/>
  <c r="Z5" i="2"/>
  <c r="X5" i="2"/>
  <c r="V5" i="2"/>
  <c r="AO4" i="2"/>
  <c r="AM4" i="2"/>
  <c r="AK4" i="2"/>
  <c r="AH4" i="2"/>
  <c r="AF4" i="2"/>
  <c r="AB4" i="2"/>
  <c r="Z4" i="2"/>
  <c r="X4" i="2"/>
  <c r="V4" i="2"/>
</calcChain>
</file>

<file path=xl/sharedStrings.xml><?xml version="1.0" encoding="utf-8"?>
<sst xmlns="http://schemas.openxmlformats.org/spreadsheetml/2006/main" count="8485" uniqueCount="1129">
  <si>
    <t>Make2</t>
  </si>
  <si>
    <t>Model2</t>
  </si>
  <si>
    <t>Year2</t>
  </si>
  <si>
    <t>Engine Fuel Type2</t>
  </si>
  <si>
    <t>Engine HP</t>
  </si>
  <si>
    <t>Engine Cylinders</t>
  </si>
  <si>
    <t>Transmission Type2</t>
  </si>
  <si>
    <t>Driven_Wheels2</t>
  </si>
  <si>
    <t>Number of Doors</t>
  </si>
  <si>
    <t>Market Category2</t>
  </si>
  <si>
    <t>Vehicle Size2</t>
  </si>
  <si>
    <t>Vehicle Style2</t>
  </si>
  <si>
    <t>Highway MPG</t>
  </si>
  <si>
    <t>City MPG</t>
  </si>
  <si>
    <t>Popularity</t>
  </si>
  <si>
    <t>MSRP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</si>
  <si>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</si>
  <si>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</si>
  <si>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</si>
  <si>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</si>
  <si>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</si>
  <si>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</si>
  <si>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</si>
  <si>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</si>
  <si>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</si>
  <si>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</si>
  <si>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</si>
  <si>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</si>
  <si>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</si>
  <si>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</si>
  <si>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</si>
  <si>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</si>
  <si>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</si>
  <si>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</si>
  <si>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</si>
  <si>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</si>
  <si>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</si>
  <si>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</si>
  <si>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</si>
  <si>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</si>
  <si>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Task 3 - Impact of Various Features on MSRP Values (Using Regression Analysis, Intercept-Coefficients &amp; BarPlots to show the Effects</t>
  </si>
  <si>
    <t>Table for Vlookup calculation</t>
  </si>
  <si>
    <t xml:space="preserve">Categorical Columns Tranformed to Numerical using Vlookup/IF function to use them for regression analysis </t>
  </si>
  <si>
    <t>Make</t>
  </si>
  <si>
    <t>Column1</t>
  </si>
  <si>
    <t>Model S</t>
  </si>
  <si>
    <t>Column2</t>
  </si>
  <si>
    <t>Year</t>
  </si>
  <si>
    <t>Column3</t>
  </si>
  <si>
    <t>Engine Fuel Type</t>
  </si>
  <si>
    <t>Column4</t>
  </si>
  <si>
    <t>Transmission Type</t>
  </si>
  <si>
    <t>Column5</t>
  </si>
  <si>
    <t>Driven Wheels</t>
  </si>
  <si>
    <t>Column6</t>
  </si>
  <si>
    <t>Market Category</t>
  </si>
  <si>
    <t>Column7</t>
  </si>
  <si>
    <t>Vehicle Size</t>
  </si>
  <si>
    <t>Column8</t>
  </si>
  <si>
    <t>Vehicle Style</t>
  </si>
  <si>
    <t>Colum9</t>
  </si>
  <si>
    <t>Sr. No.</t>
  </si>
  <si>
    <t>Model</t>
  </si>
  <si>
    <t>Driven_Wheels</t>
  </si>
  <si>
    <t>Acura</t>
  </si>
  <si>
    <t>1 Series</t>
  </si>
  <si>
    <t>Diesel</t>
  </si>
  <si>
    <t>Automated_Manual</t>
  </si>
  <si>
    <t>All Wheel Drive</t>
  </si>
  <si>
    <t>Crossover</t>
  </si>
  <si>
    <t>Compact</t>
  </si>
  <si>
    <t>2dr Hatchback</t>
  </si>
  <si>
    <t>BMW</t>
  </si>
  <si>
    <t>1 Series M</t>
  </si>
  <si>
    <t>Premium Unleaded (Required)</t>
  </si>
  <si>
    <t>Manual</t>
  </si>
  <si>
    <t>Rear Wheel Drive</t>
  </si>
  <si>
    <t>Factory Tuner,Luxury,High-Performance</t>
  </si>
  <si>
    <t>Coupe</t>
  </si>
  <si>
    <t>Alfa Romeo</t>
  </si>
  <si>
    <t>Electric</t>
  </si>
  <si>
    <t>Automatic</t>
  </si>
  <si>
    <t>Four Wheel Drive</t>
  </si>
  <si>
    <t>Crossover,Diesel</t>
  </si>
  <si>
    <t>Large</t>
  </si>
  <si>
    <t>2dr SUV</t>
  </si>
  <si>
    <t>Luxury,Performance</t>
  </si>
  <si>
    <t>Convertible</t>
  </si>
  <si>
    <t>Aston Martin</t>
  </si>
  <si>
    <t>100</t>
  </si>
  <si>
    <t>Flex-Fuel (Premium Unleaded Recommended/E85)</t>
  </si>
  <si>
    <t>Direct_Drive</t>
  </si>
  <si>
    <t>Front Wheel Drive</t>
  </si>
  <si>
    <t>Crossover,Exotic,Luxury,High-Performance</t>
  </si>
  <si>
    <t>Midsize</t>
  </si>
  <si>
    <t>4dr Hatchback</t>
  </si>
  <si>
    <t>Luxury,High-Performance</t>
  </si>
  <si>
    <t>Audi</t>
  </si>
  <si>
    <t>124 Spider</t>
  </si>
  <si>
    <t>Flex-Fuel (Premium Unleaded Required/E85)</t>
  </si>
  <si>
    <t>Crossover,Exotic,Luxury,Performance</t>
  </si>
  <si>
    <t>4dr SUV</t>
  </si>
  <si>
    <t>Bentley</t>
  </si>
  <si>
    <t>190-Class</t>
  </si>
  <si>
    <t>Flex-Fuel (Unleaded/E85)</t>
  </si>
  <si>
    <t>Crossover,Factory Tuner,Luxury,High-Performance</t>
  </si>
  <si>
    <t>Cargo Minivan</t>
  </si>
  <si>
    <t>Luxury</t>
  </si>
  <si>
    <t>2</t>
  </si>
  <si>
    <t>Flex-Fuel (Unleaded/Natural Gas)</t>
  </si>
  <si>
    <t>Crossover,Factory Tuner,Luxury,Performance</t>
  </si>
  <si>
    <t>Cargo Van</t>
  </si>
  <si>
    <t>Bugatti</t>
  </si>
  <si>
    <t>2 Series</t>
  </si>
  <si>
    <t>Natural Gas</t>
  </si>
  <si>
    <t>Crossover,Factory Tuner,Performance</t>
  </si>
  <si>
    <t>Buick</t>
  </si>
  <si>
    <t>Premium Unleaded (Recommended)</t>
  </si>
  <si>
    <t>Crossover,Flex Fuel</t>
  </si>
  <si>
    <t>Convertible SUV</t>
  </si>
  <si>
    <t>Cadillac</t>
  </si>
  <si>
    <t>200SX</t>
  </si>
  <si>
    <t>Crossover,Flex Fuel,Luxury</t>
  </si>
  <si>
    <t>Chevrolet</t>
  </si>
  <si>
    <t>240</t>
  </si>
  <si>
    <t>Regular Unleaded</t>
  </si>
  <si>
    <t>Crossover,Flex Fuel,Luxury,Performance</t>
  </si>
  <si>
    <t>Crew Cab Pickup</t>
  </si>
  <si>
    <t>Chrysler</t>
  </si>
  <si>
    <t>240SX</t>
  </si>
  <si>
    <t>Crossover,Flex Fuel,Performance</t>
  </si>
  <si>
    <t>Extended Cab Pickup</t>
  </si>
  <si>
    <t>Dodge</t>
  </si>
  <si>
    <t>3</t>
  </si>
  <si>
    <t>Crossover,Hatchback</t>
  </si>
  <si>
    <t>Passenger Minivan</t>
  </si>
  <si>
    <t>Ferrari</t>
  </si>
  <si>
    <t>3 Series</t>
  </si>
  <si>
    <t>Crossover,Hatchback,Factory Tuner,Performance</t>
  </si>
  <si>
    <t>Passenger Van</t>
  </si>
  <si>
    <t>FIAT</t>
  </si>
  <si>
    <t>3 Series Gran Turismo</t>
  </si>
  <si>
    <t>Crossover,Hatchback,Luxury</t>
  </si>
  <si>
    <t>Regular Cab Pickup</t>
  </si>
  <si>
    <t>Ford</t>
  </si>
  <si>
    <t>300</t>
  </si>
  <si>
    <t>Crossover,Hatchback,Performance</t>
  </si>
  <si>
    <t>Sedan</t>
  </si>
  <si>
    <t>Genesis</t>
  </si>
  <si>
    <t>3000GT</t>
  </si>
  <si>
    <t>Crossover,Hybrid</t>
  </si>
  <si>
    <t>Wagon</t>
  </si>
  <si>
    <t>GMC</t>
  </si>
  <si>
    <t>300-Class</t>
  </si>
  <si>
    <t>Crossover,Luxury</t>
  </si>
  <si>
    <t>Honda</t>
  </si>
  <si>
    <t>300M</t>
  </si>
  <si>
    <t>Crossover,Luxury,Diesel</t>
  </si>
  <si>
    <t>HUMMER</t>
  </si>
  <si>
    <t>300ZX</t>
  </si>
  <si>
    <t>Crossover,Luxury,High-Performance</t>
  </si>
  <si>
    <t>Hyundai</t>
  </si>
  <si>
    <t>323</t>
  </si>
  <si>
    <t>Crossover,Luxury,Hybrid</t>
  </si>
  <si>
    <t>Infiniti</t>
  </si>
  <si>
    <t>350-Class</t>
  </si>
  <si>
    <t>Crossover,Luxury,Performance</t>
  </si>
  <si>
    <t>Kia</t>
  </si>
  <si>
    <t>350Z</t>
  </si>
  <si>
    <t>Crossover,Luxury,Performance,Hybrid</t>
  </si>
  <si>
    <t>Lamborghini</t>
  </si>
  <si>
    <t>360</t>
  </si>
  <si>
    <t>Crossover,Performance</t>
  </si>
  <si>
    <t>Land Rover</t>
  </si>
  <si>
    <t>370Z</t>
  </si>
  <si>
    <t>Lexus</t>
  </si>
  <si>
    <t>4 Series</t>
  </si>
  <si>
    <t>Diesel,Luxury</t>
  </si>
  <si>
    <t>Lincoln</t>
  </si>
  <si>
    <t>4 Series Gran Coupe</t>
  </si>
  <si>
    <t>Exotic,Factory Tuner,High-Performance</t>
  </si>
  <si>
    <t>Lotus</t>
  </si>
  <si>
    <t>400-Class</t>
  </si>
  <si>
    <t>Exotic,Factory Tuner,Luxury,High-Performance</t>
  </si>
  <si>
    <t>Maserati</t>
  </si>
  <si>
    <t>420-Class</t>
  </si>
  <si>
    <t>Exotic,Factory Tuner,Luxury,Performance</t>
  </si>
  <si>
    <t>Performance</t>
  </si>
  <si>
    <t>Maybach</t>
  </si>
  <si>
    <t>456M</t>
  </si>
  <si>
    <t>Exotic,Flex Fuel,Factory Tuner,Luxury,High-Performance</t>
  </si>
  <si>
    <t>Mazda</t>
  </si>
  <si>
    <t>458 Italia</t>
  </si>
  <si>
    <t>Exotic,Flex Fuel,Luxury,High-Performance</t>
  </si>
  <si>
    <t>McLaren</t>
  </si>
  <si>
    <t>4C</t>
  </si>
  <si>
    <t>Exotic,High-Performance</t>
  </si>
  <si>
    <t>Mercedes-Benz</t>
  </si>
  <si>
    <t>4Runner</t>
  </si>
  <si>
    <t>Exotic,Luxury</t>
  </si>
  <si>
    <t>Mitsubishi</t>
  </si>
  <si>
    <t>5</t>
  </si>
  <si>
    <t>Exotic,Luxury,High-Performance</t>
  </si>
  <si>
    <t>Nissan</t>
  </si>
  <si>
    <t>5 Series</t>
  </si>
  <si>
    <t>Exotic,Luxury,High-Performance,Hybrid</t>
  </si>
  <si>
    <t>Oldsmobile</t>
  </si>
  <si>
    <t>5 Series Gran Turismo</t>
  </si>
  <si>
    <t>Exotic,Luxury,Performance</t>
  </si>
  <si>
    <t>Plymouth</t>
  </si>
  <si>
    <t>500</t>
  </si>
  <si>
    <t>Exotic,Performance</t>
  </si>
  <si>
    <t>Pontiac</t>
  </si>
  <si>
    <t>500-Class</t>
  </si>
  <si>
    <t>Factory Tuner,High-Performance</t>
  </si>
  <si>
    <t>Porsche</t>
  </si>
  <si>
    <t>500e</t>
  </si>
  <si>
    <t>Factory Tuner,Luxury</t>
  </si>
  <si>
    <t>Rolls-Royce</t>
  </si>
  <si>
    <t>500L</t>
  </si>
  <si>
    <t>Saab</t>
  </si>
  <si>
    <t>500X</t>
  </si>
  <si>
    <t>Factory Tuner,Luxury,Performance</t>
  </si>
  <si>
    <t>Scion</t>
  </si>
  <si>
    <t>550</t>
  </si>
  <si>
    <t>Factory Tuner,Performance</t>
  </si>
  <si>
    <t>Spyker</t>
  </si>
  <si>
    <t>560-Class</t>
  </si>
  <si>
    <t>Flex Fuel</t>
  </si>
  <si>
    <t>Subaru</t>
  </si>
  <si>
    <t>57</t>
  </si>
  <si>
    <t>Flex Fuel,Diesel</t>
  </si>
  <si>
    <t>Suzuki</t>
  </si>
  <si>
    <t>570S</t>
  </si>
  <si>
    <t>Flex Fuel,Factory Tuner,Luxury,High-Performance</t>
  </si>
  <si>
    <t>Tesla</t>
  </si>
  <si>
    <t>575M</t>
  </si>
  <si>
    <t>Flex Fuel,Hybrid</t>
  </si>
  <si>
    <t>Toyota</t>
  </si>
  <si>
    <t>599</t>
  </si>
  <si>
    <t>Flex Fuel,Luxury</t>
  </si>
  <si>
    <t>Volkswagen</t>
  </si>
  <si>
    <t>6</t>
  </si>
  <si>
    <t>Flex Fuel,Luxury,High-Performance</t>
  </si>
  <si>
    <t>Volvo</t>
  </si>
  <si>
    <t>6 Series</t>
  </si>
  <si>
    <t>Flex Fuel,Luxury,Performance</t>
  </si>
  <si>
    <t>6 Series Gran Coupe</t>
  </si>
  <si>
    <t>Flex Fuel,Performance</t>
  </si>
  <si>
    <t>6000</t>
  </si>
  <si>
    <t>Flex Fuel,Performance,Hybrid</t>
  </si>
  <si>
    <t>600-Class</t>
  </si>
  <si>
    <t>Hatchback</t>
  </si>
  <si>
    <t>612 Scaglietti</t>
  </si>
  <si>
    <t>Hatchback,Diesel</t>
  </si>
  <si>
    <t>62</t>
  </si>
  <si>
    <t>Hatchback,Factory Tuner,High-Performance</t>
  </si>
  <si>
    <t>626</t>
  </si>
  <si>
    <t>Hatchback,Factory Tuner,Luxury,Performance</t>
  </si>
  <si>
    <t>200</t>
  </si>
  <si>
    <t>650S Coupe</t>
  </si>
  <si>
    <t>Hatchback,Factory Tuner,Performance</t>
  </si>
  <si>
    <t>650S Spider</t>
  </si>
  <si>
    <t>Hatchback,Flex Fuel</t>
  </si>
  <si>
    <t>7 Series</t>
  </si>
  <si>
    <t>Hatchback,Hybrid</t>
  </si>
  <si>
    <t>718 Cayman</t>
  </si>
  <si>
    <t>Hatchback,Luxury</t>
  </si>
  <si>
    <t>740</t>
  </si>
  <si>
    <t>Hatchback,Luxury,Hybrid</t>
  </si>
  <si>
    <t>760</t>
  </si>
  <si>
    <t>Hatchback,Luxury,Performance</t>
  </si>
  <si>
    <t>780</t>
  </si>
  <si>
    <t>Hatchback,Performance</t>
  </si>
  <si>
    <t>8 Series</t>
  </si>
  <si>
    <t>High-Performance</t>
  </si>
  <si>
    <t>80</t>
  </si>
  <si>
    <t>Hybrid</t>
  </si>
  <si>
    <t>850</t>
  </si>
  <si>
    <t>86</t>
  </si>
  <si>
    <t>90</t>
  </si>
  <si>
    <t>Luxury,High-Performance,Hybrid</t>
  </si>
  <si>
    <t>900</t>
  </si>
  <si>
    <t>Luxury,Hybrid</t>
  </si>
  <si>
    <t>9000</t>
  </si>
  <si>
    <t>911</t>
  </si>
  <si>
    <t>Luxury,Performance,Hybrid</t>
  </si>
  <si>
    <t>928</t>
  </si>
  <si>
    <t>N/A</t>
  </si>
  <si>
    <t>929</t>
  </si>
  <si>
    <t>9-2X</t>
  </si>
  <si>
    <t>Performance,Hybrid</t>
  </si>
  <si>
    <t>9-3</t>
  </si>
  <si>
    <t>9-3 Griffin</t>
  </si>
  <si>
    <t>940</t>
  </si>
  <si>
    <t>944</t>
  </si>
  <si>
    <t>9-4X</t>
  </si>
  <si>
    <t>9-5</t>
  </si>
  <si>
    <t>960</t>
  </si>
  <si>
    <t>968</t>
  </si>
  <si>
    <t>9-7X</t>
  </si>
  <si>
    <t>A3</t>
  </si>
  <si>
    <t>A4</t>
  </si>
  <si>
    <t>A4 allroad</t>
  </si>
  <si>
    <t>A5</t>
  </si>
  <si>
    <t>A6</t>
  </si>
  <si>
    <t>A7</t>
  </si>
  <si>
    <t>A8</t>
  </si>
  <si>
    <t>Acadia</t>
  </si>
  <si>
    <t>Acadia Limited</t>
  </si>
  <si>
    <t>Accent</t>
  </si>
  <si>
    <t>Acclaim</t>
  </si>
  <si>
    <t>Accord</t>
  </si>
  <si>
    <t>Accord Crosstour</t>
  </si>
  <si>
    <t>Accord Hybrid</t>
  </si>
  <si>
    <t>Accord Plug-In Hybrid</t>
  </si>
  <si>
    <t>Achieva</t>
  </si>
  <si>
    <t>ActiveHybrid 5</t>
  </si>
  <si>
    <t>ActiveHybrid 7</t>
  </si>
  <si>
    <t>ActiveHybrid X6</t>
  </si>
  <si>
    <t>Aerio</t>
  </si>
  <si>
    <t>Aerostar</t>
  </si>
  <si>
    <t>Alero</t>
  </si>
  <si>
    <t>Allante</t>
  </si>
  <si>
    <t>allroad</t>
  </si>
  <si>
    <t>allroad quattro</t>
  </si>
  <si>
    <t>Alpina</t>
  </si>
  <si>
    <t>ALPINA B6 Gran Coupe</t>
  </si>
  <si>
    <t>ALPINA B7</t>
  </si>
  <si>
    <t>Altima</t>
  </si>
  <si>
    <t>Altima Hybrid</t>
  </si>
  <si>
    <t>Amanti</t>
  </si>
  <si>
    <t>AMG GT</t>
  </si>
  <si>
    <t>Armada</t>
  </si>
  <si>
    <t>Arnage</t>
  </si>
  <si>
    <t>Aspen</t>
  </si>
  <si>
    <t>Aspire</t>
  </si>
  <si>
    <t>Astro</t>
  </si>
  <si>
    <t>Astro Cargo</t>
  </si>
  <si>
    <t>ATS</t>
  </si>
  <si>
    <t>ATS Coupe</t>
  </si>
  <si>
    <t>ATS-V</t>
  </si>
  <si>
    <t>Aurora</t>
  </si>
  <si>
    <t>Avalanche</t>
  </si>
  <si>
    <t>Avalon</t>
  </si>
  <si>
    <t>Avalon Hybrid</t>
  </si>
  <si>
    <t>Avenger</t>
  </si>
  <si>
    <t>Aventador</t>
  </si>
  <si>
    <t>Aveo</t>
  </si>
  <si>
    <t>Aviator</t>
  </si>
  <si>
    <t>Axxess</t>
  </si>
  <si>
    <t>Azera</t>
  </si>
  <si>
    <t>Aztek</t>
  </si>
  <si>
    <t>Azure</t>
  </si>
  <si>
    <t>Azure T</t>
  </si>
  <si>
    <t>B9 Tribeca</t>
  </si>
  <si>
    <t>Baja</t>
  </si>
  <si>
    <t>B-Class Electric Drive</t>
  </si>
  <si>
    <t>Beetle</t>
  </si>
  <si>
    <t>Beetle Convertible</t>
  </si>
  <si>
    <t>Beretta</t>
  </si>
  <si>
    <t>Black Diamond Avalanche</t>
  </si>
  <si>
    <t>Blackwood</t>
  </si>
  <si>
    <t>Blazer</t>
  </si>
  <si>
    <t>Bolt EV</t>
  </si>
  <si>
    <t>Bonneville</t>
  </si>
  <si>
    <t>Borrego</t>
  </si>
  <si>
    <t>Boxster</t>
  </si>
  <si>
    <t>Bravada</t>
  </si>
  <si>
    <t>Breeze</t>
  </si>
  <si>
    <t>Bronco</t>
  </si>
  <si>
    <t>Bronco II</t>
  </si>
  <si>
    <t>Brooklands</t>
  </si>
  <si>
    <t>Brougham</t>
  </si>
  <si>
    <t>BRZ</t>
  </si>
  <si>
    <t>B-Series</t>
  </si>
  <si>
    <t>B-Series Pickup</t>
  </si>
  <si>
    <t>B-Series Truck</t>
  </si>
  <si>
    <t>C/K 1500 Series</t>
  </si>
  <si>
    <t>C/K 2500 Series</t>
  </si>
  <si>
    <t>C30</t>
  </si>
  <si>
    <t>C36 AMG</t>
  </si>
  <si>
    <t>C43 AMG</t>
  </si>
  <si>
    <t>C70</t>
  </si>
  <si>
    <t>C8</t>
  </si>
  <si>
    <t>Cabrio</t>
  </si>
  <si>
    <t>Cabriolet</t>
  </si>
  <si>
    <t>Cadenza</t>
  </si>
  <si>
    <t>Caliber</t>
  </si>
  <si>
    <t>California</t>
  </si>
  <si>
    <t>California T</t>
  </si>
  <si>
    <t>Camaro</t>
  </si>
  <si>
    <t>Camry</t>
  </si>
  <si>
    <t>Camry Hybrid</t>
  </si>
  <si>
    <t>Camry Solara</t>
  </si>
  <si>
    <t>Canyon</t>
  </si>
  <si>
    <t>Caprice</t>
  </si>
  <si>
    <t>Captiva Sport</t>
  </si>
  <si>
    <t>Caravan</t>
  </si>
  <si>
    <t>Carrera GT</t>
  </si>
  <si>
    <t>Cascada</t>
  </si>
  <si>
    <t>Catera</t>
  </si>
  <si>
    <t>Cavalier</t>
  </si>
  <si>
    <t>Cayenne</t>
  </si>
  <si>
    <t>Cayman</t>
  </si>
  <si>
    <t>Cayman S</t>
  </si>
  <si>
    <t>CC</t>
  </si>
  <si>
    <t>C-Class</t>
  </si>
  <si>
    <t>Celebrity</t>
  </si>
  <si>
    <t>Celica</t>
  </si>
  <si>
    <t>Century</t>
  </si>
  <si>
    <t>Challenger</t>
  </si>
  <si>
    <t>Charger</t>
  </si>
  <si>
    <t>Chevy Van</t>
  </si>
  <si>
    <t>Ciera</t>
  </si>
  <si>
    <t>Cirrus</t>
  </si>
  <si>
    <t>City Express</t>
  </si>
  <si>
    <t>Civic</t>
  </si>
  <si>
    <t>Civic CRX</t>
  </si>
  <si>
    <t>Civic del Sol</t>
  </si>
  <si>
    <t>CL</t>
  </si>
  <si>
    <t>CLA-Class</t>
  </si>
  <si>
    <t>Classic</t>
  </si>
  <si>
    <t>CL-Class</t>
  </si>
  <si>
    <t>CLK-Class</t>
  </si>
  <si>
    <t>CLS-Class</t>
  </si>
  <si>
    <t>C-Max Hybrid</t>
  </si>
  <si>
    <t>Cobalt</t>
  </si>
  <si>
    <t>Colorado</t>
  </si>
  <si>
    <t>Colt</t>
  </si>
  <si>
    <t>Concorde</t>
  </si>
  <si>
    <t>Continental</t>
  </si>
  <si>
    <t>Continental Flying Spur</t>
  </si>
  <si>
    <t>Continental Flying Spur Speed</t>
  </si>
  <si>
    <t>Continental GT</t>
  </si>
  <si>
    <t>Continental GT Speed</t>
  </si>
  <si>
    <t>Continental GT Speed Convertible</t>
  </si>
  <si>
    <t>Continental GT3-R</t>
  </si>
  <si>
    <t>Continental GTC</t>
  </si>
  <si>
    <t>Continental GTC Speed</t>
  </si>
  <si>
    <t>Continental Supersports</t>
  </si>
  <si>
    <t>Continental Supersports Convertible</t>
  </si>
  <si>
    <t>Contour</t>
  </si>
  <si>
    <t>Contour SVT</t>
  </si>
  <si>
    <t>Corniche</t>
  </si>
  <si>
    <t>Corolla</t>
  </si>
  <si>
    <t>Corolla iM</t>
  </si>
  <si>
    <t>Corrado</t>
  </si>
  <si>
    <t>Corsica</t>
  </si>
  <si>
    <t>Corvette</t>
  </si>
  <si>
    <t>Corvette Stingray</t>
  </si>
  <si>
    <t>Cressida</t>
  </si>
  <si>
    <t>Crossfire</t>
  </si>
  <si>
    <t>Crosstour</t>
  </si>
  <si>
    <t>Crosstrek</t>
  </si>
  <si>
    <t>Crown Victoria</t>
  </si>
  <si>
    <t>Cruze</t>
  </si>
  <si>
    <t>Cruze Limited</t>
  </si>
  <si>
    <t>CR-V</t>
  </si>
  <si>
    <t>CR-Z</t>
  </si>
  <si>
    <t>CT 200h</t>
  </si>
  <si>
    <t>CT6</t>
  </si>
  <si>
    <t>CTS</t>
  </si>
  <si>
    <t>CTS Coupe</t>
  </si>
  <si>
    <t>CTS Wagon</t>
  </si>
  <si>
    <t>CTS-V</t>
  </si>
  <si>
    <t>CTS-V Coupe</t>
  </si>
  <si>
    <t>CTS-V Wagon</t>
  </si>
  <si>
    <t>Cube</t>
  </si>
  <si>
    <t>Custom Cruiser</t>
  </si>
  <si>
    <t>Cutlass</t>
  </si>
  <si>
    <t>Cutlass Calais</t>
  </si>
  <si>
    <t>Cutlass Ciera</t>
  </si>
  <si>
    <t>Cutlass Supreme</t>
  </si>
  <si>
    <t>CX-3</t>
  </si>
  <si>
    <t>CX-5</t>
  </si>
  <si>
    <t>CX-7</t>
  </si>
  <si>
    <t>CX-9</t>
  </si>
  <si>
    <t>Dakota</t>
  </si>
  <si>
    <t>Dart</t>
  </si>
  <si>
    <t>Dawn</t>
  </si>
  <si>
    <t>Daytona</t>
  </si>
  <si>
    <t>DB7</t>
  </si>
  <si>
    <t>DB9</t>
  </si>
  <si>
    <t>DB9 GT</t>
  </si>
  <si>
    <t>DBS</t>
  </si>
  <si>
    <t>Defender</t>
  </si>
  <si>
    <t>DeVille</t>
  </si>
  <si>
    <t>Diablo</t>
  </si>
  <si>
    <t>Diamante</t>
  </si>
  <si>
    <t>Discovery</t>
  </si>
  <si>
    <t>Discovery Series II</t>
  </si>
  <si>
    <t>Discovery Sport</t>
  </si>
  <si>
    <t>DTS</t>
  </si>
  <si>
    <t>Durango</t>
  </si>
  <si>
    <t>Dynasty</t>
  </si>
  <si>
    <t>E-150</t>
  </si>
  <si>
    <t>E-250</t>
  </si>
  <si>
    <t>E55 AMG</t>
  </si>
  <si>
    <t>ECHO</t>
  </si>
  <si>
    <t>E-Class</t>
  </si>
  <si>
    <t>Eclipse</t>
  </si>
  <si>
    <t>Eclipse Spyder</t>
  </si>
  <si>
    <t>Edge</t>
  </si>
  <si>
    <t>e-Golf</t>
  </si>
  <si>
    <t>Eighty-Eight</t>
  </si>
  <si>
    <t>Eighty-Eight Royale</t>
  </si>
  <si>
    <t>Elantra</t>
  </si>
  <si>
    <t>Elantra Coupe</t>
  </si>
  <si>
    <t>Elantra GT</t>
  </si>
  <si>
    <t>Elantra Touring</t>
  </si>
  <si>
    <t>Eldorado</t>
  </si>
  <si>
    <t>Electra</t>
  </si>
  <si>
    <t>Element</t>
  </si>
  <si>
    <t>Elise</t>
  </si>
  <si>
    <t>Enclave</t>
  </si>
  <si>
    <t>Encore</t>
  </si>
  <si>
    <t>Endeavor</t>
  </si>
  <si>
    <t>Entourage</t>
  </si>
  <si>
    <t>Envision</t>
  </si>
  <si>
    <t>Envoy</t>
  </si>
  <si>
    <t>Envoy XL</t>
  </si>
  <si>
    <t>Envoy XUV</t>
  </si>
  <si>
    <t>Enzo</t>
  </si>
  <si>
    <t>Eos</t>
  </si>
  <si>
    <t>Equator</t>
  </si>
  <si>
    <t>Equinox</t>
  </si>
  <si>
    <t>Equus</t>
  </si>
  <si>
    <t>ES 250</t>
  </si>
  <si>
    <t>ES 300</t>
  </si>
  <si>
    <t>ES 300h</t>
  </si>
  <si>
    <t>ES 330</t>
  </si>
  <si>
    <t>ES 350</t>
  </si>
  <si>
    <t>Escalade</t>
  </si>
  <si>
    <t>Escalade ESV</t>
  </si>
  <si>
    <t>Escalade EXT</t>
  </si>
  <si>
    <t>Escalade Hybrid</t>
  </si>
  <si>
    <t>Escape</t>
  </si>
  <si>
    <t>Escape Hybrid</t>
  </si>
  <si>
    <t>Escort</t>
  </si>
  <si>
    <t>E-Series Van</t>
  </si>
  <si>
    <t>E-Series Wagon</t>
  </si>
  <si>
    <t>Esprit</t>
  </si>
  <si>
    <t>Estate Wagon</t>
  </si>
  <si>
    <t>Esteem</t>
  </si>
  <si>
    <t>EuroVan</t>
  </si>
  <si>
    <t>Evora</t>
  </si>
  <si>
    <t>Evora 400</t>
  </si>
  <si>
    <t>EX</t>
  </si>
  <si>
    <t>EX35</t>
  </si>
  <si>
    <t>Excel</t>
  </si>
  <si>
    <t>Exige</t>
  </si>
  <si>
    <t>Expedition</t>
  </si>
  <si>
    <t>Explorer</t>
  </si>
  <si>
    <t>Explorer Sport</t>
  </si>
  <si>
    <t>Explorer Sport Trac</t>
  </si>
  <si>
    <t>Expo</t>
  </si>
  <si>
    <t>Express</t>
  </si>
  <si>
    <t>Express Cargo</t>
  </si>
  <si>
    <t>F12 Berlinetta</t>
  </si>
  <si>
    <t>F-150</t>
  </si>
  <si>
    <t>F-150 Heritage</t>
  </si>
  <si>
    <t>F-150 SVT Lightning</t>
  </si>
  <si>
    <t>F-250</t>
  </si>
  <si>
    <t>F430</t>
  </si>
  <si>
    <t>Festiva</t>
  </si>
  <si>
    <t>FF</t>
  </si>
  <si>
    <t>Fiesta</t>
  </si>
  <si>
    <t>Firebird</t>
  </si>
  <si>
    <t>Fit</t>
  </si>
  <si>
    <t>Fit EV</t>
  </si>
  <si>
    <t>Five Hundred</t>
  </si>
  <si>
    <t>FJ Cruiser</t>
  </si>
  <si>
    <t>Fleetwood</t>
  </si>
  <si>
    <t>Flex</t>
  </si>
  <si>
    <t>Flying Spur</t>
  </si>
  <si>
    <t>Focus</t>
  </si>
  <si>
    <t>Focus RS</t>
  </si>
  <si>
    <t>Focus ST</t>
  </si>
  <si>
    <t>Forenza</t>
  </si>
  <si>
    <t>Forester</t>
  </si>
  <si>
    <t>Forte</t>
  </si>
  <si>
    <t>Fox</t>
  </si>
  <si>
    <t>Freelander</t>
  </si>
  <si>
    <t>Freestar</t>
  </si>
  <si>
    <t>Freestyle</t>
  </si>
  <si>
    <t>Frontier</t>
  </si>
  <si>
    <t>FR-S</t>
  </si>
  <si>
    <t>Fusion</t>
  </si>
  <si>
    <t>Fusion Hybrid</t>
  </si>
  <si>
    <t>FX</t>
  </si>
  <si>
    <t>FX35</t>
  </si>
  <si>
    <t>FX45</t>
  </si>
  <si>
    <t>FX50</t>
  </si>
  <si>
    <t>G Convertible</t>
  </si>
  <si>
    <t>G Coupe</t>
  </si>
  <si>
    <t>G Sedan</t>
  </si>
  <si>
    <t>G20</t>
  </si>
  <si>
    <t>G3</t>
  </si>
  <si>
    <t>G35</t>
  </si>
  <si>
    <t>G37</t>
  </si>
  <si>
    <t>G37 Convertible</t>
  </si>
  <si>
    <t>G37 Coupe</t>
  </si>
  <si>
    <t>G37 Sedan</t>
  </si>
  <si>
    <t>G5</t>
  </si>
  <si>
    <t>G6</t>
  </si>
  <si>
    <t>G8</t>
  </si>
  <si>
    <t>G80</t>
  </si>
  <si>
    <t>Galant</t>
  </si>
  <si>
    <t>Gallardo</t>
  </si>
  <si>
    <t>G-Class</t>
  </si>
  <si>
    <t>Genesis Coupe</t>
  </si>
  <si>
    <t>Ghibli</t>
  </si>
  <si>
    <t>Ghost</t>
  </si>
  <si>
    <t>Ghost Series II</t>
  </si>
  <si>
    <t>GLA-Class</t>
  </si>
  <si>
    <t>GLC-Class</t>
  </si>
  <si>
    <t>GL-Class</t>
  </si>
  <si>
    <t>GLE-Class</t>
  </si>
  <si>
    <t>GLE-Class Coupe</t>
  </si>
  <si>
    <t>GLI</t>
  </si>
  <si>
    <t>GLK-Class</t>
  </si>
  <si>
    <t>GLS-Class</t>
  </si>
  <si>
    <t>Golf</t>
  </si>
  <si>
    <t>Golf Alltrack</t>
  </si>
  <si>
    <t>Golf GTI</t>
  </si>
  <si>
    <t>Golf R</t>
  </si>
  <si>
    <t>Golf SportWagen</t>
  </si>
  <si>
    <t>Grand Am</t>
  </si>
  <si>
    <t>Grand Caravan</t>
  </si>
  <si>
    <t>Grand Prix</t>
  </si>
  <si>
    <t>Grand Vitara</t>
  </si>
  <si>
    <t>Grand Voyager</t>
  </si>
  <si>
    <t>GranSport</t>
  </si>
  <si>
    <t>GranTurismo</t>
  </si>
  <si>
    <t>GranTurismo Convertible</t>
  </si>
  <si>
    <t>GS 200t</t>
  </si>
  <si>
    <t>GS 300</t>
  </si>
  <si>
    <t>GS 350</t>
  </si>
  <si>
    <t>GS 400</t>
  </si>
  <si>
    <t>GS 430</t>
  </si>
  <si>
    <t>GS 450h</t>
  </si>
  <si>
    <t>GS 460</t>
  </si>
  <si>
    <t>GS F</t>
  </si>
  <si>
    <t>GT</t>
  </si>
  <si>
    <t>GTI</t>
  </si>
  <si>
    <t>GTO</t>
  </si>
  <si>
    <t>GT-R</t>
  </si>
  <si>
    <t>GX 460</t>
  </si>
  <si>
    <t>GX 470</t>
  </si>
  <si>
    <t>H3</t>
  </si>
  <si>
    <t>H3T</t>
  </si>
  <si>
    <t>HHR</t>
  </si>
  <si>
    <t>Highlander</t>
  </si>
  <si>
    <t>Highlander Hybrid</t>
  </si>
  <si>
    <t>Horizon</t>
  </si>
  <si>
    <t>HR-V</t>
  </si>
  <si>
    <t>HS 250h</t>
  </si>
  <si>
    <t>Huracan</t>
  </si>
  <si>
    <t>i3</t>
  </si>
  <si>
    <t>I30</t>
  </si>
  <si>
    <t>I35</t>
  </si>
  <si>
    <t>iA</t>
  </si>
  <si>
    <t>ILX</t>
  </si>
  <si>
    <t>ILX Hybrid</t>
  </si>
  <si>
    <t>iM</t>
  </si>
  <si>
    <t>i-MiEV</t>
  </si>
  <si>
    <t>Impala</t>
  </si>
  <si>
    <t>Impala Limited</t>
  </si>
  <si>
    <t>Imperial</t>
  </si>
  <si>
    <t>Impreza</t>
  </si>
  <si>
    <t>Impreza WRX</t>
  </si>
  <si>
    <t>Insight</t>
  </si>
  <si>
    <t>Integra</t>
  </si>
  <si>
    <t>Intrepid</t>
  </si>
  <si>
    <t>Intrigue</t>
  </si>
  <si>
    <t>iQ</t>
  </si>
  <si>
    <t>IS 200t</t>
  </si>
  <si>
    <t>IS 250</t>
  </si>
  <si>
    <t>IS 250 C</t>
  </si>
  <si>
    <t>IS 300</t>
  </si>
  <si>
    <t>IS 350</t>
  </si>
  <si>
    <t>IS 350 C</t>
  </si>
  <si>
    <t>IS F</t>
  </si>
  <si>
    <t>J30</t>
  </si>
  <si>
    <t>Jetta</t>
  </si>
  <si>
    <t>Jetta GLI</t>
  </si>
  <si>
    <t>Jetta Hybrid</t>
  </si>
  <si>
    <t>Jetta SportWagen</t>
  </si>
  <si>
    <t>Jimmy</t>
  </si>
  <si>
    <t>Journey</t>
  </si>
  <si>
    <t>Juke</t>
  </si>
  <si>
    <t>Justy</t>
  </si>
  <si>
    <t>JX</t>
  </si>
  <si>
    <t>K900</t>
  </si>
  <si>
    <t>Kizashi</t>
  </si>
  <si>
    <t>LaCrosse</t>
  </si>
  <si>
    <t>Lancer</t>
  </si>
  <si>
    <t>Lancer Evolution</t>
  </si>
  <si>
    <t>Lancer Sportback</t>
  </si>
  <si>
    <t>Land Cruiser</t>
  </si>
  <si>
    <t>Landaulet</t>
  </si>
  <si>
    <t>Laser</t>
  </si>
  <si>
    <t>Le Baron</t>
  </si>
  <si>
    <t>Le Mans</t>
  </si>
  <si>
    <t>Leaf</t>
  </si>
  <si>
    <t>Legacy</t>
  </si>
  <si>
    <t>Legend</t>
  </si>
  <si>
    <t>LeSabre</t>
  </si>
  <si>
    <t>Levante</t>
  </si>
  <si>
    <t>LFA</t>
  </si>
  <si>
    <t>LHS</t>
  </si>
  <si>
    <t>Loyale</t>
  </si>
  <si>
    <t>LR2</t>
  </si>
  <si>
    <t>LR3</t>
  </si>
  <si>
    <t>LR4</t>
  </si>
  <si>
    <t>LS</t>
  </si>
  <si>
    <t>LS 400</t>
  </si>
  <si>
    <t>LS 430</t>
  </si>
  <si>
    <t>LS 460</t>
  </si>
  <si>
    <t>LS 600h L</t>
  </si>
  <si>
    <t>LSS</t>
  </si>
  <si>
    <t>LTD Crown Victoria</t>
  </si>
  <si>
    <t>Lucerne</t>
  </si>
  <si>
    <t>Lumina</t>
  </si>
  <si>
    <t>Lumina Minivan</t>
  </si>
  <si>
    <t>LX 450</t>
  </si>
  <si>
    <t>LX 470</t>
  </si>
  <si>
    <t>LX 570</t>
  </si>
  <si>
    <t>M</t>
  </si>
  <si>
    <t>M2</t>
  </si>
  <si>
    <t>M3</t>
  </si>
  <si>
    <t>M30</t>
  </si>
  <si>
    <t>M35</t>
  </si>
  <si>
    <t>M37</t>
  </si>
  <si>
    <t>M4</t>
  </si>
  <si>
    <t>M4 GTS</t>
  </si>
  <si>
    <t>M45</t>
  </si>
  <si>
    <t>M5</t>
  </si>
  <si>
    <t>M56</t>
  </si>
  <si>
    <t>M6</t>
  </si>
  <si>
    <t>M6 Gran Coupe</t>
  </si>
  <si>
    <t>Macan</t>
  </si>
  <si>
    <t>Magnum</t>
  </si>
  <si>
    <t>Malibu</t>
  </si>
  <si>
    <t>Malibu Classic</t>
  </si>
  <si>
    <t>Malibu Hybrid</t>
  </si>
  <si>
    <t>Malibu Limited</t>
  </si>
  <si>
    <t>Malibu Maxx</t>
  </si>
  <si>
    <t>Mark LT</t>
  </si>
  <si>
    <t>Mark VII</t>
  </si>
  <si>
    <t>Mark VIII</t>
  </si>
  <si>
    <t>Matrix</t>
  </si>
  <si>
    <t>Maxima</t>
  </si>
  <si>
    <t>Mazdaspeed 3</t>
  </si>
  <si>
    <t>Mazdaspeed 6</t>
  </si>
  <si>
    <t>Mazdaspeed MX-5 Miata</t>
  </si>
  <si>
    <t>Mazdaspeed Protege</t>
  </si>
  <si>
    <t>M-Class</t>
  </si>
  <si>
    <t>MDX</t>
  </si>
  <si>
    <t>Metris</t>
  </si>
  <si>
    <t>Metro</t>
  </si>
  <si>
    <t>Mighty Max Pickup</t>
  </si>
  <si>
    <t>Millenia</t>
  </si>
  <si>
    <t>Mirage</t>
  </si>
  <si>
    <t>Mirage G4</t>
  </si>
  <si>
    <t>MKC</t>
  </si>
  <si>
    <t>MKS</t>
  </si>
  <si>
    <t>MKT</t>
  </si>
  <si>
    <t>MKX</t>
  </si>
  <si>
    <t>MKZ</t>
  </si>
  <si>
    <t>MKZ Hybrid</t>
  </si>
  <si>
    <t>ML55 AMG</t>
  </si>
  <si>
    <t>Monaco</t>
  </si>
  <si>
    <t>Montana</t>
  </si>
  <si>
    <t>Montana SV6</t>
  </si>
  <si>
    <t>Monte Carlo</t>
  </si>
  <si>
    <t>Montero</t>
  </si>
  <si>
    <t>Montero Sport</t>
  </si>
  <si>
    <t>MP4-12C</t>
  </si>
  <si>
    <t>MPV</t>
  </si>
  <si>
    <t>MR2</t>
  </si>
  <si>
    <t>MR2 Spyder</t>
  </si>
  <si>
    <t>Mulsanne</t>
  </si>
  <si>
    <t>Murano</t>
  </si>
  <si>
    <t>Murano CrossCabriolet</t>
  </si>
  <si>
    <t>Murcielago</t>
  </si>
  <si>
    <t>Mustang</t>
  </si>
  <si>
    <t>Mustang SVT Cobra</t>
  </si>
  <si>
    <t>MX-3</t>
  </si>
  <si>
    <t>MX-5 Miata</t>
  </si>
  <si>
    <t>MX-6</t>
  </si>
  <si>
    <t>Navajo</t>
  </si>
  <si>
    <t>Navigator</t>
  </si>
  <si>
    <t>Neon</t>
  </si>
  <si>
    <t>New Beetle</t>
  </si>
  <si>
    <t>New Yorker</t>
  </si>
  <si>
    <t>Ninety-Eight</t>
  </si>
  <si>
    <t>Nitro</t>
  </si>
  <si>
    <t>NSX</t>
  </si>
  <si>
    <t>NV200</t>
  </si>
  <si>
    <t>NX</t>
  </si>
  <si>
    <t>NX 200t</t>
  </si>
  <si>
    <t>NX 300h</t>
  </si>
  <si>
    <t>Odyssey</t>
  </si>
  <si>
    <t>Omni</t>
  </si>
  <si>
    <t>Optima</t>
  </si>
  <si>
    <t>Optima Hybrid</t>
  </si>
  <si>
    <t>Outback</t>
  </si>
  <si>
    <t>Outlander</t>
  </si>
  <si>
    <t>Outlander Sport</t>
  </si>
  <si>
    <t>Pacifica</t>
  </si>
  <si>
    <t>Panamera</t>
  </si>
  <si>
    <t>Park Avenue</t>
  </si>
  <si>
    <t>Park Ward</t>
  </si>
  <si>
    <t>Paseo</t>
  </si>
  <si>
    <t>Passat</t>
  </si>
  <si>
    <t>Passport</t>
  </si>
  <si>
    <t>Pathfinder</t>
  </si>
  <si>
    <t>Phaeton</t>
  </si>
  <si>
    <t>Phantom</t>
  </si>
  <si>
    <t>Phantom Coupe</t>
  </si>
  <si>
    <t>Phantom Drophead Coupe</t>
  </si>
  <si>
    <t>Pickup</t>
  </si>
  <si>
    <t>Pilot</t>
  </si>
  <si>
    <t>Precis</t>
  </si>
  <si>
    <t>Prelude</t>
  </si>
  <si>
    <t>Previa</t>
  </si>
  <si>
    <t>Prius</t>
  </si>
  <si>
    <t>Prius c</t>
  </si>
  <si>
    <t>Prius Prime</t>
  </si>
  <si>
    <t>Prius v</t>
  </si>
  <si>
    <t>Prizm</t>
  </si>
  <si>
    <t>Probe</t>
  </si>
  <si>
    <t>Protege</t>
  </si>
  <si>
    <t>Protege5</t>
  </si>
  <si>
    <t>Prowler</t>
  </si>
  <si>
    <t>PT Cruiser</t>
  </si>
  <si>
    <t>Pulsar</t>
  </si>
  <si>
    <t>Q3</t>
  </si>
  <si>
    <t>Q40</t>
  </si>
  <si>
    <t>Q45</t>
  </si>
  <si>
    <t>Q5</t>
  </si>
  <si>
    <t>Q50</t>
  </si>
  <si>
    <t>Q60 Convertible</t>
  </si>
  <si>
    <t>Q60 Coupe</t>
  </si>
  <si>
    <t>Q7</t>
  </si>
  <si>
    <t>Q70</t>
  </si>
  <si>
    <t>Quattroporte</t>
  </si>
  <si>
    <t>Quest</t>
  </si>
  <si>
    <t>QX</t>
  </si>
  <si>
    <t>QX4</t>
  </si>
  <si>
    <t>QX50</t>
  </si>
  <si>
    <t>QX56</t>
  </si>
  <si>
    <t>QX60</t>
  </si>
  <si>
    <t>QX70</t>
  </si>
  <si>
    <t>QX80</t>
  </si>
  <si>
    <t>R32</t>
  </si>
  <si>
    <t>R8</t>
  </si>
  <si>
    <t>Rabbit</t>
  </si>
  <si>
    <t>Raider</t>
  </si>
  <si>
    <t>Rainier</t>
  </si>
  <si>
    <t>Rally Wagon</t>
  </si>
  <si>
    <t>RAM 150</t>
  </si>
  <si>
    <t>RAM 250</t>
  </si>
  <si>
    <t>Ram 50 Pickup</t>
  </si>
  <si>
    <t>Ram Cargo</t>
  </si>
  <si>
    <t>Ram Pickup 1500</t>
  </si>
  <si>
    <t>Ram Van</t>
  </si>
  <si>
    <t>Ram Wagon</t>
  </si>
  <si>
    <t>Ramcharger</t>
  </si>
  <si>
    <t>Range Rover</t>
  </si>
  <si>
    <t>Range Rover Evoque</t>
  </si>
  <si>
    <t>Range Rover Sport</t>
  </si>
  <si>
    <t>Ranger</t>
  </si>
  <si>
    <t>Rapide</t>
  </si>
  <si>
    <t>Rapide S</t>
  </si>
  <si>
    <t>RAV4</t>
  </si>
  <si>
    <t>RAV4 EV</t>
  </si>
  <si>
    <t>RAV4 Hybrid</t>
  </si>
  <si>
    <t>RC 200t</t>
  </si>
  <si>
    <t>RC 300</t>
  </si>
  <si>
    <t>RC 350</t>
  </si>
  <si>
    <t>RC F</t>
  </si>
  <si>
    <t>R-Class</t>
  </si>
  <si>
    <t>RDX</t>
  </si>
  <si>
    <t>Reatta</t>
  </si>
  <si>
    <t>Regal</t>
  </si>
  <si>
    <t>Regency</t>
  </si>
  <si>
    <t>Rendezvous</t>
  </si>
  <si>
    <t>Reno</t>
  </si>
  <si>
    <t>Reventon</t>
  </si>
  <si>
    <t>Ridgeline</t>
  </si>
  <si>
    <t>Rio</t>
  </si>
  <si>
    <t>Riviera</t>
  </si>
  <si>
    <t>RL</t>
  </si>
  <si>
    <t>RLX</t>
  </si>
  <si>
    <t>Roadmaster</t>
  </si>
  <si>
    <t>Rogue</t>
  </si>
  <si>
    <t>Rogue Select</t>
  </si>
  <si>
    <t>Rondo</t>
  </si>
  <si>
    <t>Routan</t>
  </si>
  <si>
    <t>RS 4</t>
  </si>
  <si>
    <t>RS 5</t>
  </si>
  <si>
    <t>RS 6</t>
  </si>
  <si>
    <t>RS 7</t>
  </si>
  <si>
    <t>RSX</t>
  </si>
  <si>
    <t>RX 300</t>
  </si>
  <si>
    <t>RX 330</t>
  </si>
  <si>
    <t>RX 350</t>
  </si>
  <si>
    <t>RX 400h</t>
  </si>
  <si>
    <t>RX 450h</t>
  </si>
  <si>
    <t>RX-7</t>
  </si>
  <si>
    <t>RX-8</t>
  </si>
  <si>
    <t>S-10</t>
  </si>
  <si>
    <t>S-10 Blazer</t>
  </si>
  <si>
    <t>S-15</t>
  </si>
  <si>
    <t>S-15 Jimmy</t>
  </si>
  <si>
    <t>S2000</t>
  </si>
  <si>
    <t>S3</t>
  </si>
  <si>
    <t>S4</t>
  </si>
  <si>
    <t>S40</t>
  </si>
  <si>
    <t>S5</t>
  </si>
  <si>
    <t>S6</t>
  </si>
  <si>
    <t>S60</t>
  </si>
  <si>
    <t>S60 Cross Country</t>
  </si>
  <si>
    <t>S7</t>
  </si>
  <si>
    <t>S70</t>
  </si>
  <si>
    <t>S8</t>
  </si>
  <si>
    <t>S80</t>
  </si>
  <si>
    <t>S90</t>
  </si>
  <si>
    <t>Safari</t>
  </si>
  <si>
    <t>Safari Cargo</t>
  </si>
  <si>
    <t>Samurai</t>
  </si>
  <si>
    <t>Santa Fe</t>
  </si>
  <si>
    <t>Santa Fe Sport</t>
  </si>
  <si>
    <t>Savana</t>
  </si>
  <si>
    <t>Savana Cargo</t>
  </si>
  <si>
    <t>SC 300</t>
  </si>
  <si>
    <t>SC 400</t>
  </si>
  <si>
    <t>SC 430</t>
  </si>
  <si>
    <t>S-Class</t>
  </si>
  <si>
    <t>Scoupe</t>
  </si>
  <si>
    <t>Sebring</t>
  </si>
  <si>
    <t>Sedona</t>
  </si>
  <si>
    <t>Sentra</t>
  </si>
  <si>
    <t>Sephia</t>
  </si>
  <si>
    <t>Sequoia</t>
  </si>
  <si>
    <t>Seville</t>
  </si>
  <si>
    <t>Shadow</t>
  </si>
  <si>
    <t>Shelby GT350</t>
  </si>
  <si>
    <t>Shelby GT500</t>
  </si>
  <si>
    <t>Sidekick</t>
  </si>
  <si>
    <t>Sienna</t>
  </si>
  <si>
    <t>Sierra 1500</t>
  </si>
  <si>
    <t>Sierra 1500 Classic</t>
  </si>
  <si>
    <t>Sierra 1500 Hybrid</t>
  </si>
  <si>
    <t>Sierra 1500HD</t>
  </si>
  <si>
    <t>Sierra C3</t>
  </si>
  <si>
    <t>Sierra Classic 1500</t>
  </si>
  <si>
    <t>Sigma</t>
  </si>
  <si>
    <t>Silhouette</t>
  </si>
  <si>
    <t>Silver Seraph</t>
  </si>
  <si>
    <t>Silverado 1500</t>
  </si>
  <si>
    <t>Silverado 1500 Classic</t>
  </si>
  <si>
    <t>Silverado 1500 Hybrid</t>
  </si>
  <si>
    <t>Sixty Special</t>
  </si>
  <si>
    <t>Skylark</t>
  </si>
  <si>
    <t>SLC-Class</t>
  </si>
  <si>
    <t>SL-Class</t>
  </si>
  <si>
    <t>SLK-Class</t>
  </si>
  <si>
    <t>SLR McLaren</t>
  </si>
  <si>
    <t>SLS AMG</t>
  </si>
  <si>
    <t>SLS AMG GT</t>
  </si>
  <si>
    <t>SLS AMG GT Final Edition</t>
  </si>
  <si>
    <t>SLX</t>
  </si>
  <si>
    <t>Solstice</t>
  </si>
  <si>
    <t>Sonata</t>
  </si>
  <si>
    <t>Sonata Hybrid</t>
  </si>
  <si>
    <t>Sonic</t>
  </si>
  <si>
    <t>Sonoma</t>
  </si>
  <si>
    <t>Sorento</t>
  </si>
  <si>
    <t>Soul</t>
  </si>
  <si>
    <t>Soul EV</t>
  </si>
  <si>
    <t>Spark</t>
  </si>
  <si>
    <t>Spark EV</t>
  </si>
  <si>
    <t>Spectra</t>
  </si>
  <si>
    <t>Spirit</t>
  </si>
  <si>
    <t>Sportage</t>
  </si>
  <si>
    <t>Sportvan</t>
  </si>
  <si>
    <t>Spyder</t>
  </si>
  <si>
    <t>SQ5</t>
  </si>
  <si>
    <t>SRT Viper</t>
  </si>
  <si>
    <t>SRX</t>
  </si>
  <si>
    <t>SSR</t>
  </si>
  <si>
    <t>Stanza</t>
  </si>
  <si>
    <t>Stealth</t>
  </si>
  <si>
    <t>Stratus</t>
  </si>
  <si>
    <t>STS</t>
  </si>
  <si>
    <t>STS-V</t>
  </si>
  <si>
    <t>Suburban</t>
  </si>
  <si>
    <t>Sunbird</t>
  </si>
  <si>
    <t>Sundance</t>
  </si>
  <si>
    <t>Sunfire</t>
  </si>
  <si>
    <t>Superamerica</t>
  </si>
  <si>
    <t>Supersports Convertible ISR</t>
  </si>
  <si>
    <t>Supra</t>
  </si>
  <si>
    <t>SVX</t>
  </si>
  <si>
    <t>Swift</t>
  </si>
  <si>
    <t>SX4</t>
  </si>
  <si>
    <t>Syclone</t>
  </si>
  <si>
    <t>T100</t>
  </si>
  <si>
    <t>Tacoma</t>
  </si>
  <si>
    <t>Tahoe</t>
  </si>
  <si>
    <t>Tahoe Hybrid</t>
  </si>
  <si>
    <t>Tahoe Limited/Z71</t>
  </si>
  <si>
    <t>Taurus</t>
  </si>
  <si>
    <t>Taurus X</t>
  </si>
  <si>
    <t>TC</t>
  </si>
  <si>
    <t>Tempo</t>
  </si>
  <si>
    <t>Tercel</t>
  </si>
  <si>
    <t>Terrain</t>
  </si>
  <si>
    <t>Terraza</t>
  </si>
  <si>
    <t>Thunderbird</t>
  </si>
  <si>
    <t>Tiburon</t>
  </si>
  <si>
    <t>Tiguan</t>
  </si>
  <si>
    <t>Titan</t>
  </si>
  <si>
    <t>TL</t>
  </si>
  <si>
    <t>TLX</t>
  </si>
  <si>
    <t>Toronado</t>
  </si>
  <si>
    <t>Torrent</t>
  </si>
  <si>
    <t>Touareg</t>
  </si>
  <si>
    <t>Touareg 2</t>
  </si>
  <si>
    <t>Town and Country</t>
  </si>
  <si>
    <t>Town Car</t>
  </si>
  <si>
    <t>Tracker</t>
  </si>
  <si>
    <t>TrailBlazer</t>
  </si>
  <si>
    <t>TrailBlazer EXT</t>
  </si>
  <si>
    <t>Trans Sport</t>
  </si>
  <si>
    <t>Transit Connect</t>
  </si>
  <si>
    <t>Transit Wagon</t>
  </si>
  <si>
    <t>Traverse</t>
  </si>
  <si>
    <t>Trax</t>
  </si>
  <si>
    <t>Tribeca</t>
  </si>
  <si>
    <t>Tribute</t>
  </si>
  <si>
    <t>Tribute Hybrid</t>
  </si>
  <si>
    <t>Truck</t>
  </si>
  <si>
    <t>TSX</t>
  </si>
  <si>
    <t>TSX Sport Wagon</t>
  </si>
  <si>
    <t>TT</t>
  </si>
  <si>
    <t>TT RS</t>
  </si>
  <si>
    <t>TTS</t>
  </si>
  <si>
    <t>Tucson</t>
  </si>
  <si>
    <t>Tundra</t>
  </si>
  <si>
    <t>Typhoon</t>
  </si>
  <si>
    <t>Uplander</t>
  </si>
  <si>
    <t>V12 Vanquish</t>
  </si>
  <si>
    <t>V12 Vantage</t>
  </si>
  <si>
    <t>V12 Vantage S</t>
  </si>
  <si>
    <t>V40</t>
  </si>
  <si>
    <t>V50</t>
  </si>
  <si>
    <t>V60</t>
  </si>
  <si>
    <t>V60 Cross Country</t>
  </si>
  <si>
    <t>V70</t>
  </si>
  <si>
    <t>V8</t>
  </si>
  <si>
    <t>V8 Vantage</t>
  </si>
  <si>
    <t>V90</t>
  </si>
  <si>
    <t>Van</t>
  </si>
  <si>
    <t>Vanagon</t>
  </si>
  <si>
    <t>Vandura</t>
  </si>
  <si>
    <t>Vanquish</t>
  </si>
  <si>
    <t>Vanwagon</t>
  </si>
  <si>
    <t>Veloster</t>
  </si>
  <si>
    <t>Venture</t>
  </si>
  <si>
    <t>Venza</t>
  </si>
  <si>
    <t>Veracruz</t>
  </si>
  <si>
    <t>Verano</t>
  </si>
  <si>
    <t>Verona</t>
  </si>
  <si>
    <t>Versa</t>
  </si>
  <si>
    <t>Versa Note</t>
  </si>
  <si>
    <t>Veyron 16.4</t>
  </si>
  <si>
    <t>Vibe</t>
  </si>
  <si>
    <t>Vigor</t>
  </si>
  <si>
    <t>Viper</t>
  </si>
  <si>
    <t>Virage</t>
  </si>
  <si>
    <t>Vitara</t>
  </si>
  <si>
    <t>Voyager</t>
  </si>
  <si>
    <t>Windstar</t>
  </si>
  <si>
    <t>Windstar Cargo</t>
  </si>
  <si>
    <t>Wraith</t>
  </si>
  <si>
    <t>WRX</t>
  </si>
  <si>
    <t>X1</t>
  </si>
  <si>
    <t>X3</t>
  </si>
  <si>
    <t>X4</t>
  </si>
  <si>
    <t>X5</t>
  </si>
  <si>
    <t>X5 M</t>
  </si>
  <si>
    <t>X6</t>
  </si>
  <si>
    <t>X6 M</t>
  </si>
  <si>
    <t>X-90</t>
  </si>
  <si>
    <t>xA</t>
  </si>
  <si>
    <t>xB</t>
  </si>
  <si>
    <t>XC</t>
  </si>
  <si>
    <t>XC60</t>
  </si>
  <si>
    <t>XC70</t>
  </si>
  <si>
    <t>XC90</t>
  </si>
  <si>
    <t>xD</t>
  </si>
  <si>
    <t>XG300</t>
  </si>
  <si>
    <t>XG350</t>
  </si>
  <si>
    <t>XL7</t>
  </si>
  <si>
    <t>XL-7</t>
  </si>
  <si>
    <t>XLR</t>
  </si>
  <si>
    <t>XLR-V</t>
  </si>
  <si>
    <t>XT</t>
  </si>
  <si>
    <t>XT5</t>
  </si>
  <si>
    <t>Xterra</t>
  </si>
  <si>
    <t>XTS</t>
  </si>
  <si>
    <t>XV Crosstrek</t>
  </si>
  <si>
    <t>Yaris</t>
  </si>
  <si>
    <t>Yaris iA</t>
  </si>
  <si>
    <t>Yukon</t>
  </si>
  <si>
    <t>Yukon Denali</t>
  </si>
  <si>
    <t>Yukon Hybrid</t>
  </si>
  <si>
    <t>Yukon XL</t>
  </si>
  <si>
    <t>Z3</t>
  </si>
  <si>
    <t>Z4</t>
  </si>
  <si>
    <t>Z4 M</t>
  </si>
  <si>
    <t>Z8</t>
  </si>
  <si>
    <t>ZDX</t>
  </si>
  <si>
    <t>Zephyr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</si>
</sst>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Bar-Chart : Impact of Fetaures on MSRP using Regression &amp; 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60"/>
      <c:rAngAx val="0"/>
      <c:perspective val="9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99337604767769E-2"/>
          <c:y val="0.11325190839694657"/>
          <c:w val="0.89023040836942835"/>
          <c:h val="0.7230452428600819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'Task 3'!$R$21</c:f>
              <c:strCache>
                <c:ptCount val="1"/>
                <c:pt idx="0">
                  <c:v>Make2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3'!$S$21</c:f>
              <c:numCache>
                <c:formatCode>General</c:formatCode>
                <c:ptCount val="1"/>
                <c:pt idx="0">
                  <c:v>-564.88930103383416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4432-83F4-39AF9F0B377E}"/>
            </c:ext>
          </c:extLst>
        </c:ser>
        <c:ser>
          <c:idx val="1"/>
          <c:order val="1"/>
          <c:tx>
            <c:strRef>
              <c:f>'Task 3'!$R$22</c:f>
              <c:strCache>
                <c:ptCount val="1"/>
                <c:pt idx="0">
                  <c:v>Model2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'Task 3'!$S$22</c:f>
              <c:numCache>
                <c:formatCode>General</c:formatCode>
                <c:ptCount val="1"/>
                <c:pt idx="0">
                  <c:v>179.92866198834108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1-4432-83F4-39AF9F0B377E}"/>
            </c:ext>
          </c:extLst>
        </c:ser>
        <c:ser>
          <c:idx val="2"/>
          <c:order val="2"/>
          <c:tx>
            <c:strRef>
              <c:f>'Task 3'!$R$23</c:f>
              <c:strCache>
                <c:ptCount val="1"/>
                <c:pt idx="0">
                  <c:v>Year2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'Task 3'!$S$23</c:f>
              <c:numCache>
                <c:formatCode>General</c:formatCode>
                <c:ptCount val="1"/>
                <c:pt idx="0">
                  <c:v>927.85239526396799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1-4432-83F4-39AF9F0B377E}"/>
            </c:ext>
          </c:extLst>
        </c:ser>
        <c:ser>
          <c:idx val="3"/>
          <c:order val="3"/>
          <c:tx>
            <c:strRef>
              <c:f>'Task 3'!$R$24</c:f>
              <c:strCache>
                <c:ptCount val="1"/>
                <c:pt idx="0">
                  <c:v>Engine Fuel Type2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'Task 3'!$S$24</c:f>
              <c:numCache>
                <c:formatCode>General</c:formatCode>
                <c:ptCount val="1"/>
                <c:pt idx="0">
                  <c:v>2325.3658335750069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1-4432-83F4-39AF9F0B377E}"/>
            </c:ext>
          </c:extLst>
        </c:ser>
        <c:ser>
          <c:idx val="4"/>
          <c:order val="4"/>
          <c:tx>
            <c:strRef>
              <c:f>'Task 3'!$R$25</c:f>
              <c:strCache>
                <c:ptCount val="1"/>
                <c:pt idx="0">
                  <c:v>Engine HP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'Task 3'!$S$25</c:f>
              <c:numCache>
                <c:formatCode>General</c:formatCode>
                <c:ptCount val="1"/>
                <c:pt idx="0">
                  <c:v>416.2166312040344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1-4432-83F4-39AF9F0B377E}"/>
            </c:ext>
          </c:extLst>
        </c:ser>
        <c:ser>
          <c:idx val="5"/>
          <c:order val="5"/>
          <c:tx>
            <c:strRef>
              <c:f>'Task 3'!$R$26</c:f>
              <c:strCache>
                <c:ptCount val="1"/>
                <c:pt idx="0">
                  <c:v>Engine Cylinders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'Task 3'!$S$26</c:f>
              <c:numCache>
                <c:formatCode>General</c:formatCode>
                <c:ptCount val="1"/>
                <c:pt idx="0">
                  <c:v>6616.6847420280874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41-4432-83F4-39AF9F0B377E}"/>
            </c:ext>
          </c:extLst>
        </c:ser>
        <c:ser>
          <c:idx val="6"/>
          <c:order val="6"/>
          <c:tx>
            <c:strRef>
              <c:f>'Task 3'!$R$27</c:f>
              <c:strCache>
                <c:ptCount val="1"/>
                <c:pt idx="0">
                  <c:v>Transmission Type2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3'!$S$27</c:f>
              <c:numCache>
                <c:formatCode>General</c:formatCode>
                <c:ptCount val="1"/>
                <c:pt idx="0">
                  <c:v>3582.9064349060095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41-4432-83F4-39AF9F0B377E}"/>
            </c:ext>
          </c:extLst>
        </c:ser>
        <c:ser>
          <c:idx val="7"/>
          <c:order val="7"/>
          <c:tx>
            <c:strRef>
              <c:f>'Task 3'!$R$28</c:f>
              <c:strCache>
                <c:ptCount val="1"/>
                <c:pt idx="0">
                  <c:v>Driven_Wheels2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3'!$S$28</c:f>
              <c:numCache>
                <c:formatCode>General</c:formatCode>
                <c:ptCount val="1"/>
                <c:pt idx="0">
                  <c:v>2369.1600111035968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41-4432-83F4-39AF9F0B377E}"/>
            </c:ext>
          </c:extLst>
        </c:ser>
        <c:ser>
          <c:idx val="8"/>
          <c:order val="8"/>
          <c:tx>
            <c:strRef>
              <c:f>'Task 3'!$R$29</c:f>
              <c:strCache>
                <c:ptCount val="1"/>
                <c:pt idx="0">
                  <c:v>Number of Doors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3'!$S$29</c:f>
              <c:numCache>
                <c:formatCode>General</c:formatCode>
                <c:ptCount val="1"/>
                <c:pt idx="0">
                  <c:v>-91.324790056098294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41-4432-83F4-39AF9F0B377E}"/>
            </c:ext>
          </c:extLst>
        </c:ser>
        <c:ser>
          <c:idx val="9"/>
          <c:order val="9"/>
          <c:tx>
            <c:strRef>
              <c:f>'Task 3'!$R$30</c:f>
              <c:strCache>
                <c:ptCount val="1"/>
                <c:pt idx="0">
                  <c:v>Market Category2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3'!$S$30</c:f>
              <c:numCache>
                <c:formatCode>General</c:formatCode>
                <c:ptCount val="1"/>
                <c:pt idx="0">
                  <c:v>-1120.1438779922059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41-4432-83F4-39AF9F0B377E}"/>
            </c:ext>
          </c:extLst>
        </c:ser>
        <c:ser>
          <c:idx val="10"/>
          <c:order val="10"/>
          <c:tx>
            <c:strRef>
              <c:f>'Task 3'!$R$31</c:f>
              <c:strCache>
                <c:ptCount val="1"/>
                <c:pt idx="0">
                  <c:v>Vehicle Size2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3'!$S$31</c:f>
              <c:numCache>
                <c:formatCode>General</c:formatCode>
                <c:ptCount val="1"/>
                <c:pt idx="0">
                  <c:v>1304.5065794909494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41-4432-83F4-39AF9F0B377E}"/>
            </c:ext>
          </c:extLst>
        </c:ser>
        <c:ser>
          <c:idx val="11"/>
          <c:order val="11"/>
          <c:tx>
            <c:strRef>
              <c:f>'Task 3'!$R$32</c:f>
              <c:strCache>
                <c:ptCount val="1"/>
                <c:pt idx="0">
                  <c:v>Vehicle Style2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'Task 3'!$S$32</c:f>
              <c:numCache>
                <c:formatCode>General</c:formatCode>
                <c:ptCount val="1"/>
                <c:pt idx="0">
                  <c:v>1485.8185074436346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41-4432-83F4-39AF9F0B377E}"/>
            </c:ext>
          </c:extLst>
        </c:ser>
        <c:ser>
          <c:idx val="12"/>
          <c:order val="12"/>
          <c:tx>
            <c:strRef>
              <c:f>'Task 3'!$R$33</c:f>
              <c:strCache>
                <c:ptCount val="1"/>
                <c:pt idx="0">
                  <c:v>Highway MPG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'Task 3'!$S$33</c:f>
              <c:numCache>
                <c:formatCode>General</c:formatCode>
                <c:ptCount val="1"/>
                <c:pt idx="0">
                  <c:v>96.34531861212065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41-4432-83F4-39AF9F0B377E}"/>
            </c:ext>
          </c:extLst>
        </c:ser>
        <c:ser>
          <c:idx val="13"/>
          <c:order val="13"/>
          <c:tx>
            <c:strRef>
              <c:f>'Task 3'!$R$34</c:f>
              <c:strCache>
                <c:ptCount val="1"/>
                <c:pt idx="0">
                  <c:v>City MPG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'Task 3'!$S$34</c:f>
              <c:numCache>
                <c:formatCode>General</c:formatCode>
                <c:ptCount val="1"/>
                <c:pt idx="0">
                  <c:v>470.59838638076099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41-4432-83F4-39AF9F0B377E}"/>
            </c:ext>
          </c:extLst>
        </c:ser>
        <c:ser>
          <c:idx val="14"/>
          <c:order val="14"/>
          <c:tx>
            <c:strRef>
              <c:f>'Task 3'!$R$35</c:f>
              <c:strCache>
                <c:ptCount val="1"/>
                <c:pt idx="0">
                  <c:v>Popularity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'Task 3'!$S$35</c:f>
              <c:numCache>
                <c:formatCode>General</c:formatCode>
                <c:ptCount val="1"/>
                <c:pt idx="0">
                  <c:v>-10.496288058097049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1-4432-83F4-39AF9F0B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2635216"/>
        <c:axId val="1617714144"/>
        <c:axId val="0"/>
      </c:bar3DChart>
      <c:catAx>
        <c:axId val="1622635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Features</a:t>
                </a:r>
              </a:p>
            </c:rich>
          </c:tx>
          <c:layout>
            <c:manualLayout>
              <c:xMode val="edge"/>
              <c:yMode val="edge"/>
              <c:x val="0.48585145625299481"/>
              <c:y val="0.8286782501355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17714144"/>
        <c:crosses val="autoZero"/>
        <c:auto val="1"/>
        <c:lblAlgn val="ctr"/>
        <c:lblOffset val="100"/>
        <c:noMultiLvlLbl val="0"/>
      </c:catAx>
      <c:valAx>
        <c:axId val="16177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6000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539199216781267E-2"/>
          <c:y val="0.86906091607907676"/>
          <c:w val="0.92418391806236133"/>
          <c:h val="0.1166873024482391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 prstMaterial="dkEdge">
      <a:bevelB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3174</xdr:colOff>
      <xdr:row>1</xdr:row>
      <xdr:rowOff>165100</xdr:rowOff>
    </xdr:from>
    <xdr:to>
      <xdr:col>38</xdr:col>
      <xdr:colOff>596900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F8845-1E05-4876-AAA9-7194D9FE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pace/Trainity/Test/Trial/Main-Working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-Data"/>
      <sheetName val="Data-Cleaning"/>
      <sheetName val="Processed-Data"/>
      <sheetName val="Index"/>
      <sheetName val="Task 1A-B (2)"/>
      <sheetName val="Task 1A-B"/>
      <sheetName val="Task 2"/>
      <sheetName val="Task 2 (2)"/>
      <sheetName val="Task2 Extras"/>
      <sheetName val="Task3 Cleaning"/>
      <sheetName val="Task 3"/>
      <sheetName val="Task 4"/>
      <sheetName val="Task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F8A46F-6A2A-4AA5-AE9F-0E0DB8FCBDCB}" name="Table12" displayName="Table12" ref="A3:R917" totalsRowShown="0">
  <autoFilter ref="A3:R917" xr:uid="{318F4016-E056-4129-941E-C757E9838721}"/>
  <tableColumns count="18">
    <tableColumn id="1" xr3:uid="{3C03BE02-58E7-48A8-ABE7-7371E486AE42}" name="Make"/>
    <tableColumn id="2" xr3:uid="{17EC1783-AF6E-4A12-9D7E-0A73B24E04ED}" name="Column1"/>
    <tableColumn id="3" xr3:uid="{1DB7C982-0C6B-4686-9512-CC1E710903C0}" name="Model S"/>
    <tableColumn id="4" xr3:uid="{DA305B78-35DC-4DB8-81FE-25AD9BF1EC02}" name="Column2"/>
    <tableColumn id="5" xr3:uid="{34A1B7B8-8886-4B0E-BC6E-13D29886A4CC}" name="Year"/>
    <tableColumn id="6" xr3:uid="{A90E424F-8058-4A41-928C-1D458D22EE72}" name="Column3"/>
    <tableColumn id="7" xr3:uid="{CD413590-4B1E-4A37-A7DD-48271A1F492C}" name="Engine Fuel Type"/>
    <tableColumn id="8" xr3:uid="{0642D695-7BCC-4C73-AB21-062FC65ED4E3}" name="Column4"/>
    <tableColumn id="9" xr3:uid="{DE70D5E7-3FE4-4A5C-B81F-2ADE2C821217}" name="Transmission Type"/>
    <tableColumn id="10" xr3:uid="{AF31BEF8-02DC-48DA-A9BA-3E6C2FF0AEE4}" name="Column5"/>
    <tableColumn id="11" xr3:uid="{0C9D5C7D-86F0-45CD-803B-8EB3CB4464EF}" name="Driven Wheels"/>
    <tableColumn id="12" xr3:uid="{2E4081DF-98A5-40D9-A2E6-B68FD139173E}" name="Column6"/>
    <tableColumn id="13" xr3:uid="{5F55FA97-55D2-485F-B63C-031DC847178D}" name="Market Category"/>
    <tableColumn id="14" xr3:uid="{AE42ED2C-AFAB-4135-9A19-DDAEB8DD480D}" name="Column7"/>
    <tableColumn id="15" xr3:uid="{13AB4F63-E4F3-460D-9D95-DD6D07B53CB2}" name="Vehicle Size"/>
    <tableColumn id="16" xr3:uid="{E2A55625-A9A5-4CF2-8C76-E6B384752B8F}" name="Column8"/>
    <tableColumn id="17" xr3:uid="{E899C281-5D06-49D9-BA78-A526B804CEA1}" name="Vehicle Style"/>
    <tableColumn id="18" xr3:uid="{B752D3D3-06A6-4D02-BFBA-FAD3A66E1281}" name="Colum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18CF28-1ABA-409E-9505-EB291ABA3910}" name="Table13" displayName="Table13" ref="T3:AS917" totalsRowShown="0">
  <autoFilter ref="T3:AS917" xr:uid="{9443BB47-F1D8-423A-A274-CE0DD04A3781}"/>
  <tableColumns count="26">
    <tableColumn id="1" xr3:uid="{E369904C-A58E-4252-A4B3-6887FD3531E4}" name="Sr. No."/>
    <tableColumn id="2" xr3:uid="{A853C8DE-10D7-4AB4-984B-87A8CDDFBA23}" name="Make"/>
    <tableColumn id="3" xr3:uid="{59224EB2-CC4A-4407-B007-2C4E7A0F4135}" name="Make2" dataDxfId="8">
      <calculatedColumnFormula>VLOOKUP(Table13[[#This Row],[Make]],$A$4:$B$51,2,0)</calculatedColumnFormula>
    </tableColumn>
    <tableColumn id="4" xr3:uid="{2213F0EC-3B61-4B2B-87C1-F5646ED9251D}" name="Model"/>
    <tableColumn id="5" xr3:uid="{2A466C55-717E-4186-A13C-45547037E625}" name="Model2" dataDxfId="7">
      <calculatedColumnFormula>VLOOKUP(Table13[[#This Row],[Model]],[1]!Table12[[Model S]:[Column2]],2,0)</calculatedColumnFormula>
    </tableColumn>
    <tableColumn id="6" xr3:uid="{59EFEEB2-ECE0-4125-83B2-40A12DFBDAF7}" name="Year"/>
    <tableColumn id="7" xr3:uid="{33FCC5DB-8E40-4559-B36F-A7AD4DA0ABCB}" name="Year2" dataDxfId="6">
      <calculatedColumnFormula>VLOOKUP(Table13[[#This Row],[Year]],$E$4:$F$31,2,0)</calculatedColumnFormula>
    </tableColumn>
    <tableColumn id="8" xr3:uid="{46193F78-BA4A-4222-9858-BA49D84E3435}" name="Engine Fuel Type"/>
    <tableColumn id="9" xr3:uid="{8A9DC9A0-E63D-49FE-B74D-757B3B20626A}" name="Engine Fuel Type2" dataDxfId="5">
      <calculatedColumnFormula>VLOOKUP(Table13[[#This Row],[Engine Fuel Type]],$G$4:$H$13,2,0)</calculatedColumnFormula>
    </tableColumn>
    <tableColumn id="10" xr3:uid="{A5457B52-FEA5-400F-8043-96C2AB0F4E49}" name="Engine HP"/>
    <tableColumn id="11" xr3:uid="{ACD01008-F25D-4D35-AB82-5BED2C1953F8}" name="Engine Cylinders"/>
    <tableColumn id="12" xr3:uid="{15D83C3B-FD9E-450E-8F47-A3CC15FE296D}" name="Transmission Type"/>
    <tableColumn id="13" xr3:uid="{06494780-8948-4C7F-A7A6-7C4706FED921}" name="Transmission Type2" dataDxfId="4">
      <calculatedColumnFormula>VLOOKUP(Table13[[#This Row],[Transmission Type]],$I$4:$J$7,2,0)</calculatedColumnFormula>
    </tableColumn>
    <tableColumn id="14" xr3:uid="{87CC6FBC-1326-4E14-B1C8-F5B6BDFD2782}" name="Driven_Wheels"/>
    <tableColumn id="15" xr3:uid="{6069C0F1-8748-4681-BD4C-12B50A9426E3}" name="Driven_Wheels2" dataDxfId="3">
      <calculatedColumnFormula>VLOOKUP(Table13[[#This Row],[Driven_Wheels]],$K$4:$L$7,2,0)</calculatedColumnFormula>
    </tableColumn>
    <tableColumn id="16" xr3:uid="{D7522257-0514-49E6-ADFB-9ABD9775FA7D}" name="Number of Doors"/>
    <tableColumn id="17" xr3:uid="{7D4C32B3-2298-4399-B77F-3035792F1E15}" name="Market Category"/>
    <tableColumn id="18" xr3:uid="{C27B8A00-1E58-4C8A-BEF5-58A135898241}" name="Market Category2" dataDxfId="2">
      <calculatedColumnFormula>VLOOKUP(Table13[[#This Row],[Market Category]],$M$4:$N$75,2,0)</calculatedColumnFormula>
    </tableColumn>
    <tableColumn id="19" xr3:uid="{BC470EB9-652A-4D27-A403-FCC680A64B48}" name="Vehicle Size"/>
    <tableColumn id="20" xr3:uid="{BA59F357-1D43-423E-88AD-3EBA8034755C}" name="Vehicle Size2" dataDxfId="1">
      <calculatedColumnFormula>VLOOKUP(Table13[[#This Row],[Vehicle Size]],$O$4:$P$6,2,0)</calculatedColumnFormula>
    </tableColumn>
    <tableColumn id="21" xr3:uid="{2315A005-DFD5-435A-A648-CADE683BB93A}" name="Vehicle Style"/>
    <tableColumn id="22" xr3:uid="{A4DE1F74-FD5C-47F8-B742-65AA1940656D}" name="Vehicle Style2" dataDxfId="0">
      <calculatedColumnFormula>VLOOKUP(Table13[[#This Row],[Vehicle Style]],$Q$4:$R$19,2,0)</calculatedColumnFormula>
    </tableColumn>
    <tableColumn id="23" xr3:uid="{4949F331-5107-417C-A63E-705D4CD7DDC8}" name="Highway MPG"/>
    <tableColumn id="24" xr3:uid="{B129B535-A570-4D89-BB28-398708AE84CD}" name="City MPG"/>
    <tableColumn id="25" xr3:uid="{1C8C9B30-8F7F-4810-B23E-F3A55F539E40}" name="Popularity"/>
    <tableColumn id="26" xr3:uid="{4C42BB45-378E-4681-9A8C-E4D8FCB4DDA4}" name="MSR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0605A-15FA-4522-AFF6-03344EBBDF13}" name="Table14" displayName="Table14" ref="A4:P918" totalsRowShown="0">
  <autoFilter ref="A4:P918" xr:uid="{4E54B262-A608-46C9-A40B-930CE5CDE265}"/>
  <tableColumns count="16">
    <tableColumn id="3" xr3:uid="{08B40584-F542-41F8-B886-D7086469CD28}" name="Make2"/>
    <tableColumn id="5" xr3:uid="{8822932C-C948-4231-B7FC-551357EBDF19}" name="Model2"/>
    <tableColumn id="7" xr3:uid="{58B9A244-4A09-401D-A332-88336F671CDB}" name="Year2"/>
    <tableColumn id="9" xr3:uid="{426A2099-9266-4DF4-AA60-7AF4C76B5BB5}" name="Engine Fuel Type2"/>
    <tableColumn id="10" xr3:uid="{155C64C9-B7A8-4C4E-8F81-685D4CBCC27C}" name="Engine HP"/>
    <tableColumn id="11" xr3:uid="{ECA1625F-878A-4620-BA00-6FC4EEB1C20C}" name="Engine Cylinders"/>
    <tableColumn id="13" xr3:uid="{F2768643-86EC-4DA5-B121-72824C9D899C}" name="Transmission Type2"/>
    <tableColumn id="15" xr3:uid="{CF2C6C3C-A3DA-4517-B278-A615BA93DB59}" name="Driven_Wheels2"/>
    <tableColumn id="16" xr3:uid="{500CC098-D304-4B32-9272-7F4DD84041D0}" name="Number of Doors"/>
    <tableColumn id="18" xr3:uid="{1C08830E-A363-4283-B0FC-661E9E209E13}" name="Market Category2"/>
    <tableColumn id="20" xr3:uid="{3D611EDB-00B5-4F37-AB9E-4E60C3C862B9}" name="Vehicle Size2"/>
    <tableColumn id="22" xr3:uid="{F1EFCBE2-90FB-4439-A5C7-C9F3E9D1ADFA}" name="Vehicle Style2"/>
    <tableColumn id="23" xr3:uid="{7FFF1A1A-BC79-46E4-9F7C-6B50237F7D1F}" name="Highway MPG"/>
    <tableColumn id="24" xr3:uid="{9F65D9E6-5F5F-4DFC-86CC-E44732ED4BEA}" name="City MPG"/>
    <tableColumn id="25" xr3:uid="{B5537AE1-3F63-4248-BEA3-D34EE5140B36}" name="Popularity"/>
    <tableColumn id="26" xr3:uid="{0681A8E4-F740-476F-8908-631179A246E6}" name="MSR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ED17-58F7-4A26-BEEE-3349A3AA93CD}">
  <dimension ref="A2:AS917"/>
  <sheetViews>
    <sheetView tabSelected="1" topLeftCell="A2" workbookViewId="0">
      <selection activeCell="X57" sqref="X57:X85"/>
    </sheetView>
  </sheetViews>
  <sheetFormatPr defaultRowHeight="14.5" x14ac:dyDescent="0.35"/>
  <cols>
    <col min="2" max="2" width="10.26953125" customWidth="1"/>
    <col min="3" max="3" width="9.54296875" customWidth="1"/>
    <col min="4" max="4" width="10.26953125" customWidth="1"/>
    <col min="6" max="6" width="10.26953125" customWidth="1"/>
    <col min="7" max="7" width="16.7265625" customWidth="1"/>
    <col min="8" max="8" width="10.26953125" customWidth="1"/>
    <col min="9" max="9" width="18.26953125" customWidth="1"/>
    <col min="10" max="10" width="10.26953125" customWidth="1"/>
    <col min="11" max="11" width="14.90625" customWidth="1"/>
    <col min="12" max="12" width="10.26953125" customWidth="1"/>
    <col min="13" max="13" width="16.90625" customWidth="1"/>
    <col min="14" max="14" width="10.26953125" customWidth="1"/>
    <col min="15" max="15" width="12.453125" customWidth="1"/>
    <col min="16" max="16" width="10.26953125" customWidth="1"/>
    <col min="17" max="17" width="13.26953125" customWidth="1"/>
    <col min="18" max="18" width="9.1796875" customWidth="1"/>
    <col min="24" max="24" width="9.1796875" customWidth="1"/>
    <col min="27" max="27" width="16.7265625" customWidth="1"/>
    <col min="28" max="28" width="17.7265625" customWidth="1"/>
    <col min="29" max="29" width="11.1796875" customWidth="1"/>
    <col min="30" max="30" width="16.453125" customWidth="1"/>
    <col min="31" max="31" width="18.26953125" customWidth="1"/>
    <col min="32" max="32" width="19.26953125" customWidth="1"/>
    <col min="33" max="33" width="15.453125" customWidth="1"/>
    <col min="34" max="34" width="16.453125" customWidth="1"/>
    <col min="35" max="35" width="17.26953125" customWidth="1"/>
    <col min="36" max="36" width="16.90625" customWidth="1"/>
    <col min="37" max="37" width="17.90625" customWidth="1"/>
    <col min="38" max="38" width="12.453125" customWidth="1"/>
    <col min="39" max="39" width="13.453125" customWidth="1"/>
    <col min="40" max="40" width="13.26953125" customWidth="1"/>
    <col min="41" max="41" width="14.26953125" customWidth="1"/>
    <col min="42" max="42" width="14.453125" customWidth="1"/>
    <col min="43" max="43" width="10.54296875" customWidth="1"/>
    <col min="44" max="44" width="11.453125" customWidth="1"/>
  </cols>
  <sheetData>
    <row r="2" spans="1:45" ht="14.5" customHeight="1" x14ac:dyDescent="0.35">
      <c r="A2" s="7" t="s">
        <v>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T2" s="9" t="s">
        <v>42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x14ac:dyDescent="0.35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T3" t="s">
        <v>61</v>
      </c>
      <c r="U3" t="s">
        <v>43</v>
      </c>
      <c r="V3" t="s">
        <v>0</v>
      </c>
      <c r="W3" t="s">
        <v>62</v>
      </c>
      <c r="X3" t="s">
        <v>1</v>
      </c>
      <c r="Y3" t="s">
        <v>47</v>
      </c>
      <c r="Z3" t="s">
        <v>2</v>
      </c>
      <c r="AA3" t="s">
        <v>49</v>
      </c>
      <c r="AB3" t="s">
        <v>3</v>
      </c>
      <c r="AC3" t="s">
        <v>4</v>
      </c>
      <c r="AD3" t="s">
        <v>5</v>
      </c>
      <c r="AE3" t="s">
        <v>51</v>
      </c>
      <c r="AF3" t="s">
        <v>6</v>
      </c>
      <c r="AG3" t="s">
        <v>63</v>
      </c>
      <c r="AH3" t="s">
        <v>7</v>
      </c>
      <c r="AI3" t="s">
        <v>8</v>
      </c>
      <c r="AJ3" t="s">
        <v>55</v>
      </c>
      <c r="AK3" t="s">
        <v>9</v>
      </c>
      <c r="AL3" t="s">
        <v>57</v>
      </c>
      <c r="AM3" t="s">
        <v>10</v>
      </c>
      <c r="AN3" t="s">
        <v>59</v>
      </c>
      <c r="AO3" t="s">
        <v>11</v>
      </c>
      <c r="AP3" t="s">
        <v>12</v>
      </c>
      <c r="AQ3" t="s">
        <v>13</v>
      </c>
      <c r="AR3" t="s">
        <v>14</v>
      </c>
      <c r="AS3" t="s">
        <v>15</v>
      </c>
    </row>
    <row r="4" spans="1:45" x14ac:dyDescent="0.35">
      <c r="A4" t="s">
        <v>64</v>
      </c>
      <c r="B4">
        <v>1</v>
      </c>
      <c r="C4" t="s">
        <v>65</v>
      </c>
      <c r="D4">
        <v>1</v>
      </c>
      <c r="E4">
        <v>1990</v>
      </c>
      <c r="F4">
        <v>1</v>
      </c>
      <c r="G4" t="s">
        <v>66</v>
      </c>
      <c r="H4">
        <v>1</v>
      </c>
      <c r="I4" t="s">
        <v>67</v>
      </c>
      <c r="J4">
        <v>1</v>
      </c>
      <c r="K4" t="s">
        <v>68</v>
      </c>
      <c r="L4">
        <v>1</v>
      </c>
      <c r="M4" t="s">
        <v>69</v>
      </c>
      <c r="N4">
        <v>1</v>
      </c>
      <c r="O4" t="s">
        <v>70</v>
      </c>
      <c r="P4">
        <v>1</v>
      </c>
      <c r="Q4" t="s">
        <v>71</v>
      </c>
      <c r="R4">
        <v>1</v>
      </c>
      <c r="T4">
        <v>1</v>
      </c>
      <c r="U4" t="s">
        <v>72</v>
      </c>
      <c r="V4">
        <f>VLOOKUP(Table13[[#This Row],[Make]],$A$4:$B$51,2,0)</f>
        <v>6</v>
      </c>
      <c r="W4" t="s">
        <v>73</v>
      </c>
      <c r="X4">
        <f>VLOOKUP(Table13[[#This Row],[Model]],Table12[[Model S]:[Column2]],2,0)</f>
        <v>2</v>
      </c>
      <c r="Y4">
        <v>2011</v>
      </c>
      <c r="Z4">
        <f>VLOOKUP(Table13[[#This Row],[Year]],$E$4:$F$31,2,0)</f>
        <v>22</v>
      </c>
      <c r="AA4" t="s">
        <v>74</v>
      </c>
      <c r="AB4">
        <f>VLOOKUP(Table13[[#This Row],[Engine Fuel Type]],$G$4:$H$13,2,0)</f>
        <v>9</v>
      </c>
      <c r="AC4">
        <v>335</v>
      </c>
      <c r="AD4">
        <v>6</v>
      </c>
      <c r="AE4" t="s">
        <v>75</v>
      </c>
      <c r="AF4">
        <f>VLOOKUP(Table13[[#This Row],[Transmission Type]],$I$4:$J$7,2,0)</f>
        <v>4</v>
      </c>
      <c r="AG4" t="s">
        <v>76</v>
      </c>
      <c r="AH4">
        <f>VLOOKUP(Table13[[#This Row],[Driven_Wheels]],$K$4:$L$7,2,0)</f>
        <v>4</v>
      </c>
      <c r="AI4">
        <v>2</v>
      </c>
      <c r="AJ4" t="s">
        <v>77</v>
      </c>
      <c r="AK4">
        <f>VLOOKUP(Table13[[#This Row],[Market Category]],$M$4:$N$75,2,0)</f>
        <v>39</v>
      </c>
      <c r="AL4" t="s">
        <v>70</v>
      </c>
      <c r="AM4">
        <f>VLOOKUP(Table13[[#This Row],[Vehicle Size]],$O$4:$P$6,2,0)</f>
        <v>1</v>
      </c>
      <c r="AN4" t="s">
        <v>78</v>
      </c>
      <c r="AO4">
        <f>VLOOKUP(Table13[[#This Row],[Vehicle Style]],$Q$4:$R$19,2,0)</f>
        <v>9</v>
      </c>
      <c r="AP4">
        <v>26</v>
      </c>
      <c r="AQ4">
        <v>19</v>
      </c>
      <c r="AR4">
        <v>3916</v>
      </c>
      <c r="AS4">
        <v>46135</v>
      </c>
    </row>
    <row r="5" spans="1:45" x14ac:dyDescent="0.35">
      <c r="A5" t="s">
        <v>79</v>
      </c>
      <c r="B5">
        <v>2</v>
      </c>
      <c r="C5" t="s">
        <v>73</v>
      </c>
      <c r="D5">
        <v>2</v>
      </c>
      <c r="E5">
        <v>1991</v>
      </c>
      <c r="F5">
        <v>2</v>
      </c>
      <c r="G5" t="s">
        <v>80</v>
      </c>
      <c r="H5">
        <v>2</v>
      </c>
      <c r="I5" t="s">
        <v>81</v>
      </c>
      <c r="J5">
        <v>2</v>
      </c>
      <c r="K5" t="s">
        <v>82</v>
      </c>
      <c r="L5">
        <v>2</v>
      </c>
      <c r="M5" t="s">
        <v>83</v>
      </c>
      <c r="N5">
        <v>2</v>
      </c>
      <c r="O5" t="s">
        <v>84</v>
      </c>
      <c r="P5">
        <v>2</v>
      </c>
      <c r="Q5" t="s">
        <v>85</v>
      </c>
      <c r="R5">
        <v>2</v>
      </c>
      <c r="T5">
        <v>2</v>
      </c>
      <c r="U5" t="s">
        <v>72</v>
      </c>
      <c r="V5">
        <f>VLOOKUP(Table13[[#This Row],[Make]],$A$4:$B$51,2,0)</f>
        <v>6</v>
      </c>
      <c r="W5" t="s">
        <v>65</v>
      </c>
      <c r="X5">
        <f>VLOOKUP(Table13[[#This Row],[Model]],Table12[[Model S]:[Column2]],2,0)</f>
        <v>1</v>
      </c>
      <c r="Y5">
        <v>2011</v>
      </c>
      <c r="Z5">
        <f>VLOOKUP(Table13[[#This Row],[Year]],$E$4:$F$31,2,0)</f>
        <v>22</v>
      </c>
      <c r="AA5" t="s">
        <v>74</v>
      </c>
      <c r="AB5">
        <f>VLOOKUP(Table13[[#This Row],[Engine Fuel Type]],$G$4:$H$13,2,0)</f>
        <v>9</v>
      </c>
      <c r="AC5">
        <v>300</v>
      </c>
      <c r="AD5">
        <v>6</v>
      </c>
      <c r="AE5" t="s">
        <v>75</v>
      </c>
      <c r="AF5">
        <f>VLOOKUP(Table13[[#This Row],[Transmission Type]],$I$4:$J$7,2,0)</f>
        <v>4</v>
      </c>
      <c r="AG5" t="s">
        <v>76</v>
      </c>
      <c r="AH5">
        <f>VLOOKUP(Table13[[#This Row],[Driven_Wheels]],$K$4:$L$7,2,0)</f>
        <v>4</v>
      </c>
      <c r="AI5">
        <v>2</v>
      </c>
      <c r="AJ5" t="s">
        <v>86</v>
      </c>
      <c r="AK5">
        <f>VLOOKUP(Table13[[#This Row],[Market Category]],$M$4:$N$75,2,0)</f>
        <v>68</v>
      </c>
      <c r="AL5" t="s">
        <v>70</v>
      </c>
      <c r="AM5">
        <f>VLOOKUP(Table13[[#This Row],[Vehicle Size]],$O$4:$P$6,2,0)</f>
        <v>1</v>
      </c>
      <c r="AN5" t="s">
        <v>87</v>
      </c>
      <c r="AO5">
        <f>VLOOKUP(Table13[[#This Row],[Vehicle Style]],$Q$4:$R$19,2,0)</f>
        <v>7</v>
      </c>
      <c r="AP5">
        <v>28</v>
      </c>
      <c r="AQ5">
        <v>19</v>
      </c>
      <c r="AR5">
        <v>3916</v>
      </c>
      <c r="AS5">
        <v>40650</v>
      </c>
    </row>
    <row r="6" spans="1:45" x14ac:dyDescent="0.35">
      <c r="A6" t="s">
        <v>88</v>
      </c>
      <c r="B6">
        <v>3</v>
      </c>
      <c r="C6" t="s">
        <v>89</v>
      </c>
      <c r="D6">
        <v>3</v>
      </c>
      <c r="E6">
        <v>1992</v>
      </c>
      <c r="F6">
        <v>3</v>
      </c>
      <c r="G6" t="s">
        <v>90</v>
      </c>
      <c r="H6">
        <v>3</v>
      </c>
      <c r="I6" t="s">
        <v>91</v>
      </c>
      <c r="J6">
        <v>3</v>
      </c>
      <c r="K6" t="s">
        <v>92</v>
      </c>
      <c r="L6">
        <v>3</v>
      </c>
      <c r="M6" t="s">
        <v>93</v>
      </c>
      <c r="N6">
        <v>3</v>
      </c>
      <c r="O6" t="s">
        <v>94</v>
      </c>
      <c r="P6">
        <v>3</v>
      </c>
      <c r="Q6" t="s">
        <v>95</v>
      </c>
      <c r="R6">
        <v>3</v>
      </c>
      <c r="T6">
        <v>3</v>
      </c>
      <c r="U6" t="s">
        <v>72</v>
      </c>
      <c r="V6">
        <f>VLOOKUP(Table13[[#This Row],[Make]],$A$4:$B$51,2,0)</f>
        <v>6</v>
      </c>
      <c r="W6" t="s">
        <v>65</v>
      </c>
      <c r="X6">
        <f>VLOOKUP(Table13[[#This Row],[Model]],Table12[[Model S]:[Column2]],2,0)</f>
        <v>1</v>
      </c>
      <c r="Y6">
        <v>2011</v>
      </c>
      <c r="Z6">
        <f>VLOOKUP(Table13[[#This Row],[Year]],$E$4:$F$31,2,0)</f>
        <v>22</v>
      </c>
      <c r="AA6" t="s">
        <v>74</v>
      </c>
      <c r="AB6">
        <f>VLOOKUP(Table13[[#This Row],[Engine Fuel Type]],$G$4:$H$13,2,0)</f>
        <v>9</v>
      </c>
      <c r="AC6">
        <v>300</v>
      </c>
      <c r="AD6">
        <v>6</v>
      </c>
      <c r="AE6" t="s">
        <v>75</v>
      </c>
      <c r="AF6">
        <f>VLOOKUP(Table13[[#This Row],[Transmission Type]],$I$4:$J$7,2,0)</f>
        <v>4</v>
      </c>
      <c r="AG6" t="s">
        <v>76</v>
      </c>
      <c r="AH6">
        <f>VLOOKUP(Table13[[#This Row],[Driven_Wheels]],$K$4:$L$7,2,0)</f>
        <v>4</v>
      </c>
      <c r="AI6">
        <v>2</v>
      </c>
      <c r="AJ6" t="s">
        <v>96</v>
      </c>
      <c r="AK6">
        <f>VLOOKUP(Table13[[#This Row],[Market Category]],$M$4:$N$75,2,0)</f>
        <v>65</v>
      </c>
      <c r="AL6" t="s">
        <v>70</v>
      </c>
      <c r="AM6">
        <f>VLOOKUP(Table13[[#This Row],[Vehicle Size]],$O$4:$P$6,2,0)</f>
        <v>1</v>
      </c>
      <c r="AN6" t="s">
        <v>78</v>
      </c>
      <c r="AO6">
        <f>VLOOKUP(Table13[[#This Row],[Vehicle Style]],$Q$4:$R$19,2,0)</f>
        <v>9</v>
      </c>
      <c r="AP6">
        <v>28</v>
      </c>
      <c r="AQ6">
        <v>20</v>
      </c>
      <c r="AR6">
        <v>3916</v>
      </c>
      <c r="AS6">
        <v>36350</v>
      </c>
    </row>
    <row r="7" spans="1:45" x14ac:dyDescent="0.35">
      <c r="A7" t="s">
        <v>97</v>
      </c>
      <c r="B7">
        <v>4</v>
      </c>
      <c r="C7" t="s">
        <v>98</v>
      </c>
      <c r="D7">
        <v>4</v>
      </c>
      <c r="E7">
        <v>1993</v>
      </c>
      <c r="F7">
        <v>4</v>
      </c>
      <c r="G7" t="s">
        <v>99</v>
      </c>
      <c r="H7">
        <v>4</v>
      </c>
      <c r="I7" t="s">
        <v>75</v>
      </c>
      <c r="J7">
        <v>4</v>
      </c>
      <c r="K7" t="s">
        <v>76</v>
      </c>
      <c r="L7">
        <v>4</v>
      </c>
      <c r="M7" t="s">
        <v>100</v>
      </c>
      <c r="N7">
        <v>4</v>
      </c>
      <c r="Q7" t="s">
        <v>101</v>
      </c>
      <c r="R7">
        <v>4</v>
      </c>
      <c r="T7">
        <v>4</v>
      </c>
      <c r="U7" t="s">
        <v>72</v>
      </c>
      <c r="V7">
        <f>VLOOKUP(Table13[[#This Row],[Make]],$A$4:$B$51,2,0)</f>
        <v>6</v>
      </c>
      <c r="W7" t="s">
        <v>65</v>
      </c>
      <c r="X7">
        <f>VLOOKUP(Table13[[#This Row],[Model]],Table12[[Model S]:[Column2]],2,0)</f>
        <v>1</v>
      </c>
      <c r="Y7">
        <v>2011</v>
      </c>
      <c r="Z7">
        <f>VLOOKUP(Table13[[#This Row],[Year]],$E$4:$F$31,2,0)</f>
        <v>22</v>
      </c>
      <c r="AA7" t="s">
        <v>74</v>
      </c>
      <c r="AB7">
        <f>VLOOKUP(Table13[[#This Row],[Engine Fuel Type]],$G$4:$H$13,2,0)</f>
        <v>9</v>
      </c>
      <c r="AC7">
        <v>230</v>
      </c>
      <c r="AD7">
        <v>6</v>
      </c>
      <c r="AE7" t="s">
        <v>75</v>
      </c>
      <c r="AF7">
        <f>VLOOKUP(Table13[[#This Row],[Transmission Type]],$I$4:$J$7,2,0)</f>
        <v>4</v>
      </c>
      <c r="AG7" t="s">
        <v>76</v>
      </c>
      <c r="AH7">
        <f>VLOOKUP(Table13[[#This Row],[Driven_Wheels]],$K$4:$L$7,2,0)</f>
        <v>4</v>
      </c>
      <c r="AI7">
        <v>2</v>
      </c>
      <c r="AJ7" t="s">
        <v>86</v>
      </c>
      <c r="AK7">
        <f>VLOOKUP(Table13[[#This Row],[Market Category]],$M$4:$N$75,2,0)</f>
        <v>68</v>
      </c>
      <c r="AL7" t="s">
        <v>70</v>
      </c>
      <c r="AM7">
        <f>VLOOKUP(Table13[[#This Row],[Vehicle Size]],$O$4:$P$6,2,0)</f>
        <v>1</v>
      </c>
      <c r="AN7" t="s">
        <v>78</v>
      </c>
      <c r="AO7">
        <f>VLOOKUP(Table13[[#This Row],[Vehicle Style]],$Q$4:$R$19,2,0)</f>
        <v>9</v>
      </c>
      <c r="AP7">
        <v>28</v>
      </c>
      <c r="AQ7">
        <v>18</v>
      </c>
      <c r="AR7">
        <v>3916</v>
      </c>
      <c r="AS7">
        <v>29450</v>
      </c>
    </row>
    <row r="8" spans="1:45" x14ac:dyDescent="0.35">
      <c r="A8" t="s">
        <v>102</v>
      </c>
      <c r="B8">
        <v>5</v>
      </c>
      <c r="C8" t="s">
        <v>103</v>
      </c>
      <c r="D8">
        <v>5</v>
      </c>
      <c r="E8">
        <v>1994</v>
      </c>
      <c r="F8">
        <v>5</v>
      </c>
      <c r="G8" t="s">
        <v>104</v>
      </c>
      <c r="H8">
        <v>5</v>
      </c>
      <c r="M8" t="s">
        <v>105</v>
      </c>
      <c r="N8">
        <v>5</v>
      </c>
      <c r="Q8" t="s">
        <v>106</v>
      </c>
      <c r="R8">
        <v>5</v>
      </c>
      <c r="T8">
        <v>5</v>
      </c>
      <c r="U8" t="s">
        <v>72</v>
      </c>
      <c r="V8">
        <f>VLOOKUP(Table13[[#This Row],[Make]],$A$4:$B$51,2,0)</f>
        <v>6</v>
      </c>
      <c r="W8" t="s">
        <v>65</v>
      </c>
      <c r="X8">
        <f>VLOOKUP(Table13[[#This Row],[Model]],Table12[[Model S]:[Column2]],2,0)</f>
        <v>1</v>
      </c>
      <c r="Y8">
        <v>2011</v>
      </c>
      <c r="Z8">
        <f>VLOOKUP(Table13[[#This Row],[Year]],$E$4:$F$31,2,0)</f>
        <v>22</v>
      </c>
      <c r="AA8" t="s">
        <v>74</v>
      </c>
      <c r="AB8">
        <f>VLOOKUP(Table13[[#This Row],[Engine Fuel Type]],$G$4:$H$13,2,0)</f>
        <v>9</v>
      </c>
      <c r="AC8">
        <v>230</v>
      </c>
      <c r="AD8">
        <v>6</v>
      </c>
      <c r="AE8" t="s">
        <v>75</v>
      </c>
      <c r="AF8">
        <f>VLOOKUP(Table13[[#This Row],[Transmission Type]],$I$4:$J$7,2,0)</f>
        <v>4</v>
      </c>
      <c r="AG8" t="s">
        <v>76</v>
      </c>
      <c r="AH8">
        <f>VLOOKUP(Table13[[#This Row],[Driven_Wheels]],$K$4:$L$7,2,0)</f>
        <v>4</v>
      </c>
      <c r="AI8">
        <v>2</v>
      </c>
      <c r="AJ8" t="s">
        <v>107</v>
      </c>
      <c r="AK8">
        <f>VLOOKUP(Table13[[#This Row],[Market Category]],$M$4:$N$75,2,0)</f>
        <v>64</v>
      </c>
      <c r="AL8" t="s">
        <v>70</v>
      </c>
      <c r="AM8">
        <f>VLOOKUP(Table13[[#This Row],[Vehicle Size]],$O$4:$P$6,2,0)</f>
        <v>1</v>
      </c>
      <c r="AN8" t="s">
        <v>87</v>
      </c>
      <c r="AO8">
        <f>VLOOKUP(Table13[[#This Row],[Vehicle Style]],$Q$4:$R$19,2,0)</f>
        <v>7</v>
      </c>
      <c r="AP8">
        <v>28</v>
      </c>
      <c r="AQ8">
        <v>18</v>
      </c>
      <c r="AR8">
        <v>3916</v>
      </c>
      <c r="AS8">
        <v>34500</v>
      </c>
    </row>
    <row r="9" spans="1:45" x14ac:dyDescent="0.35">
      <c r="A9" t="s">
        <v>72</v>
      </c>
      <c r="B9">
        <v>6</v>
      </c>
      <c r="C9" t="s">
        <v>108</v>
      </c>
      <c r="D9">
        <v>6</v>
      </c>
      <c r="E9">
        <v>1995</v>
      </c>
      <c r="F9">
        <v>6</v>
      </c>
      <c r="G9" t="s">
        <v>109</v>
      </c>
      <c r="H9">
        <v>6</v>
      </c>
      <c r="M9" t="s">
        <v>110</v>
      </c>
      <c r="N9">
        <v>6</v>
      </c>
      <c r="Q9" t="s">
        <v>111</v>
      </c>
      <c r="R9">
        <v>6</v>
      </c>
      <c r="T9">
        <v>6</v>
      </c>
      <c r="U9" t="s">
        <v>72</v>
      </c>
      <c r="V9">
        <f>VLOOKUP(Table13[[#This Row],[Make]],$A$4:$B$51,2,0)</f>
        <v>6</v>
      </c>
      <c r="W9" t="s">
        <v>65</v>
      </c>
      <c r="X9">
        <f>VLOOKUP(Table13[[#This Row],[Model]],Table12[[Model S]:[Column2]],2,0)</f>
        <v>1</v>
      </c>
      <c r="Y9">
        <v>2012</v>
      </c>
      <c r="Z9">
        <f>VLOOKUP(Table13[[#This Row],[Year]],$E$4:$F$31,2,0)</f>
        <v>23</v>
      </c>
      <c r="AA9" t="s">
        <v>74</v>
      </c>
      <c r="AB9">
        <f>VLOOKUP(Table13[[#This Row],[Engine Fuel Type]],$G$4:$H$13,2,0)</f>
        <v>9</v>
      </c>
      <c r="AC9">
        <v>230</v>
      </c>
      <c r="AD9">
        <v>6</v>
      </c>
      <c r="AE9" t="s">
        <v>75</v>
      </c>
      <c r="AF9">
        <f>VLOOKUP(Table13[[#This Row],[Transmission Type]],$I$4:$J$7,2,0)</f>
        <v>4</v>
      </c>
      <c r="AG9" t="s">
        <v>76</v>
      </c>
      <c r="AH9">
        <f>VLOOKUP(Table13[[#This Row],[Driven_Wheels]],$K$4:$L$7,2,0)</f>
        <v>4</v>
      </c>
      <c r="AI9">
        <v>2</v>
      </c>
      <c r="AJ9" t="s">
        <v>86</v>
      </c>
      <c r="AK9">
        <f>VLOOKUP(Table13[[#This Row],[Market Category]],$M$4:$N$75,2,0)</f>
        <v>68</v>
      </c>
      <c r="AL9" t="s">
        <v>70</v>
      </c>
      <c r="AM9">
        <f>VLOOKUP(Table13[[#This Row],[Vehicle Size]],$O$4:$P$6,2,0)</f>
        <v>1</v>
      </c>
      <c r="AN9" t="s">
        <v>78</v>
      </c>
      <c r="AO9">
        <f>VLOOKUP(Table13[[#This Row],[Vehicle Style]],$Q$4:$R$19,2,0)</f>
        <v>9</v>
      </c>
      <c r="AP9">
        <v>28</v>
      </c>
      <c r="AQ9">
        <v>18</v>
      </c>
      <c r="AR9">
        <v>3916</v>
      </c>
      <c r="AS9">
        <v>31200</v>
      </c>
    </row>
    <row r="10" spans="1:45" x14ac:dyDescent="0.35">
      <c r="A10" t="s">
        <v>112</v>
      </c>
      <c r="B10">
        <v>7</v>
      </c>
      <c r="C10" t="s">
        <v>113</v>
      </c>
      <c r="D10">
        <v>7</v>
      </c>
      <c r="E10">
        <v>1996</v>
      </c>
      <c r="F10">
        <v>7</v>
      </c>
      <c r="G10" t="s">
        <v>114</v>
      </c>
      <c r="H10">
        <v>7</v>
      </c>
      <c r="M10" t="s">
        <v>115</v>
      </c>
      <c r="N10">
        <v>7</v>
      </c>
      <c r="Q10" t="s">
        <v>87</v>
      </c>
      <c r="R10">
        <v>7</v>
      </c>
      <c r="T10">
        <v>7</v>
      </c>
      <c r="U10" t="s">
        <v>72</v>
      </c>
      <c r="V10">
        <f>VLOOKUP(Table13[[#This Row],[Make]],$A$4:$B$51,2,0)</f>
        <v>6</v>
      </c>
      <c r="W10" t="s">
        <v>65</v>
      </c>
      <c r="X10">
        <f>VLOOKUP(Table13[[#This Row],[Model]],Table12[[Model S]:[Column2]],2,0)</f>
        <v>1</v>
      </c>
      <c r="Y10">
        <v>2012</v>
      </c>
      <c r="Z10">
        <f>VLOOKUP(Table13[[#This Row],[Year]],$E$4:$F$31,2,0)</f>
        <v>23</v>
      </c>
      <c r="AA10" t="s">
        <v>74</v>
      </c>
      <c r="AB10">
        <f>VLOOKUP(Table13[[#This Row],[Engine Fuel Type]],$G$4:$H$13,2,0)</f>
        <v>9</v>
      </c>
      <c r="AC10">
        <v>300</v>
      </c>
      <c r="AD10">
        <v>6</v>
      </c>
      <c r="AE10" t="s">
        <v>75</v>
      </c>
      <c r="AF10">
        <f>VLOOKUP(Table13[[#This Row],[Transmission Type]],$I$4:$J$7,2,0)</f>
        <v>4</v>
      </c>
      <c r="AG10" t="s">
        <v>76</v>
      </c>
      <c r="AH10">
        <f>VLOOKUP(Table13[[#This Row],[Driven_Wheels]],$K$4:$L$7,2,0)</f>
        <v>4</v>
      </c>
      <c r="AI10">
        <v>2</v>
      </c>
      <c r="AJ10" t="s">
        <v>86</v>
      </c>
      <c r="AK10">
        <f>VLOOKUP(Table13[[#This Row],[Market Category]],$M$4:$N$75,2,0)</f>
        <v>68</v>
      </c>
      <c r="AL10" t="s">
        <v>70</v>
      </c>
      <c r="AM10">
        <f>VLOOKUP(Table13[[#This Row],[Vehicle Size]],$O$4:$P$6,2,0)</f>
        <v>1</v>
      </c>
      <c r="AN10" t="s">
        <v>87</v>
      </c>
      <c r="AO10">
        <f>VLOOKUP(Table13[[#This Row],[Vehicle Style]],$Q$4:$R$19,2,0)</f>
        <v>7</v>
      </c>
      <c r="AP10">
        <v>26</v>
      </c>
      <c r="AQ10">
        <v>17</v>
      </c>
      <c r="AR10">
        <v>3916</v>
      </c>
      <c r="AS10">
        <v>44100</v>
      </c>
    </row>
    <row r="11" spans="1:45" x14ac:dyDescent="0.35">
      <c r="A11" t="s">
        <v>116</v>
      </c>
      <c r="B11">
        <v>8</v>
      </c>
      <c r="C11">
        <v>200</v>
      </c>
      <c r="D11">
        <v>8</v>
      </c>
      <c r="E11">
        <v>1997</v>
      </c>
      <c r="F11">
        <v>8</v>
      </c>
      <c r="G11" t="s">
        <v>117</v>
      </c>
      <c r="H11">
        <v>8</v>
      </c>
      <c r="M11" t="s">
        <v>118</v>
      </c>
      <c r="N11">
        <v>8</v>
      </c>
      <c r="Q11" t="s">
        <v>119</v>
      </c>
      <c r="R11">
        <v>8</v>
      </c>
      <c r="T11">
        <v>8</v>
      </c>
      <c r="U11" t="s">
        <v>72</v>
      </c>
      <c r="V11">
        <f>VLOOKUP(Table13[[#This Row],[Make]],$A$4:$B$51,2,0)</f>
        <v>6</v>
      </c>
      <c r="W11" t="s">
        <v>65</v>
      </c>
      <c r="X11">
        <f>VLOOKUP(Table13[[#This Row],[Model]],Table12[[Model S]:[Column2]],2,0)</f>
        <v>1</v>
      </c>
      <c r="Y11">
        <v>2012</v>
      </c>
      <c r="Z11">
        <f>VLOOKUP(Table13[[#This Row],[Year]],$E$4:$F$31,2,0)</f>
        <v>23</v>
      </c>
      <c r="AA11" t="s">
        <v>74</v>
      </c>
      <c r="AB11">
        <f>VLOOKUP(Table13[[#This Row],[Engine Fuel Type]],$G$4:$H$13,2,0)</f>
        <v>9</v>
      </c>
      <c r="AC11">
        <v>300</v>
      </c>
      <c r="AD11">
        <v>6</v>
      </c>
      <c r="AE11" t="s">
        <v>75</v>
      </c>
      <c r="AF11">
        <f>VLOOKUP(Table13[[#This Row],[Transmission Type]],$I$4:$J$7,2,0)</f>
        <v>4</v>
      </c>
      <c r="AG11" t="s">
        <v>76</v>
      </c>
      <c r="AH11">
        <f>VLOOKUP(Table13[[#This Row],[Driven_Wheels]],$K$4:$L$7,2,0)</f>
        <v>4</v>
      </c>
      <c r="AI11">
        <v>2</v>
      </c>
      <c r="AJ11" t="s">
        <v>96</v>
      </c>
      <c r="AK11">
        <f>VLOOKUP(Table13[[#This Row],[Market Category]],$M$4:$N$75,2,0)</f>
        <v>65</v>
      </c>
      <c r="AL11" t="s">
        <v>70</v>
      </c>
      <c r="AM11">
        <f>VLOOKUP(Table13[[#This Row],[Vehicle Size]],$O$4:$P$6,2,0)</f>
        <v>1</v>
      </c>
      <c r="AN11" t="s">
        <v>78</v>
      </c>
      <c r="AO11">
        <f>VLOOKUP(Table13[[#This Row],[Vehicle Style]],$Q$4:$R$19,2,0)</f>
        <v>9</v>
      </c>
      <c r="AP11">
        <v>28</v>
      </c>
      <c r="AQ11">
        <v>20</v>
      </c>
      <c r="AR11">
        <v>3916</v>
      </c>
      <c r="AS11">
        <v>39300</v>
      </c>
    </row>
    <row r="12" spans="1:45" x14ac:dyDescent="0.35">
      <c r="A12" t="s">
        <v>120</v>
      </c>
      <c r="B12">
        <v>9</v>
      </c>
      <c r="C12" t="s">
        <v>121</v>
      </c>
      <c r="D12">
        <v>9</v>
      </c>
      <c r="E12">
        <v>1998</v>
      </c>
      <c r="F12">
        <v>9</v>
      </c>
      <c r="G12" t="s">
        <v>74</v>
      </c>
      <c r="H12">
        <v>9</v>
      </c>
      <c r="M12" t="s">
        <v>122</v>
      </c>
      <c r="N12">
        <v>9</v>
      </c>
      <c r="Q12" t="s">
        <v>78</v>
      </c>
      <c r="R12">
        <v>9</v>
      </c>
      <c r="T12">
        <v>9</v>
      </c>
      <c r="U12" t="s">
        <v>72</v>
      </c>
      <c r="V12">
        <f>VLOOKUP(Table13[[#This Row],[Make]],$A$4:$B$51,2,0)</f>
        <v>6</v>
      </c>
      <c r="W12" t="s">
        <v>65</v>
      </c>
      <c r="X12">
        <f>VLOOKUP(Table13[[#This Row],[Model]],Table12[[Model S]:[Column2]],2,0)</f>
        <v>1</v>
      </c>
      <c r="Y12">
        <v>2012</v>
      </c>
      <c r="Z12">
        <f>VLOOKUP(Table13[[#This Row],[Year]],$E$4:$F$31,2,0)</f>
        <v>23</v>
      </c>
      <c r="AA12" t="s">
        <v>74</v>
      </c>
      <c r="AB12">
        <f>VLOOKUP(Table13[[#This Row],[Engine Fuel Type]],$G$4:$H$13,2,0)</f>
        <v>9</v>
      </c>
      <c r="AC12">
        <v>230</v>
      </c>
      <c r="AD12">
        <v>6</v>
      </c>
      <c r="AE12" t="s">
        <v>75</v>
      </c>
      <c r="AF12">
        <f>VLOOKUP(Table13[[#This Row],[Transmission Type]],$I$4:$J$7,2,0)</f>
        <v>4</v>
      </c>
      <c r="AG12" t="s">
        <v>76</v>
      </c>
      <c r="AH12">
        <f>VLOOKUP(Table13[[#This Row],[Driven_Wheels]],$K$4:$L$7,2,0)</f>
        <v>4</v>
      </c>
      <c r="AI12">
        <v>2</v>
      </c>
      <c r="AJ12" t="s">
        <v>107</v>
      </c>
      <c r="AK12">
        <f>VLOOKUP(Table13[[#This Row],[Market Category]],$M$4:$N$75,2,0)</f>
        <v>64</v>
      </c>
      <c r="AL12" t="s">
        <v>70</v>
      </c>
      <c r="AM12">
        <f>VLOOKUP(Table13[[#This Row],[Vehicle Size]],$O$4:$P$6,2,0)</f>
        <v>1</v>
      </c>
      <c r="AN12" t="s">
        <v>87</v>
      </c>
      <c r="AO12">
        <f>VLOOKUP(Table13[[#This Row],[Vehicle Style]],$Q$4:$R$19,2,0)</f>
        <v>7</v>
      </c>
      <c r="AP12">
        <v>28</v>
      </c>
      <c r="AQ12">
        <v>18</v>
      </c>
      <c r="AR12">
        <v>3916</v>
      </c>
      <c r="AS12">
        <v>36900</v>
      </c>
    </row>
    <row r="13" spans="1:45" x14ac:dyDescent="0.35">
      <c r="A13" t="s">
        <v>123</v>
      </c>
      <c r="B13">
        <v>10</v>
      </c>
      <c r="C13" t="s">
        <v>124</v>
      </c>
      <c r="D13">
        <v>10</v>
      </c>
      <c r="E13">
        <v>1999</v>
      </c>
      <c r="F13">
        <v>10</v>
      </c>
      <c r="G13" t="s">
        <v>125</v>
      </c>
      <c r="H13">
        <v>10</v>
      </c>
      <c r="M13" t="s">
        <v>126</v>
      </c>
      <c r="N13">
        <v>10</v>
      </c>
      <c r="Q13" t="s">
        <v>127</v>
      </c>
      <c r="R13">
        <v>10</v>
      </c>
      <c r="T13">
        <v>10</v>
      </c>
      <c r="U13" t="s">
        <v>72</v>
      </c>
      <c r="V13">
        <f>VLOOKUP(Table13[[#This Row],[Make]],$A$4:$B$51,2,0)</f>
        <v>6</v>
      </c>
      <c r="W13" t="s">
        <v>65</v>
      </c>
      <c r="X13">
        <f>VLOOKUP(Table13[[#This Row],[Model]],Table12[[Model S]:[Column2]],2,0)</f>
        <v>1</v>
      </c>
      <c r="Y13">
        <v>2013</v>
      </c>
      <c r="Z13">
        <f>VLOOKUP(Table13[[#This Row],[Year]],$E$4:$F$31,2,0)</f>
        <v>24</v>
      </c>
      <c r="AA13" t="s">
        <v>74</v>
      </c>
      <c r="AB13">
        <f>VLOOKUP(Table13[[#This Row],[Engine Fuel Type]],$G$4:$H$13,2,0)</f>
        <v>9</v>
      </c>
      <c r="AC13">
        <v>230</v>
      </c>
      <c r="AD13">
        <v>6</v>
      </c>
      <c r="AE13" t="s">
        <v>75</v>
      </c>
      <c r="AF13">
        <f>VLOOKUP(Table13[[#This Row],[Transmission Type]],$I$4:$J$7,2,0)</f>
        <v>4</v>
      </c>
      <c r="AG13" t="s">
        <v>76</v>
      </c>
      <c r="AH13">
        <f>VLOOKUP(Table13[[#This Row],[Driven_Wheels]],$K$4:$L$7,2,0)</f>
        <v>4</v>
      </c>
      <c r="AI13">
        <v>2</v>
      </c>
      <c r="AJ13" t="s">
        <v>107</v>
      </c>
      <c r="AK13">
        <f>VLOOKUP(Table13[[#This Row],[Market Category]],$M$4:$N$75,2,0)</f>
        <v>64</v>
      </c>
      <c r="AL13" t="s">
        <v>70</v>
      </c>
      <c r="AM13">
        <f>VLOOKUP(Table13[[#This Row],[Vehicle Size]],$O$4:$P$6,2,0)</f>
        <v>1</v>
      </c>
      <c r="AN13" t="s">
        <v>87</v>
      </c>
      <c r="AO13">
        <f>VLOOKUP(Table13[[#This Row],[Vehicle Style]],$Q$4:$R$19,2,0)</f>
        <v>7</v>
      </c>
      <c r="AP13">
        <v>27</v>
      </c>
      <c r="AQ13">
        <v>18</v>
      </c>
      <c r="AR13">
        <v>3916</v>
      </c>
      <c r="AS13">
        <v>37200</v>
      </c>
    </row>
    <row r="14" spans="1:45" x14ac:dyDescent="0.35">
      <c r="A14" t="s">
        <v>128</v>
      </c>
      <c r="B14">
        <v>11</v>
      </c>
      <c r="C14" t="s">
        <v>129</v>
      </c>
      <c r="D14">
        <v>11</v>
      </c>
      <c r="E14">
        <v>2000</v>
      </c>
      <c r="F14">
        <v>11</v>
      </c>
      <c r="M14" t="s">
        <v>130</v>
      </c>
      <c r="N14">
        <v>11</v>
      </c>
      <c r="Q14" t="s">
        <v>131</v>
      </c>
      <c r="R14">
        <v>11</v>
      </c>
      <c r="T14">
        <v>11</v>
      </c>
      <c r="U14" t="s">
        <v>72</v>
      </c>
      <c r="V14">
        <f>VLOOKUP(Table13[[#This Row],[Make]],$A$4:$B$51,2,0)</f>
        <v>6</v>
      </c>
      <c r="W14" t="s">
        <v>65</v>
      </c>
      <c r="X14">
        <f>VLOOKUP(Table13[[#This Row],[Model]],Table12[[Model S]:[Column2]],2,0)</f>
        <v>1</v>
      </c>
      <c r="Y14">
        <v>2013</v>
      </c>
      <c r="Z14">
        <f>VLOOKUP(Table13[[#This Row],[Year]],$E$4:$F$31,2,0)</f>
        <v>24</v>
      </c>
      <c r="AA14" t="s">
        <v>74</v>
      </c>
      <c r="AB14">
        <f>VLOOKUP(Table13[[#This Row],[Engine Fuel Type]],$G$4:$H$13,2,0)</f>
        <v>9</v>
      </c>
      <c r="AC14">
        <v>300</v>
      </c>
      <c r="AD14">
        <v>6</v>
      </c>
      <c r="AE14" t="s">
        <v>75</v>
      </c>
      <c r="AF14">
        <f>VLOOKUP(Table13[[#This Row],[Transmission Type]],$I$4:$J$7,2,0)</f>
        <v>4</v>
      </c>
      <c r="AG14" t="s">
        <v>76</v>
      </c>
      <c r="AH14">
        <f>VLOOKUP(Table13[[#This Row],[Driven_Wheels]],$K$4:$L$7,2,0)</f>
        <v>4</v>
      </c>
      <c r="AI14">
        <v>2</v>
      </c>
      <c r="AJ14" t="s">
        <v>96</v>
      </c>
      <c r="AK14">
        <f>VLOOKUP(Table13[[#This Row],[Market Category]],$M$4:$N$75,2,0)</f>
        <v>65</v>
      </c>
      <c r="AL14" t="s">
        <v>70</v>
      </c>
      <c r="AM14">
        <f>VLOOKUP(Table13[[#This Row],[Vehicle Size]],$O$4:$P$6,2,0)</f>
        <v>1</v>
      </c>
      <c r="AN14" t="s">
        <v>78</v>
      </c>
      <c r="AO14">
        <f>VLOOKUP(Table13[[#This Row],[Vehicle Style]],$Q$4:$R$19,2,0)</f>
        <v>9</v>
      </c>
      <c r="AP14">
        <v>28</v>
      </c>
      <c r="AQ14">
        <v>20</v>
      </c>
      <c r="AR14">
        <v>3916</v>
      </c>
      <c r="AS14">
        <v>39600</v>
      </c>
    </row>
    <row r="15" spans="1:45" x14ac:dyDescent="0.35">
      <c r="A15" t="s">
        <v>132</v>
      </c>
      <c r="B15">
        <v>12</v>
      </c>
      <c r="C15" t="s">
        <v>133</v>
      </c>
      <c r="D15">
        <v>12</v>
      </c>
      <c r="E15">
        <v>2001</v>
      </c>
      <c r="F15">
        <v>12</v>
      </c>
      <c r="M15" t="s">
        <v>134</v>
      </c>
      <c r="N15">
        <v>12</v>
      </c>
      <c r="Q15" t="s">
        <v>135</v>
      </c>
      <c r="R15">
        <v>12</v>
      </c>
      <c r="T15">
        <v>12</v>
      </c>
      <c r="U15" t="s">
        <v>72</v>
      </c>
      <c r="V15">
        <f>VLOOKUP(Table13[[#This Row],[Make]],$A$4:$B$51,2,0)</f>
        <v>6</v>
      </c>
      <c r="W15" t="s">
        <v>65</v>
      </c>
      <c r="X15">
        <f>VLOOKUP(Table13[[#This Row],[Model]],Table12[[Model S]:[Column2]],2,0)</f>
        <v>1</v>
      </c>
      <c r="Y15">
        <v>2013</v>
      </c>
      <c r="Z15">
        <f>VLOOKUP(Table13[[#This Row],[Year]],$E$4:$F$31,2,0)</f>
        <v>24</v>
      </c>
      <c r="AA15" t="s">
        <v>74</v>
      </c>
      <c r="AB15">
        <f>VLOOKUP(Table13[[#This Row],[Engine Fuel Type]],$G$4:$H$13,2,0)</f>
        <v>9</v>
      </c>
      <c r="AC15">
        <v>230</v>
      </c>
      <c r="AD15">
        <v>6</v>
      </c>
      <c r="AE15" t="s">
        <v>75</v>
      </c>
      <c r="AF15">
        <f>VLOOKUP(Table13[[#This Row],[Transmission Type]],$I$4:$J$7,2,0)</f>
        <v>4</v>
      </c>
      <c r="AG15" t="s">
        <v>76</v>
      </c>
      <c r="AH15">
        <f>VLOOKUP(Table13[[#This Row],[Driven_Wheels]],$K$4:$L$7,2,0)</f>
        <v>4</v>
      </c>
      <c r="AI15">
        <v>2</v>
      </c>
      <c r="AJ15" t="s">
        <v>86</v>
      </c>
      <c r="AK15">
        <f>VLOOKUP(Table13[[#This Row],[Market Category]],$M$4:$N$75,2,0)</f>
        <v>68</v>
      </c>
      <c r="AL15" t="s">
        <v>70</v>
      </c>
      <c r="AM15">
        <f>VLOOKUP(Table13[[#This Row],[Vehicle Size]],$O$4:$P$6,2,0)</f>
        <v>1</v>
      </c>
      <c r="AN15" t="s">
        <v>78</v>
      </c>
      <c r="AO15">
        <f>VLOOKUP(Table13[[#This Row],[Vehicle Style]],$Q$4:$R$19,2,0)</f>
        <v>9</v>
      </c>
      <c r="AP15">
        <v>28</v>
      </c>
      <c r="AQ15">
        <v>19</v>
      </c>
      <c r="AR15">
        <v>3916</v>
      </c>
      <c r="AS15">
        <v>31500</v>
      </c>
    </row>
    <row r="16" spans="1:45" x14ac:dyDescent="0.35">
      <c r="A16" t="s">
        <v>136</v>
      </c>
      <c r="B16">
        <v>13</v>
      </c>
      <c r="C16" t="s">
        <v>137</v>
      </c>
      <c r="D16">
        <v>13</v>
      </c>
      <c r="E16">
        <v>2002</v>
      </c>
      <c r="F16">
        <v>13</v>
      </c>
      <c r="M16" t="s">
        <v>138</v>
      </c>
      <c r="N16">
        <v>13</v>
      </c>
      <c r="Q16" t="s">
        <v>139</v>
      </c>
      <c r="R16">
        <v>13</v>
      </c>
      <c r="T16">
        <v>13</v>
      </c>
      <c r="U16" t="s">
        <v>72</v>
      </c>
      <c r="V16">
        <f>VLOOKUP(Table13[[#This Row],[Make]],$A$4:$B$51,2,0)</f>
        <v>6</v>
      </c>
      <c r="W16" t="s">
        <v>65</v>
      </c>
      <c r="X16">
        <f>VLOOKUP(Table13[[#This Row],[Model]],Table12[[Model S]:[Column2]],2,0)</f>
        <v>1</v>
      </c>
      <c r="Y16">
        <v>2013</v>
      </c>
      <c r="Z16">
        <f>VLOOKUP(Table13[[#This Row],[Year]],$E$4:$F$31,2,0)</f>
        <v>24</v>
      </c>
      <c r="AA16" t="s">
        <v>74</v>
      </c>
      <c r="AB16">
        <f>VLOOKUP(Table13[[#This Row],[Engine Fuel Type]],$G$4:$H$13,2,0)</f>
        <v>9</v>
      </c>
      <c r="AC16">
        <v>300</v>
      </c>
      <c r="AD16">
        <v>6</v>
      </c>
      <c r="AE16" t="s">
        <v>75</v>
      </c>
      <c r="AF16">
        <f>VLOOKUP(Table13[[#This Row],[Transmission Type]],$I$4:$J$7,2,0)</f>
        <v>4</v>
      </c>
      <c r="AG16" t="s">
        <v>76</v>
      </c>
      <c r="AH16">
        <f>VLOOKUP(Table13[[#This Row],[Driven_Wheels]],$K$4:$L$7,2,0)</f>
        <v>4</v>
      </c>
      <c r="AI16">
        <v>2</v>
      </c>
      <c r="AJ16" t="s">
        <v>86</v>
      </c>
      <c r="AK16">
        <f>VLOOKUP(Table13[[#This Row],[Market Category]],$M$4:$N$75,2,0)</f>
        <v>68</v>
      </c>
      <c r="AL16" t="s">
        <v>70</v>
      </c>
      <c r="AM16">
        <f>VLOOKUP(Table13[[#This Row],[Vehicle Size]],$O$4:$P$6,2,0)</f>
        <v>1</v>
      </c>
      <c r="AN16" t="s">
        <v>87</v>
      </c>
      <c r="AO16">
        <f>VLOOKUP(Table13[[#This Row],[Vehicle Style]],$Q$4:$R$19,2,0)</f>
        <v>7</v>
      </c>
      <c r="AP16">
        <v>28</v>
      </c>
      <c r="AQ16">
        <v>19</v>
      </c>
      <c r="AR16">
        <v>3916</v>
      </c>
      <c r="AS16">
        <v>44400</v>
      </c>
    </row>
    <row r="17" spans="1:45" x14ac:dyDescent="0.35">
      <c r="A17" t="s">
        <v>140</v>
      </c>
      <c r="B17">
        <v>14</v>
      </c>
      <c r="C17" t="s">
        <v>141</v>
      </c>
      <c r="D17">
        <v>14</v>
      </c>
      <c r="E17">
        <v>2003</v>
      </c>
      <c r="F17">
        <v>14</v>
      </c>
      <c r="M17" t="s">
        <v>142</v>
      </c>
      <c r="N17">
        <v>14</v>
      </c>
      <c r="Q17" t="s">
        <v>143</v>
      </c>
      <c r="R17">
        <v>14</v>
      </c>
      <c r="T17">
        <v>14</v>
      </c>
      <c r="U17" t="s">
        <v>72</v>
      </c>
      <c r="V17">
        <f>VLOOKUP(Table13[[#This Row],[Make]],$A$4:$B$51,2,0)</f>
        <v>6</v>
      </c>
      <c r="W17" t="s">
        <v>65</v>
      </c>
      <c r="X17">
        <f>VLOOKUP(Table13[[#This Row],[Model]],Table12[[Model S]:[Column2]],2,0)</f>
        <v>1</v>
      </c>
      <c r="Y17">
        <v>2013</v>
      </c>
      <c r="Z17">
        <f>VLOOKUP(Table13[[#This Row],[Year]],$E$4:$F$31,2,0)</f>
        <v>24</v>
      </c>
      <c r="AA17" t="s">
        <v>74</v>
      </c>
      <c r="AB17">
        <f>VLOOKUP(Table13[[#This Row],[Engine Fuel Type]],$G$4:$H$13,2,0)</f>
        <v>9</v>
      </c>
      <c r="AC17">
        <v>230</v>
      </c>
      <c r="AD17">
        <v>6</v>
      </c>
      <c r="AE17" t="s">
        <v>75</v>
      </c>
      <c r="AF17">
        <f>VLOOKUP(Table13[[#This Row],[Transmission Type]],$I$4:$J$7,2,0)</f>
        <v>4</v>
      </c>
      <c r="AG17" t="s">
        <v>76</v>
      </c>
      <c r="AH17">
        <f>VLOOKUP(Table13[[#This Row],[Driven_Wheels]],$K$4:$L$7,2,0)</f>
        <v>4</v>
      </c>
      <c r="AI17">
        <v>2</v>
      </c>
      <c r="AJ17" t="s">
        <v>107</v>
      </c>
      <c r="AK17">
        <f>VLOOKUP(Table13[[#This Row],[Market Category]],$M$4:$N$75,2,0)</f>
        <v>64</v>
      </c>
      <c r="AL17" t="s">
        <v>70</v>
      </c>
      <c r="AM17">
        <f>VLOOKUP(Table13[[#This Row],[Vehicle Size]],$O$4:$P$6,2,0)</f>
        <v>1</v>
      </c>
      <c r="AN17" t="s">
        <v>87</v>
      </c>
      <c r="AO17">
        <f>VLOOKUP(Table13[[#This Row],[Vehicle Style]],$Q$4:$R$19,2,0)</f>
        <v>7</v>
      </c>
      <c r="AP17">
        <v>28</v>
      </c>
      <c r="AQ17">
        <v>19</v>
      </c>
      <c r="AR17">
        <v>3916</v>
      </c>
      <c r="AS17">
        <v>37200</v>
      </c>
    </row>
    <row r="18" spans="1:45" x14ac:dyDescent="0.35">
      <c r="A18" t="s">
        <v>144</v>
      </c>
      <c r="B18">
        <v>15</v>
      </c>
      <c r="C18" t="s">
        <v>145</v>
      </c>
      <c r="D18">
        <v>15</v>
      </c>
      <c r="E18">
        <v>2004</v>
      </c>
      <c r="F18">
        <v>15</v>
      </c>
      <c r="M18" t="s">
        <v>146</v>
      </c>
      <c r="N18">
        <v>15</v>
      </c>
      <c r="Q18" t="s">
        <v>147</v>
      </c>
      <c r="R18">
        <v>15</v>
      </c>
      <c r="T18">
        <v>15</v>
      </c>
      <c r="U18" t="s">
        <v>72</v>
      </c>
      <c r="V18">
        <f>VLOOKUP(Table13[[#This Row],[Make]],$A$4:$B$51,2,0)</f>
        <v>6</v>
      </c>
      <c r="W18" t="s">
        <v>65</v>
      </c>
      <c r="X18">
        <f>VLOOKUP(Table13[[#This Row],[Model]],Table12[[Model S]:[Column2]],2,0)</f>
        <v>1</v>
      </c>
      <c r="Y18">
        <v>2013</v>
      </c>
      <c r="Z18">
        <f>VLOOKUP(Table13[[#This Row],[Year]],$E$4:$F$31,2,0)</f>
        <v>24</v>
      </c>
      <c r="AA18" t="s">
        <v>74</v>
      </c>
      <c r="AB18">
        <f>VLOOKUP(Table13[[#This Row],[Engine Fuel Type]],$G$4:$H$13,2,0)</f>
        <v>9</v>
      </c>
      <c r="AC18">
        <v>320</v>
      </c>
      <c r="AD18">
        <v>6</v>
      </c>
      <c r="AE18" t="s">
        <v>75</v>
      </c>
      <c r="AF18">
        <f>VLOOKUP(Table13[[#This Row],[Transmission Type]],$I$4:$J$7,2,0)</f>
        <v>4</v>
      </c>
      <c r="AG18" t="s">
        <v>76</v>
      </c>
      <c r="AH18">
        <f>VLOOKUP(Table13[[#This Row],[Driven_Wheels]],$K$4:$L$7,2,0)</f>
        <v>4</v>
      </c>
      <c r="AI18">
        <v>2</v>
      </c>
      <c r="AJ18" t="s">
        <v>96</v>
      </c>
      <c r="AK18">
        <f>VLOOKUP(Table13[[#This Row],[Market Category]],$M$4:$N$75,2,0)</f>
        <v>65</v>
      </c>
      <c r="AL18" t="s">
        <v>70</v>
      </c>
      <c r="AM18">
        <f>VLOOKUP(Table13[[#This Row],[Vehicle Size]],$O$4:$P$6,2,0)</f>
        <v>1</v>
      </c>
      <c r="AN18" t="s">
        <v>87</v>
      </c>
      <c r="AO18">
        <f>VLOOKUP(Table13[[#This Row],[Vehicle Style]],$Q$4:$R$19,2,0)</f>
        <v>7</v>
      </c>
      <c r="AP18">
        <v>25</v>
      </c>
      <c r="AQ18">
        <v>18</v>
      </c>
      <c r="AR18">
        <v>3916</v>
      </c>
      <c r="AS18">
        <v>48250</v>
      </c>
    </row>
    <row r="19" spans="1:45" x14ac:dyDescent="0.35">
      <c r="A19" t="s">
        <v>148</v>
      </c>
      <c r="B19">
        <v>16</v>
      </c>
      <c r="C19" t="s">
        <v>149</v>
      </c>
      <c r="D19">
        <v>16</v>
      </c>
      <c r="E19">
        <v>2005</v>
      </c>
      <c r="F19">
        <v>16</v>
      </c>
      <c r="M19" t="s">
        <v>150</v>
      </c>
      <c r="N19">
        <v>16</v>
      </c>
      <c r="Q19" t="s">
        <v>151</v>
      </c>
      <c r="R19">
        <v>16</v>
      </c>
      <c r="T19">
        <v>16</v>
      </c>
      <c r="U19" t="s">
        <v>72</v>
      </c>
      <c r="V19">
        <f>VLOOKUP(Table13[[#This Row],[Make]],$A$4:$B$51,2,0)</f>
        <v>6</v>
      </c>
      <c r="W19" t="s">
        <v>65</v>
      </c>
      <c r="X19">
        <f>VLOOKUP(Table13[[#This Row],[Model]],Table12[[Model S]:[Column2]],2,0)</f>
        <v>1</v>
      </c>
      <c r="Y19">
        <v>2013</v>
      </c>
      <c r="Z19">
        <f>VLOOKUP(Table13[[#This Row],[Year]],$E$4:$F$31,2,0)</f>
        <v>24</v>
      </c>
      <c r="AA19" t="s">
        <v>74</v>
      </c>
      <c r="AB19">
        <f>VLOOKUP(Table13[[#This Row],[Engine Fuel Type]],$G$4:$H$13,2,0)</f>
        <v>9</v>
      </c>
      <c r="AC19">
        <v>320</v>
      </c>
      <c r="AD19">
        <v>6</v>
      </c>
      <c r="AE19" t="s">
        <v>75</v>
      </c>
      <c r="AF19">
        <f>VLOOKUP(Table13[[#This Row],[Transmission Type]],$I$4:$J$7,2,0)</f>
        <v>4</v>
      </c>
      <c r="AG19" t="s">
        <v>76</v>
      </c>
      <c r="AH19">
        <f>VLOOKUP(Table13[[#This Row],[Driven_Wheels]],$K$4:$L$7,2,0)</f>
        <v>4</v>
      </c>
      <c r="AI19">
        <v>2</v>
      </c>
      <c r="AJ19" t="s">
        <v>96</v>
      </c>
      <c r="AK19">
        <f>VLOOKUP(Table13[[#This Row],[Market Category]],$M$4:$N$75,2,0)</f>
        <v>65</v>
      </c>
      <c r="AL19" t="s">
        <v>70</v>
      </c>
      <c r="AM19">
        <f>VLOOKUP(Table13[[#This Row],[Vehicle Size]],$O$4:$P$6,2,0)</f>
        <v>1</v>
      </c>
      <c r="AN19" t="s">
        <v>78</v>
      </c>
      <c r="AO19">
        <f>VLOOKUP(Table13[[#This Row],[Vehicle Style]],$Q$4:$R$19,2,0)</f>
        <v>9</v>
      </c>
      <c r="AP19">
        <v>28</v>
      </c>
      <c r="AQ19">
        <v>20</v>
      </c>
      <c r="AR19">
        <v>3916</v>
      </c>
      <c r="AS19">
        <v>43550</v>
      </c>
    </row>
    <row r="20" spans="1:45" x14ac:dyDescent="0.35">
      <c r="A20" t="s">
        <v>152</v>
      </c>
      <c r="B20">
        <v>17</v>
      </c>
      <c r="C20" t="s">
        <v>153</v>
      </c>
      <c r="D20">
        <v>17</v>
      </c>
      <c r="E20">
        <v>2006</v>
      </c>
      <c r="F20">
        <v>17</v>
      </c>
      <c r="M20" t="s">
        <v>154</v>
      </c>
      <c r="N20">
        <v>17</v>
      </c>
      <c r="T20">
        <v>17</v>
      </c>
      <c r="U20" t="s">
        <v>97</v>
      </c>
      <c r="V20">
        <f>VLOOKUP(Table13[[#This Row],[Make]],$A$4:$B$51,2,0)</f>
        <v>4</v>
      </c>
      <c r="W20" t="s">
        <v>89</v>
      </c>
      <c r="X20">
        <f>VLOOKUP(Table13[[#This Row],[Model]],Table12[[Model S]:[Column2]],2,0)</f>
        <v>3</v>
      </c>
      <c r="Y20">
        <v>1992</v>
      </c>
      <c r="Z20">
        <f>VLOOKUP(Table13[[#This Row],[Year]],$E$4:$F$31,2,0)</f>
        <v>3</v>
      </c>
      <c r="AA20" t="s">
        <v>125</v>
      </c>
      <c r="AB20">
        <f>VLOOKUP(Table13[[#This Row],[Engine Fuel Type]],$G$4:$H$13,2,0)</f>
        <v>10</v>
      </c>
      <c r="AC20">
        <v>172</v>
      </c>
      <c r="AD20">
        <v>6</v>
      </c>
      <c r="AE20" t="s">
        <v>75</v>
      </c>
      <c r="AF20">
        <f>VLOOKUP(Table13[[#This Row],[Transmission Type]],$I$4:$J$7,2,0)</f>
        <v>4</v>
      </c>
      <c r="AG20" t="s">
        <v>92</v>
      </c>
      <c r="AH20">
        <f>VLOOKUP(Table13[[#This Row],[Driven_Wheels]],$K$4:$L$7,2,0)</f>
        <v>3</v>
      </c>
      <c r="AI20">
        <v>4</v>
      </c>
      <c r="AJ20" t="s">
        <v>107</v>
      </c>
      <c r="AK20">
        <f>VLOOKUP(Table13[[#This Row],[Market Category]],$M$4:$N$75,2,0)</f>
        <v>64</v>
      </c>
      <c r="AL20" t="s">
        <v>94</v>
      </c>
      <c r="AM20">
        <f>VLOOKUP(Table13[[#This Row],[Vehicle Size]],$O$4:$P$6,2,0)</f>
        <v>3</v>
      </c>
      <c r="AN20" t="s">
        <v>147</v>
      </c>
      <c r="AO20">
        <f>VLOOKUP(Table13[[#This Row],[Vehicle Style]],$Q$4:$R$19,2,0)</f>
        <v>15</v>
      </c>
      <c r="AP20">
        <v>24</v>
      </c>
      <c r="AQ20">
        <v>17</v>
      </c>
      <c r="AR20">
        <v>3105</v>
      </c>
      <c r="AS20">
        <v>2000</v>
      </c>
    </row>
    <row r="21" spans="1:45" x14ac:dyDescent="0.35">
      <c r="A21" t="s">
        <v>155</v>
      </c>
      <c r="B21">
        <v>18</v>
      </c>
      <c r="C21" t="s">
        <v>156</v>
      </c>
      <c r="D21">
        <v>18</v>
      </c>
      <c r="E21">
        <v>2007</v>
      </c>
      <c r="F21">
        <v>18</v>
      </c>
      <c r="M21" t="s">
        <v>157</v>
      </c>
      <c r="N21">
        <v>18</v>
      </c>
      <c r="T21">
        <v>18</v>
      </c>
      <c r="U21" t="s">
        <v>97</v>
      </c>
      <c r="V21">
        <f>VLOOKUP(Table13[[#This Row],[Make]],$A$4:$B$51,2,0)</f>
        <v>4</v>
      </c>
      <c r="W21" t="s">
        <v>89</v>
      </c>
      <c r="X21">
        <f>VLOOKUP(Table13[[#This Row],[Model]],Table12[[Model S]:[Column2]],2,0)</f>
        <v>3</v>
      </c>
      <c r="Y21">
        <v>1992</v>
      </c>
      <c r="Z21">
        <f>VLOOKUP(Table13[[#This Row],[Year]],$E$4:$F$31,2,0)</f>
        <v>3</v>
      </c>
      <c r="AA21" t="s">
        <v>125</v>
      </c>
      <c r="AB21">
        <f>VLOOKUP(Table13[[#This Row],[Engine Fuel Type]],$G$4:$H$13,2,0)</f>
        <v>10</v>
      </c>
      <c r="AC21">
        <v>172</v>
      </c>
      <c r="AD21">
        <v>6</v>
      </c>
      <c r="AE21" t="s">
        <v>81</v>
      </c>
      <c r="AF21">
        <f>VLOOKUP(Table13[[#This Row],[Transmission Type]],$I$4:$J$7,2,0)</f>
        <v>2</v>
      </c>
      <c r="AG21" t="s">
        <v>68</v>
      </c>
      <c r="AH21">
        <f>VLOOKUP(Table13[[#This Row],[Driven_Wheels]],$K$4:$L$7,2,0)</f>
        <v>1</v>
      </c>
      <c r="AI21">
        <v>4</v>
      </c>
      <c r="AJ21" t="s">
        <v>107</v>
      </c>
      <c r="AK21">
        <f>VLOOKUP(Table13[[#This Row],[Market Category]],$M$4:$N$75,2,0)</f>
        <v>64</v>
      </c>
      <c r="AL21" t="s">
        <v>94</v>
      </c>
      <c r="AM21">
        <f>VLOOKUP(Table13[[#This Row],[Vehicle Size]],$O$4:$P$6,2,0)</f>
        <v>3</v>
      </c>
      <c r="AN21" t="s">
        <v>151</v>
      </c>
      <c r="AO21">
        <f>VLOOKUP(Table13[[#This Row],[Vehicle Style]],$Q$4:$R$19,2,0)</f>
        <v>16</v>
      </c>
      <c r="AP21">
        <v>20</v>
      </c>
      <c r="AQ21">
        <v>16</v>
      </c>
      <c r="AR21">
        <v>3105</v>
      </c>
      <c r="AS21">
        <v>2000</v>
      </c>
    </row>
    <row r="22" spans="1:45" x14ac:dyDescent="0.35">
      <c r="A22" t="s">
        <v>158</v>
      </c>
      <c r="B22">
        <v>19</v>
      </c>
      <c r="C22" t="s">
        <v>159</v>
      </c>
      <c r="D22">
        <v>19</v>
      </c>
      <c r="E22">
        <v>2008</v>
      </c>
      <c r="F22">
        <v>19</v>
      </c>
      <c r="M22" t="s">
        <v>160</v>
      </c>
      <c r="N22">
        <v>19</v>
      </c>
      <c r="T22">
        <v>19</v>
      </c>
      <c r="U22" t="s">
        <v>97</v>
      </c>
      <c r="V22">
        <f>VLOOKUP(Table13[[#This Row],[Make]],$A$4:$B$51,2,0)</f>
        <v>4</v>
      </c>
      <c r="W22" t="s">
        <v>89</v>
      </c>
      <c r="X22">
        <f>VLOOKUP(Table13[[#This Row],[Model]],Table12[[Model S]:[Column2]],2,0)</f>
        <v>3</v>
      </c>
      <c r="Y22">
        <v>1992</v>
      </c>
      <c r="Z22">
        <f>VLOOKUP(Table13[[#This Row],[Year]],$E$4:$F$31,2,0)</f>
        <v>3</v>
      </c>
      <c r="AA22" t="s">
        <v>125</v>
      </c>
      <c r="AB22">
        <f>VLOOKUP(Table13[[#This Row],[Engine Fuel Type]],$G$4:$H$13,2,0)</f>
        <v>10</v>
      </c>
      <c r="AC22">
        <v>172</v>
      </c>
      <c r="AD22">
        <v>6</v>
      </c>
      <c r="AE22" t="s">
        <v>75</v>
      </c>
      <c r="AF22">
        <f>VLOOKUP(Table13[[#This Row],[Transmission Type]],$I$4:$J$7,2,0)</f>
        <v>4</v>
      </c>
      <c r="AG22" t="s">
        <v>68</v>
      </c>
      <c r="AH22">
        <f>VLOOKUP(Table13[[#This Row],[Driven_Wheels]],$K$4:$L$7,2,0)</f>
        <v>1</v>
      </c>
      <c r="AI22">
        <v>4</v>
      </c>
      <c r="AJ22" t="s">
        <v>107</v>
      </c>
      <c r="AK22">
        <f>VLOOKUP(Table13[[#This Row],[Market Category]],$M$4:$N$75,2,0)</f>
        <v>64</v>
      </c>
      <c r="AL22" t="s">
        <v>94</v>
      </c>
      <c r="AM22">
        <f>VLOOKUP(Table13[[#This Row],[Vehicle Size]],$O$4:$P$6,2,0)</f>
        <v>3</v>
      </c>
      <c r="AN22" t="s">
        <v>147</v>
      </c>
      <c r="AO22">
        <f>VLOOKUP(Table13[[#This Row],[Vehicle Style]],$Q$4:$R$19,2,0)</f>
        <v>15</v>
      </c>
      <c r="AP22">
        <v>21</v>
      </c>
      <c r="AQ22">
        <v>16</v>
      </c>
      <c r="AR22">
        <v>3105</v>
      </c>
      <c r="AS22">
        <v>2000</v>
      </c>
    </row>
    <row r="23" spans="1:45" x14ac:dyDescent="0.35">
      <c r="A23" t="s">
        <v>161</v>
      </c>
      <c r="B23">
        <v>20</v>
      </c>
      <c r="C23" t="s">
        <v>162</v>
      </c>
      <c r="D23">
        <v>20</v>
      </c>
      <c r="E23">
        <v>2009</v>
      </c>
      <c r="F23">
        <v>20</v>
      </c>
      <c r="M23" t="s">
        <v>163</v>
      </c>
      <c r="N23">
        <v>20</v>
      </c>
      <c r="T23">
        <v>20</v>
      </c>
      <c r="U23" t="s">
        <v>97</v>
      </c>
      <c r="V23">
        <f>VLOOKUP(Table13[[#This Row],[Make]],$A$4:$B$51,2,0)</f>
        <v>4</v>
      </c>
      <c r="W23" t="s">
        <v>89</v>
      </c>
      <c r="X23">
        <f>VLOOKUP(Table13[[#This Row],[Model]],Table12[[Model S]:[Column2]],2,0)</f>
        <v>3</v>
      </c>
      <c r="Y23">
        <v>1993</v>
      </c>
      <c r="Z23">
        <f>VLOOKUP(Table13[[#This Row],[Year]],$E$4:$F$31,2,0)</f>
        <v>4</v>
      </c>
      <c r="AA23" t="s">
        <v>125</v>
      </c>
      <c r="AB23">
        <f>VLOOKUP(Table13[[#This Row],[Engine Fuel Type]],$G$4:$H$13,2,0)</f>
        <v>10</v>
      </c>
      <c r="AC23">
        <v>172</v>
      </c>
      <c r="AD23">
        <v>6</v>
      </c>
      <c r="AE23" t="s">
        <v>75</v>
      </c>
      <c r="AF23">
        <f>VLOOKUP(Table13[[#This Row],[Transmission Type]],$I$4:$J$7,2,0)</f>
        <v>4</v>
      </c>
      <c r="AG23" t="s">
        <v>92</v>
      </c>
      <c r="AH23">
        <f>VLOOKUP(Table13[[#This Row],[Driven_Wheels]],$K$4:$L$7,2,0)</f>
        <v>3</v>
      </c>
      <c r="AI23">
        <v>4</v>
      </c>
      <c r="AJ23" t="s">
        <v>107</v>
      </c>
      <c r="AK23">
        <f>VLOOKUP(Table13[[#This Row],[Market Category]],$M$4:$N$75,2,0)</f>
        <v>64</v>
      </c>
      <c r="AL23" t="s">
        <v>94</v>
      </c>
      <c r="AM23">
        <f>VLOOKUP(Table13[[#This Row],[Vehicle Size]],$O$4:$P$6,2,0)</f>
        <v>3</v>
      </c>
      <c r="AN23" t="s">
        <v>147</v>
      </c>
      <c r="AO23">
        <f>VLOOKUP(Table13[[#This Row],[Vehicle Style]],$Q$4:$R$19,2,0)</f>
        <v>15</v>
      </c>
      <c r="AP23">
        <v>24</v>
      </c>
      <c r="AQ23">
        <v>17</v>
      </c>
      <c r="AR23">
        <v>3105</v>
      </c>
      <c r="AS23">
        <v>2000</v>
      </c>
    </row>
    <row r="24" spans="1:45" x14ac:dyDescent="0.35">
      <c r="A24" t="s">
        <v>164</v>
      </c>
      <c r="B24">
        <v>21</v>
      </c>
      <c r="C24" t="s">
        <v>165</v>
      </c>
      <c r="D24">
        <v>21</v>
      </c>
      <c r="E24">
        <v>2010</v>
      </c>
      <c r="F24">
        <v>21</v>
      </c>
      <c r="M24" t="s">
        <v>166</v>
      </c>
      <c r="N24">
        <v>21</v>
      </c>
      <c r="T24">
        <v>21</v>
      </c>
      <c r="U24" t="s">
        <v>97</v>
      </c>
      <c r="V24">
        <f>VLOOKUP(Table13[[#This Row],[Make]],$A$4:$B$51,2,0)</f>
        <v>4</v>
      </c>
      <c r="W24" t="s">
        <v>89</v>
      </c>
      <c r="X24">
        <f>VLOOKUP(Table13[[#This Row],[Model]],Table12[[Model S]:[Column2]],2,0)</f>
        <v>3</v>
      </c>
      <c r="Y24">
        <v>1993</v>
      </c>
      <c r="Z24">
        <f>VLOOKUP(Table13[[#This Row],[Year]],$E$4:$F$31,2,0)</f>
        <v>4</v>
      </c>
      <c r="AA24" t="s">
        <v>125</v>
      </c>
      <c r="AB24">
        <f>VLOOKUP(Table13[[#This Row],[Engine Fuel Type]],$G$4:$H$13,2,0)</f>
        <v>10</v>
      </c>
      <c r="AC24">
        <v>172</v>
      </c>
      <c r="AD24">
        <v>6</v>
      </c>
      <c r="AE24" t="s">
        <v>81</v>
      </c>
      <c r="AF24">
        <f>VLOOKUP(Table13[[#This Row],[Transmission Type]],$I$4:$J$7,2,0)</f>
        <v>2</v>
      </c>
      <c r="AG24" t="s">
        <v>68</v>
      </c>
      <c r="AH24">
        <f>VLOOKUP(Table13[[#This Row],[Driven_Wheels]],$K$4:$L$7,2,0)</f>
        <v>1</v>
      </c>
      <c r="AI24">
        <v>4</v>
      </c>
      <c r="AJ24" t="s">
        <v>107</v>
      </c>
      <c r="AK24">
        <f>VLOOKUP(Table13[[#This Row],[Market Category]],$M$4:$N$75,2,0)</f>
        <v>64</v>
      </c>
      <c r="AL24" t="s">
        <v>94</v>
      </c>
      <c r="AM24">
        <f>VLOOKUP(Table13[[#This Row],[Vehicle Size]],$O$4:$P$6,2,0)</f>
        <v>3</v>
      </c>
      <c r="AN24" t="s">
        <v>151</v>
      </c>
      <c r="AO24">
        <f>VLOOKUP(Table13[[#This Row],[Vehicle Style]],$Q$4:$R$19,2,0)</f>
        <v>16</v>
      </c>
      <c r="AP24">
        <v>20</v>
      </c>
      <c r="AQ24">
        <v>16</v>
      </c>
      <c r="AR24">
        <v>3105</v>
      </c>
      <c r="AS24">
        <v>2000</v>
      </c>
    </row>
    <row r="25" spans="1:45" x14ac:dyDescent="0.35">
      <c r="A25" t="s">
        <v>167</v>
      </c>
      <c r="B25">
        <v>22</v>
      </c>
      <c r="C25" t="s">
        <v>168</v>
      </c>
      <c r="D25">
        <v>22</v>
      </c>
      <c r="E25">
        <v>2011</v>
      </c>
      <c r="F25">
        <v>22</v>
      </c>
      <c r="M25" t="s">
        <v>169</v>
      </c>
      <c r="N25">
        <v>22</v>
      </c>
      <c r="T25">
        <v>22</v>
      </c>
      <c r="U25" t="s">
        <v>97</v>
      </c>
      <c r="V25">
        <f>VLOOKUP(Table13[[#This Row],[Make]],$A$4:$B$51,2,0)</f>
        <v>4</v>
      </c>
      <c r="W25" t="s">
        <v>89</v>
      </c>
      <c r="X25">
        <f>VLOOKUP(Table13[[#This Row],[Model]],Table12[[Model S]:[Column2]],2,0)</f>
        <v>3</v>
      </c>
      <c r="Y25">
        <v>1993</v>
      </c>
      <c r="Z25">
        <f>VLOOKUP(Table13[[#This Row],[Year]],$E$4:$F$31,2,0)</f>
        <v>4</v>
      </c>
      <c r="AA25" t="s">
        <v>125</v>
      </c>
      <c r="AB25">
        <f>VLOOKUP(Table13[[#This Row],[Engine Fuel Type]],$G$4:$H$13,2,0)</f>
        <v>10</v>
      </c>
      <c r="AC25">
        <v>172</v>
      </c>
      <c r="AD25">
        <v>6</v>
      </c>
      <c r="AE25" t="s">
        <v>75</v>
      </c>
      <c r="AF25">
        <f>VLOOKUP(Table13[[#This Row],[Transmission Type]],$I$4:$J$7,2,0)</f>
        <v>4</v>
      </c>
      <c r="AG25" t="s">
        <v>68</v>
      </c>
      <c r="AH25">
        <f>VLOOKUP(Table13[[#This Row],[Driven_Wheels]],$K$4:$L$7,2,0)</f>
        <v>1</v>
      </c>
      <c r="AI25">
        <v>4</v>
      </c>
      <c r="AJ25" t="s">
        <v>107</v>
      </c>
      <c r="AK25">
        <f>VLOOKUP(Table13[[#This Row],[Market Category]],$M$4:$N$75,2,0)</f>
        <v>64</v>
      </c>
      <c r="AL25" t="s">
        <v>94</v>
      </c>
      <c r="AM25">
        <f>VLOOKUP(Table13[[#This Row],[Vehicle Size]],$O$4:$P$6,2,0)</f>
        <v>3</v>
      </c>
      <c r="AN25" t="s">
        <v>147</v>
      </c>
      <c r="AO25">
        <f>VLOOKUP(Table13[[#This Row],[Vehicle Style]],$Q$4:$R$19,2,0)</f>
        <v>15</v>
      </c>
      <c r="AP25">
        <v>21</v>
      </c>
      <c r="AQ25">
        <v>16</v>
      </c>
      <c r="AR25">
        <v>3105</v>
      </c>
      <c r="AS25">
        <v>2000</v>
      </c>
    </row>
    <row r="26" spans="1:45" x14ac:dyDescent="0.35">
      <c r="A26" t="s">
        <v>170</v>
      </c>
      <c r="B26">
        <v>23</v>
      </c>
      <c r="C26" t="s">
        <v>171</v>
      </c>
      <c r="D26">
        <v>23</v>
      </c>
      <c r="E26">
        <v>2012</v>
      </c>
      <c r="F26">
        <v>23</v>
      </c>
      <c r="M26" t="s">
        <v>172</v>
      </c>
      <c r="N26">
        <v>23</v>
      </c>
      <c r="T26">
        <v>23</v>
      </c>
      <c r="U26" t="s">
        <v>97</v>
      </c>
      <c r="V26">
        <f>VLOOKUP(Table13[[#This Row],[Make]],$A$4:$B$51,2,0)</f>
        <v>4</v>
      </c>
      <c r="W26" t="s">
        <v>89</v>
      </c>
      <c r="X26">
        <f>VLOOKUP(Table13[[#This Row],[Model]],Table12[[Model S]:[Column2]],2,0)</f>
        <v>3</v>
      </c>
      <c r="Y26">
        <v>1994</v>
      </c>
      <c r="Z26">
        <f>VLOOKUP(Table13[[#This Row],[Year]],$E$4:$F$31,2,0)</f>
        <v>5</v>
      </c>
      <c r="AA26" t="s">
        <v>125</v>
      </c>
      <c r="AB26">
        <f>VLOOKUP(Table13[[#This Row],[Engine Fuel Type]],$G$4:$H$13,2,0)</f>
        <v>10</v>
      </c>
      <c r="AC26">
        <v>172</v>
      </c>
      <c r="AD26">
        <v>6</v>
      </c>
      <c r="AE26" t="s">
        <v>81</v>
      </c>
      <c r="AF26">
        <f>VLOOKUP(Table13[[#This Row],[Transmission Type]],$I$4:$J$7,2,0)</f>
        <v>2</v>
      </c>
      <c r="AG26" t="s">
        <v>92</v>
      </c>
      <c r="AH26">
        <f>VLOOKUP(Table13[[#This Row],[Driven_Wheels]],$K$4:$L$7,2,0)</f>
        <v>3</v>
      </c>
      <c r="AI26">
        <v>4</v>
      </c>
      <c r="AJ26" t="s">
        <v>107</v>
      </c>
      <c r="AK26">
        <f>VLOOKUP(Table13[[#This Row],[Market Category]],$M$4:$N$75,2,0)</f>
        <v>64</v>
      </c>
      <c r="AL26" t="s">
        <v>94</v>
      </c>
      <c r="AM26">
        <f>VLOOKUP(Table13[[#This Row],[Vehicle Size]],$O$4:$P$6,2,0)</f>
        <v>3</v>
      </c>
      <c r="AN26" t="s">
        <v>151</v>
      </c>
      <c r="AO26">
        <f>VLOOKUP(Table13[[#This Row],[Vehicle Style]],$Q$4:$R$19,2,0)</f>
        <v>16</v>
      </c>
      <c r="AP26">
        <v>21</v>
      </c>
      <c r="AQ26">
        <v>16</v>
      </c>
      <c r="AR26">
        <v>3105</v>
      </c>
      <c r="AS26">
        <v>2000</v>
      </c>
    </row>
    <row r="27" spans="1:45" x14ac:dyDescent="0.35">
      <c r="A27" t="s">
        <v>173</v>
      </c>
      <c r="B27">
        <v>24</v>
      </c>
      <c r="C27" t="s">
        <v>174</v>
      </c>
      <c r="D27">
        <v>24</v>
      </c>
      <c r="E27">
        <v>2013</v>
      </c>
      <c r="F27">
        <v>24</v>
      </c>
      <c r="M27" t="s">
        <v>66</v>
      </c>
      <c r="N27">
        <v>24</v>
      </c>
      <c r="T27">
        <v>24</v>
      </c>
      <c r="U27" t="s">
        <v>97</v>
      </c>
      <c r="V27">
        <f>VLOOKUP(Table13[[#This Row],[Make]],$A$4:$B$51,2,0)</f>
        <v>4</v>
      </c>
      <c r="W27" t="s">
        <v>89</v>
      </c>
      <c r="X27">
        <f>VLOOKUP(Table13[[#This Row],[Model]],Table12[[Model S]:[Column2]],2,0)</f>
        <v>3</v>
      </c>
      <c r="Y27">
        <v>1994</v>
      </c>
      <c r="Z27">
        <f>VLOOKUP(Table13[[#This Row],[Year]],$E$4:$F$31,2,0)</f>
        <v>5</v>
      </c>
      <c r="AA27" t="s">
        <v>125</v>
      </c>
      <c r="AB27">
        <f>VLOOKUP(Table13[[#This Row],[Engine Fuel Type]],$G$4:$H$13,2,0)</f>
        <v>10</v>
      </c>
      <c r="AC27">
        <v>172</v>
      </c>
      <c r="AD27">
        <v>6</v>
      </c>
      <c r="AE27" t="s">
        <v>75</v>
      </c>
      <c r="AF27">
        <f>VLOOKUP(Table13[[#This Row],[Transmission Type]],$I$4:$J$7,2,0)</f>
        <v>4</v>
      </c>
      <c r="AG27" t="s">
        <v>68</v>
      </c>
      <c r="AH27">
        <f>VLOOKUP(Table13[[#This Row],[Driven_Wheels]],$K$4:$L$7,2,0)</f>
        <v>1</v>
      </c>
      <c r="AI27">
        <v>4</v>
      </c>
      <c r="AJ27" t="s">
        <v>107</v>
      </c>
      <c r="AK27">
        <f>VLOOKUP(Table13[[#This Row],[Market Category]],$M$4:$N$75,2,0)</f>
        <v>64</v>
      </c>
      <c r="AL27" t="s">
        <v>94</v>
      </c>
      <c r="AM27">
        <f>VLOOKUP(Table13[[#This Row],[Vehicle Size]],$O$4:$P$6,2,0)</f>
        <v>3</v>
      </c>
      <c r="AN27" t="s">
        <v>147</v>
      </c>
      <c r="AO27">
        <f>VLOOKUP(Table13[[#This Row],[Vehicle Style]],$Q$4:$R$19,2,0)</f>
        <v>15</v>
      </c>
      <c r="AP27">
        <v>22</v>
      </c>
      <c r="AQ27">
        <v>16</v>
      </c>
      <c r="AR27">
        <v>3105</v>
      </c>
      <c r="AS27">
        <v>2000</v>
      </c>
    </row>
    <row r="28" spans="1:45" x14ac:dyDescent="0.35">
      <c r="A28" t="s">
        <v>175</v>
      </c>
      <c r="B28">
        <v>25</v>
      </c>
      <c r="C28" t="s">
        <v>176</v>
      </c>
      <c r="D28">
        <v>25</v>
      </c>
      <c r="E28">
        <v>2014</v>
      </c>
      <c r="F28">
        <v>25</v>
      </c>
      <c r="M28" t="s">
        <v>177</v>
      </c>
      <c r="N28">
        <v>25</v>
      </c>
      <c r="T28">
        <v>25</v>
      </c>
      <c r="U28" t="s">
        <v>97</v>
      </c>
      <c r="V28">
        <f>VLOOKUP(Table13[[#This Row],[Make]],$A$4:$B$51,2,0)</f>
        <v>4</v>
      </c>
      <c r="W28" t="s">
        <v>89</v>
      </c>
      <c r="X28">
        <f>VLOOKUP(Table13[[#This Row],[Model]],Table12[[Model S]:[Column2]],2,0)</f>
        <v>3</v>
      </c>
      <c r="Y28">
        <v>1994</v>
      </c>
      <c r="Z28">
        <f>VLOOKUP(Table13[[#This Row],[Year]],$E$4:$F$31,2,0)</f>
        <v>5</v>
      </c>
      <c r="AA28" t="s">
        <v>125</v>
      </c>
      <c r="AB28">
        <f>VLOOKUP(Table13[[#This Row],[Engine Fuel Type]],$G$4:$H$13,2,0)</f>
        <v>10</v>
      </c>
      <c r="AC28">
        <v>172</v>
      </c>
      <c r="AD28">
        <v>6</v>
      </c>
      <c r="AE28" t="s">
        <v>75</v>
      </c>
      <c r="AF28">
        <f>VLOOKUP(Table13[[#This Row],[Transmission Type]],$I$4:$J$7,2,0)</f>
        <v>4</v>
      </c>
      <c r="AG28" t="s">
        <v>92</v>
      </c>
      <c r="AH28">
        <f>VLOOKUP(Table13[[#This Row],[Driven_Wheels]],$K$4:$L$7,2,0)</f>
        <v>3</v>
      </c>
      <c r="AI28">
        <v>4</v>
      </c>
      <c r="AJ28" t="s">
        <v>107</v>
      </c>
      <c r="AK28">
        <f>VLOOKUP(Table13[[#This Row],[Market Category]],$M$4:$N$75,2,0)</f>
        <v>64</v>
      </c>
      <c r="AL28" t="s">
        <v>94</v>
      </c>
      <c r="AM28">
        <f>VLOOKUP(Table13[[#This Row],[Vehicle Size]],$O$4:$P$6,2,0)</f>
        <v>3</v>
      </c>
      <c r="AN28" t="s">
        <v>147</v>
      </c>
      <c r="AO28">
        <f>VLOOKUP(Table13[[#This Row],[Vehicle Style]],$Q$4:$R$19,2,0)</f>
        <v>15</v>
      </c>
      <c r="AP28">
        <v>22</v>
      </c>
      <c r="AQ28">
        <v>17</v>
      </c>
      <c r="AR28">
        <v>3105</v>
      </c>
      <c r="AS28">
        <v>2000</v>
      </c>
    </row>
    <row r="29" spans="1:45" x14ac:dyDescent="0.35">
      <c r="A29" t="s">
        <v>178</v>
      </c>
      <c r="B29">
        <v>26</v>
      </c>
      <c r="C29" t="s">
        <v>179</v>
      </c>
      <c r="D29">
        <v>26</v>
      </c>
      <c r="E29">
        <v>2015</v>
      </c>
      <c r="F29">
        <v>26</v>
      </c>
      <c r="M29" t="s">
        <v>180</v>
      </c>
      <c r="N29">
        <v>26</v>
      </c>
      <c r="T29">
        <v>26</v>
      </c>
      <c r="U29" t="s">
        <v>97</v>
      </c>
      <c r="V29">
        <f>VLOOKUP(Table13[[#This Row],[Make]],$A$4:$B$51,2,0)</f>
        <v>4</v>
      </c>
      <c r="W29" t="s">
        <v>89</v>
      </c>
      <c r="X29">
        <f>VLOOKUP(Table13[[#This Row],[Model]],Table12[[Model S]:[Column2]],2,0)</f>
        <v>3</v>
      </c>
      <c r="Y29">
        <v>1994</v>
      </c>
      <c r="Z29">
        <f>VLOOKUP(Table13[[#This Row],[Year]],$E$4:$F$31,2,0)</f>
        <v>5</v>
      </c>
      <c r="AA29" t="s">
        <v>125</v>
      </c>
      <c r="AB29">
        <f>VLOOKUP(Table13[[#This Row],[Engine Fuel Type]],$G$4:$H$13,2,0)</f>
        <v>10</v>
      </c>
      <c r="AC29">
        <v>172</v>
      </c>
      <c r="AD29">
        <v>6</v>
      </c>
      <c r="AE29" t="s">
        <v>81</v>
      </c>
      <c r="AF29">
        <f>VLOOKUP(Table13[[#This Row],[Transmission Type]],$I$4:$J$7,2,0)</f>
        <v>2</v>
      </c>
      <c r="AG29" t="s">
        <v>92</v>
      </c>
      <c r="AH29">
        <f>VLOOKUP(Table13[[#This Row],[Driven_Wheels]],$K$4:$L$7,2,0)</f>
        <v>3</v>
      </c>
      <c r="AI29">
        <v>4</v>
      </c>
      <c r="AJ29" t="s">
        <v>107</v>
      </c>
      <c r="AK29">
        <f>VLOOKUP(Table13[[#This Row],[Market Category]],$M$4:$N$75,2,0)</f>
        <v>64</v>
      </c>
      <c r="AL29" t="s">
        <v>94</v>
      </c>
      <c r="AM29">
        <f>VLOOKUP(Table13[[#This Row],[Vehicle Size]],$O$4:$P$6,2,0)</f>
        <v>3</v>
      </c>
      <c r="AN29" t="s">
        <v>147</v>
      </c>
      <c r="AO29">
        <f>VLOOKUP(Table13[[#This Row],[Vehicle Style]],$Q$4:$R$19,2,0)</f>
        <v>15</v>
      </c>
      <c r="AP29">
        <v>22</v>
      </c>
      <c r="AQ29">
        <v>16</v>
      </c>
      <c r="AR29">
        <v>3105</v>
      </c>
      <c r="AS29">
        <v>2000</v>
      </c>
    </row>
    <row r="30" spans="1:45" x14ac:dyDescent="0.35">
      <c r="A30" t="s">
        <v>181</v>
      </c>
      <c r="B30">
        <v>27</v>
      </c>
      <c r="C30" t="s">
        <v>182</v>
      </c>
      <c r="D30">
        <v>27</v>
      </c>
      <c r="E30">
        <v>2016</v>
      </c>
      <c r="F30">
        <v>27</v>
      </c>
      <c r="M30" t="s">
        <v>183</v>
      </c>
      <c r="N30">
        <v>27</v>
      </c>
      <c r="T30">
        <v>27</v>
      </c>
      <c r="U30" t="s">
        <v>97</v>
      </c>
      <c r="V30">
        <f>VLOOKUP(Table13[[#This Row],[Make]],$A$4:$B$51,2,0)</f>
        <v>4</v>
      </c>
      <c r="W30" t="s">
        <v>89</v>
      </c>
      <c r="X30">
        <f>VLOOKUP(Table13[[#This Row],[Model]],Table12[[Model S]:[Column2]],2,0)</f>
        <v>3</v>
      </c>
      <c r="Y30">
        <v>1994</v>
      </c>
      <c r="Z30">
        <f>VLOOKUP(Table13[[#This Row],[Year]],$E$4:$F$31,2,0)</f>
        <v>5</v>
      </c>
      <c r="AA30" t="s">
        <v>125</v>
      </c>
      <c r="AB30">
        <f>VLOOKUP(Table13[[#This Row],[Engine Fuel Type]],$G$4:$H$13,2,0)</f>
        <v>10</v>
      </c>
      <c r="AC30">
        <v>172</v>
      </c>
      <c r="AD30">
        <v>6</v>
      </c>
      <c r="AE30" t="s">
        <v>81</v>
      </c>
      <c r="AF30">
        <f>VLOOKUP(Table13[[#This Row],[Transmission Type]],$I$4:$J$7,2,0)</f>
        <v>2</v>
      </c>
      <c r="AG30" t="s">
        <v>68</v>
      </c>
      <c r="AH30">
        <f>VLOOKUP(Table13[[#This Row],[Driven_Wheels]],$K$4:$L$7,2,0)</f>
        <v>1</v>
      </c>
      <c r="AI30">
        <v>4</v>
      </c>
      <c r="AJ30" t="s">
        <v>107</v>
      </c>
      <c r="AK30">
        <f>VLOOKUP(Table13[[#This Row],[Market Category]],$M$4:$N$75,2,0)</f>
        <v>64</v>
      </c>
      <c r="AL30" t="s">
        <v>94</v>
      </c>
      <c r="AM30">
        <f>VLOOKUP(Table13[[#This Row],[Vehicle Size]],$O$4:$P$6,2,0)</f>
        <v>3</v>
      </c>
      <c r="AN30" t="s">
        <v>151</v>
      </c>
      <c r="AO30">
        <f>VLOOKUP(Table13[[#This Row],[Vehicle Style]],$Q$4:$R$19,2,0)</f>
        <v>16</v>
      </c>
      <c r="AP30">
        <v>21</v>
      </c>
      <c r="AQ30">
        <v>16</v>
      </c>
      <c r="AR30">
        <v>3105</v>
      </c>
      <c r="AS30">
        <v>2000</v>
      </c>
    </row>
    <row r="31" spans="1:45" x14ac:dyDescent="0.35">
      <c r="A31" t="s">
        <v>184</v>
      </c>
      <c r="B31">
        <v>28</v>
      </c>
      <c r="C31" t="s">
        <v>185</v>
      </c>
      <c r="D31">
        <v>28</v>
      </c>
      <c r="E31">
        <v>2017</v>
      </c>
      <c r="F31">
        <v>28</v>
      </c>
      <c r="M31" t="s">
        <v>186</v>
      </c>
      <c r="N31">
        <v>28</v>
      </c>
      <c r="T31">
        <v>28</v>
      </c>
      <c r="U31" t="s">
        <v>140</v>
      </c>
      <c r="V31">
        <f>VLOOKUP(Table13[[#This Row],[Make]],$A$4:$B$51,2,0)</f>
        <v>14</v>
      </c>
      <c r="W31" t="s">
        <v>98</v>
      </c>
      <c r="X31">
        <f>VLOOKUP(Table13[[#This Row],[Model]],Table12[[Model S]:[Column2]],2,0)</f>
        <v>4</v>
      </c>
      <c r="Y31">
        <v>2017</v>
      </c>
      <c r="Z31">
        <f>VLOOKUP(Table13[[#This Row],[Year]],$E$4:$F$31,2,0)</f>
        <v>28</v>
      </c>
      <c r="AA31" t="s">
        <v>117</v>
      </c>
      <c r="AB31">
        <f>VLOOKUP(Table13[[#This Row],[Engine Fuel Type]],$G$4:$H$13,2,0)</f>
        <v>8</v>
      </c>
      <c r="AC31">
        <v>160</v>
      </c>
      <c r="AD31">
        <v>4</v>
      </c>
      <c r="AE31" t="s">
        <v>75</v>
      </c>
      <c r="AF31">
        <f>VLOOKUP(Table13[[#This Row],[Transmission Type]],$I$4:$J$7,2,0)</f>
        <v>4</v>
      </c>
      <c r="AG31" t="s">
        <v>76</v>
      </c>
      <c r="AH31">
        <f>VLOOKUP(Table13[[#This Row],[Driven_Wheels]],$K$4:$L$7,2,0)</f>
        <v>4</v>
      </c>
      <c r="AI31">
        <v>2</v>
      </c>
      <c r="AJ31" t="s">
        <v>187</v>
      </c>
      <c r="AK31">
        <f>VLOOKUP(Table13[[#This Row],[Market Category]],$M$4:$N$75,2,0)</f>
        <v>71</v>
      </c>
      <c r="AL31" t="s">
        <v>70</v>
      </c>
      <c r="AM31">
        <f>VLOOKUP(Table13[[#This Row],[Vehicle Size]],$O$4:$P$6,2,0)</f>
        <v>1</v>
      </c>
      <c r="AN31" t="s">
        <v>87</v>
      </c>
      <c r="AO31">
        <f>VLOOKUP(Table13[[#This Row],[Vehicle Style]],$Q$4:$R$19,2,0)</f>
        <v>7</v>
      </c>
      <c r="AP31">
        <v>35</v>
      </c>
      <c r="AQ31">
        <v>26</v>
      </c>
      <c r="AR31">
        <v>819</v>
      </c>
      <c r="AS31">
        <v>27495</v>
      </c>
    </row>
    <row r="32" spans="1:45" x14ac:dyDescent="0.35">
      <c r="A32" t="s">
        <v>188</v>
      </c>
      <c r="B32">
        <v>29</v>
      </c>
      <c r="C32" t="s">
        <v>189</v>
      </c>
      <c r="D32">
        <v>29</v>
      </c>
      <c r="M32" t="s">
        <v>190</v>
      </c>
      <c r="N32">
        <v>29</v>
      </c>
      <c r="T32">
        <v>29</v>
      </c>
      <c r="U32" t="s">
        <v>140</v>
      </c>
      <c r="V32">
        <f>VLOOKUP(Table13[[#This Row],[Make]],$A$4:$B$51,2,0)</f>
        <v>14</v>
      </c>
      <c r="W32" t="s">
        <v>98</v>
      </c>
      <c r="X32">
        <f>VLOOKUP(Table13[[#This Row],[Model]],Table12[[Model S]:[Column2]],2,0)</f>
        <v>4</v>
      </c>
      <c r="Y32">
        <v>2017</v>
      </c>
      <c r="Z32">
        <f>VLOOKUP(Table13[[#This Row],[Year]],$E$4:$F$31,2,0)</f>
        <v>28</v>
      </c>
      <c r="AA32" t="s">
        <v>117</v>
      </c>
      <c r="AB32">
        <f>VLOOKUP(Table13[[#This Row],[Engine Fuel Type]],$G$4:$H$13,2,0)</f>
        <v>8</v>
      </c>
      <c r="AC32">
        <v>160</v>
      </c>
      <c r="AD32">
        <v>4</v>
      </c>
      <c r="AE32" t="s">
        <v>75</v>
      </c>
      <c r="AF32">
        <f>VLOOKUP(Table13[[#This Row],[Transmission Type]],$I$4:$J$7,2,0)</f>
        <v>4</v>
      </c>
      <c r="AG32" t="s">
        <v>76</v>
      </c>
      <c r="AH32">
        <f>VLOOKUP(Table13[[#This Row],[Driven_Wheels]],$K$4:$L$7,2,0)</f>
        <v>4</v>
      </c>
      <c r="AI32">
        <v>2</v>
      </c>
      <c r="AJ32" t="s">
        <v>187</v>
      </c>
      <c r="AK32">
        <f>VLOOKUP(Table13[[#This Row],[Market Category]],$M$4:$N$75,2,0)</f>
        <v>71</v>
      </c>
      <c r="AL32" t="s">
        <v>70</v>
      </c>
      <c r="AM32">
        <f>VLOOKUP(Table13[[#This Row],[Vehicle Size]],$O$4:$P$6,2,0)</f>
        <v>1</v>
      </c>
      <c r="AN32" t="s">
        <v>87</v>
      </c>
      <c r="AO32">
        <f>VLOOKUP(Table13[[#This Row],[Vehicle Style]],$Q$4:$R$19,2,0)</f>
        <v>7</v>
      </c>
      <c r="AP32">
        <v>35</v>
      </c>
      <c r="AQ32">
        <v>26</v>
      </c>
      <c r="AR32">
        <v>819</v>
      </c>
      <c r="AS32">
        <v>24995</v>
      </c>
    </row>
    <row r="33" spans="1:45" x14ac:dyDescent="0.35">
      <c r="A33" t="s">
        <v>191</v>
      </c>
      <c r="B33">
        <v>30</v>
      </c>
      <c r="C33" t="s">
        <v>192</v>
      </c>
      <c r="D33">
        <v>30</v>
      </c>
      <c r="M33" t="s">
        <v>193</v>
      </c>
      <c r="N33">
        <v>30</v>
      </c>
      <c r="T33">
        <v>30</v>
      </c>
      <c r="U33" t="s">
        <v>140</v>
      </c>
      <c r="V33">
        <f>VLOOKUP(Table13[[#This Row],[Make]],$A$4:$B$51,2,0)</f>
        <v>14</v>
      </c>
      <c r="W33" t="s">
        <v>98</v>
      </c>
      <c r="X33">
        <f>VLOOKUP(Table13[[#This Row],[Model]],Table12[[Model S]:[Column2]],2,0)</f>
        <v>4</v>
      </c>
      <c r="Y33">
        <v>2017</v>
      </c>
      <c r="Z33">
        <f>VLOOKUP(Table13[[#This Row],[Year]],$E$4:$F$31,2,0)</f>
        <v>28</v>
      </c>
      <c r="AA33" t="s">
        <v>117</v>
      </c>
      <c r="AB33">
        <f>VLOOKUP(Table13[[#This Row],[Engine Fuel Type]],$G$4:$H$13,2,0)</f>
        <v>8</v>
      </c>
      <c r="AC33">
        <v>160</v>
      </c>
      <c r="AD33">
        <v>4</v>
      </c>
      <c r="AE33" t="s">
        <v>75</v>
      </c>
      <c r="AF33">
        <f>VLOOKUP(Table13[[#This Row],[Transmission Type]],$I$4:$J$7,2,0)</f>
        <v>4</v>
      </c>
      <c r="AG33" t="s">
        <v>76</v>
      </c>
      <c r="AH33">
        <f>VLOOKUP(Table13[[#This Row],[Driven_Wheels]],$K$4:$L$7,2,0)</f>
        <v>4</v>
      </c>
      <c r="AI33">
        <v>2</v>
      </c>
      <c r="AJ33" t="s">
        <v>187</v>
      </c>
      <c r="AK33">
        <f>VLOOKUP(Table13[[#This Row],[Market Category]],$M$4:$N$75,2,0)</f>
        <v>71</v>
      </c>
      <c r="AL33" t="s">
        <v>70</v>
      </c>
      <c r="AM33">
        <f>VLOOKUP(Table13[[#This Row],[Vehicle Size]],$O$4:$P$6,2,0)</f>
        <v>1</v>
      </c>
      <c r="AN33" t="s">
        <v>87</v>
      </c>
      <c r="AO33">
        <f>VLOOKUP(Table13[[#This Row],[Vehicle Style]],$Q$4:$R$19,2,0)</f>
        <v>7</v>
      </c>
      <c r="AP33">
        <v>35</v>
      </c>
      <c r="AQ33">
        <v>26</v>
      </c>
      <c r="AR33">
        <v>819</v>
      </c>
      <c r="AS33">
        <v>28195</v>
      </c>
    </row>
    <row r="34" spans="1:45" x14ac:dyDescent="0.35">
      <c r="A34" t="s">
        <v>194</v>
      </c>
      <c r="B34">
        <v>31</v>
      </c>
      <c r="C34" t="s">
        <v>195</v>
      </c>
      <c r="D34">
        <v>31</v>
      </c>
      <c r="M34" t="s">
        <v>196</v>
      </c>
      <c r="N34">
        <v>31</v>
      </c>
      <c r="T34">
        <v>31</v>
      </c>
      <c r="U34" t="s">
        <v>197</v>
      </c>
      <c r="V34">
        <f>VLOOKUP(Table13[[#This Row],[Make]],$A$4:$B$51,2,0)</f>
        <v>32</v>
      </c>
      <c r="W34" t="s">
        <v>103</v>
      </c>
      <c r="X34">
        <f>VLOOKUP(Table13[[#This Row],[Model]],Table12[[Model S]:[Column2]],2,0)</f>
        <v>5</v>
      </c>
      <c r="Y34">
        <v>1991</v>
      </c>
      <c r="Z34">
        <f>VLOOKUP(Table13[[#This Row],[Year]],$E$4:$F$31,2,0)</f>
        <v>2</v>
      </c>
      <c r="AA34" t="s">
        <v>125</v>
      </c>
      <c r="AB34">
        <f>VLOOKUP(Table13[[#This Row],[Engine Fuel Type]],$G$4:$H$13,2,0)</f>
        <v>10</v>
      </c>
      <c r="AC34">
        <v>130</v>
      </c>
      <c r="AD34">
        <v>4</v>
      </c>
      <c r="AE34" t="s">
        <v>75</v>
      </c>
      <c r="AF34">
        <f>VLOOKUP(Table13[[#This Row],[Transmission Type]],$I$4:$J$7,2,0)</f>
        <v>4</v>
      </c>
      <c r="AG34" t="s">
        <v>76</v>
      </c>
      <c r="AH34">
        <f>VLOOKUP(Table13[[#This Row],[Driven_Wheels]],$K$4:$L$7,2,0)</f>
        <v>4</v>
      </c>
      <c r="AI34">
        <v>4</v>
      </c>
      <c r="AJ34" t="s">
        <v>107</v>
      </c>
      <c r="AK34">
        <f>VLOOKUP(Table13[[#This Row],[Market Category]],$M$4:$N$75,2,0)</f>
        <v>64</v>
      </c>
      <c r="AL34" t="s">
        <v>70</v>
      </c>
      <c r="AM34">
        <f>VLOOKUP(Table13[[#This Row],[Vehicle Size]],$O$4:$P$6,2,0)</f>
        <v>1</v>
      </c>
      <c r="AN34" t="s">
        <v>147</v>
      </c>
      <c r="AO34">
        <f>VLOOKUP(Table13[[#This Row],[Vehicle Style]],$Q$4:$R$19,2,0)</f>
        <v>15</v>
      </c>
      <c r="AP34">
        <v>26</v>
      </c>
      <c r="AQ34">
        <v>18</v>
      </c>
      <c r="AR34">
        <v>617</v>
      </c>
      <c r="AS34">
        <v>2000</v>
      </c>
    </row>
    <row r="35" spans="1:45" x14ac:dyDescent="0.35">
      <c r="A35" t="s">
        <v>197</v>
      </c>
      <c r="B35">
        <v>32</v>
      </c>
      <c r="C35" t="s">
        <v>198</v>
      </c>
      <c r="D35">
        <v>32</v>
      </c>
      <c r="M35" t="s">
        <v>199</v>
      </c>
      <c r="N35">
        <v>32</v>
      </c>
      <c r="T35">
        <v>32</v>
      </c>
      <c r="U35" t="s">
        <v>197</v>
      </c>
      <c r="V35">
        <f>VLOOKUP(Table13[[#This Row],[Make]],$A$4:$B$51,2,0)</f>
        <v>32</v>
      </c>
      <c r="W35" t="s">
        <v>103</v>
      </c>
      <c r="X35">
        <f>VLOOKUP(Table13[[#This Row],[Model]],Table12[[Model S]:[Column2]],2,0)</f>
        <v>5</v>
      </c>
      <c r="Y35">
        <v>1991</v>
      </c>
      <c r="Z35">
        <f>VLOOKUP(Table13[[#This Row],[Year]],$E$4:$F$31,2,0)</f>
        <v>2</v>
      </c>
      <c r="AA35" t="s">
        <v>125</v>
      </c>
      <c r="AB35">
        <f>VLOOKUP(Table13[[#This Row],[Engine Fuel Type]],$G$4:$H$13,2,0)</f>
        <v>10</v>
      </c>
      <c r="AC35">
        <v>158</v>
      </c>
      <c r="AD35">
        <v>6</v>
      </c>
      <c r="AE35" t="s">
        <v>75</v>
      </c>
      <c r="AF35">
        <f>VLOOKUP(Table13[[#This Row],[Transmission Type]],$I$4:$J$7,2,0)</f>
        <v>4</v>
      </c>
      <c r="AG35" t="s">
        <v>76</v>
      </c>
      <c r="AH35">
        <f>VLOOKUP(Table13[[#This Row],[Driven_Wheels]],$K$4:$L$7,2,0)</f>
        <v>4</v>
      </c>
      <c r="AI35">
        <v>4</v>
      </c>
      <c r="AJ35" t="s">
        <v>107</v>
      </c>
      <c r="AK35">
        <f>VLOOKUP(Table13[[#This Row],[Market Category]],$M$4:$N$75,2,0)</f>
        <v>64</v>
      </c>
      <c r="AL35" t="s">
        <v>70</v>
      </c>
      <c r="AM35">
        <f>VLOOKUP(Table13[[#This Row],[Vehicle Size]],$O$4:$P$6,2,0)</f>
        <v>1</v>
      </c>
      <c r="AN35" t="s">
        <v>147</v>
      </c>
      <c r="AO35">
        <f>VLOOKUP(Table13[[#This Row],[Vehicle Style]],$Q$4:$R$19,2,0)</f>
        <v>15</v>
      </c>
      <c r="AP35">
        <v>25</v>
      </c>
      <c r="AQ35">
        <v>17</v>
      </c>
      <c r="AR35">
        <v>617</v>
      </c>
      <c r="AS35">
        <v>2000</v>
      </c>
    </row>
    <row r="36" spans="1:45" x14ac:dyDescent="0.35">
      <c r="A36" t="s">
        <v>200</v>
      </c>
      <c r="B36">
        <v>33</v>
      </c>
      <c r="C36" t="s">
        <v>201</v>
      </c>
      <c r="D36">
        <v>33</v>
      </c>
      <c r="M36" t="s">
        <v>202</v>
      </c>
      <c r="N36">
        <v>33</v>
      </c>
      <c r="T36">
        <v>33</v>
      </c>
      <c r="U36" t="s">
        <v>197</v>
      </c>
      <c r="V36">
        <f>VLOOKUP(Table13[[#This Row],[Make]],$A$4:$B$51,2,0)</f>
        <v>32</v>
      </c>
      <c r="W36" t="s">
        <v>103</v>
      </c>
      <c r="X36">
        <f>VLOOKUP(Table13[[#This Row],[Model]],Table12[[Model S]:[Column2]],2,0)</f>
        <v>5</v>
      </c>
      <c r="Y36">
        <v>1992</v>
      </c>
      <c r="Z36">
        <f>VLOOKUP(Table13[[#This Row],[Year]],$E$4:$F$31,2,0)</f>
        <v>3</v>
      </c>
      <c r="AA36" t="s">
        <v>125</v>
      </c>
      <c r="AB36">
        <f>VLOOKUP(Table13[[#This Row],[Engine Fuel Type]],$G$4:$H$13,2,0)</f>
        <v>10</v>
      </c>
      <c r="AC36">
        <v>158</v>
      </c>
      <c r="AD36">
        <v>6</v>
      </c>
      <c r="AE36" t="s">
        <v>75</v>
      </c>
      <c r="AF36">
        <f>VLOOKUP(Table13[[#This Row],[Transmission Type]],$I$4:$J$7,2,0)</f>
        <v>4</v>
      </c>
      <c r="AG36" t="s">
        <v>76</v>
      </c>
      <c r="AH36">
        <f>VLOOKUP(Table13[[#This Row],[Driven_Wheels]],$K$4:$L$7,2,0)</f>
        <v>4</v>
      </c>
      <c r="AI36">
        <v>4</v>
      </c>
      <c r="AJ36" t="s">
        <v>107</v>
      </c>
      <c r="AK36">
        <f>VLOOKUP(Table13[[#This Row],[Market Category]],$M$4:$N$75,2,0)</f>
        <v>64</v>
      </c>
      <c r="AL36" t="s">
        <v>70</v>
      </c>
      <c r="AM36">
        <f>VLOOKUP(Table13[[#This Row],[Vehicle Size]],$O$4:$P$6,2,0)</f>
        <v>1</v>
      </c>
      <c r="AN36" t="s">
        <v>147</v>
      </c>
      <c r="AO36">
        <f>VLOOKUP(Table13[[#This Row],[Vehicle Style]],$Q$4:$R$19,2,0)</f>
        <v>15</v>
      </c>
      <c r="AP36">
        <v>25</v>
      </c>
      <c r="AQ36">
        <v>17</v>
      </c>
      <c r="AR36">
        <v>617</v>
      </c>
      <c r="AS36">
        <v>2000</v>
      </c>
    </row>
    <row r="37" spans="1:45" x14ac:dyDescent="0.35">
      <c r="A37" t="s">
        <v>203</v>
      </c>
      <c r="B37">
        <v>34</v>
      </c>
      <c r="C37" t="s">
        <v>204</v>
      </c>
      <c r="D37">
        <v>34</v>
      </c>
      <c r="M37" t="s">
        <v>205</v>
      </c>
      <c r="N37">
        <v>34</v>
      </c>
      <c r="T37">
        <v>34</v>
      </c>
      <c r="U37" t="s">
        <v>197</v>
      </c>
      <c r="V37">
        <f>VLOOKUP(Table13[[#This Row],[Make]],$A$4:$B$51,2,0)</f>
        <v>32</v>
      </c>
      <c r="W37" t="s">
        <v>103</v>
      </c>
      <c r="X37">
        <f>VLOOKUP(Table13[[#This Row],[Model]],Table12[[Model S]:[Column2]],2,0)</f>
        <v>5</v>
      </c>
      <c r="Y37">
        <v>1992</v>
      </c>
      <c r="Z37">
        <f>VLOOKUP(Table13[[#This Row],[Year]],$E$4:$F$31,2,0)</f>
        <v>3</v>
      </c>
      <c r="AA37" t="s">
        <v>125</v>
      </c>
      <c r="AB37">
        <f>VLOOKUP(Table13[[#This Row],[Engine Fuel Type]],$G$4:$H$13,2,0)</f>
        <v>10</v>
      </c>
      <c r="AC37">
        <v>130</v>
      </c>
      <c r="AD37">
        <v>4</v>
      </c>
      <c r="AE37" t="s">
        <v>75</v>
      </c>
      <c r="AF37">
        <f>VLOOKUP(Table13[[#This Row],[Transmission Type]],$I$4:$J$7,2,0)</f>
        <v>4</v>
      </c>
      <c r="AG37" t="s">
        <v>76</v>
      </c>
      <c r="AH37">
        <f>VLOOKUP(Table13[[#This Row],[Driven_Wheels]],$K$4:$L$7,2,0)</f>
        <v>4</v>
      </c>
      <c r="AI37">
        <v>4</v>
      </c>
      <c r="AJ37" t="s">
        <v>107</v>
      </c>
      <c r="AK37">
        <f>VLOOKUP(Table13[[#This Row],[Market Category]],$M$4:$N$75,2,0)</f>
        <v>64</v>
      </c>
      <c r="AL37" t="s">
        <v>70</v>
      </c>
      <c r="AM37">
        <f>VLOOKUP(Table13[[#This Row],[Vehicle Size]],$O$4:$P$6,2,0)</f>
        <v>1</v>
      </c>
      <c r="AN37" t="s">
        <v>147</v>
      </c>
      <c r="AO37">
        <f>VLOOKUP(Table13[[#This Row],[Vehicle Style]],$Q$4:$R$19,2,0)</f>
        <v>15</v>
      </c>
      <c r="AP37">
        <v>26</v>
      </c>
      <c r="AQ37">
        <v>18</v>
      </c>
      <c r="AR37">
        <v>617</v>
      </c>
      <c r="AS37">
        <v>2000</v>
      </c>
    </row>
    <row r="38" spans="1:45" x14ac:dyDescent="0.35">
      <c r="A38" t="s">
        <v>206</v>
      </c>
      <c r="B38">
        <v>35</v>
      </c>
      <c r="C38" t="s">
        <v>207</v>
      </c>
      <c r="D38">
        <v>35</v>
      </c>
      <c r="M38" t="s">
        <v>208</v>
      </c>
      <c r="N38">
        <v>35</v>
      </c>
      <c r="T38">
        <v>35</v>
      </c>
      <c r="U38" t="s">
        <v>197</v>
      </c>
      <c r="V38">
        <f>VLOOKUP(Table13[[#This Row],[Make]],$A$4:$B$51,2,0)</f>
        <v>32</v>
      </c>
      <c r="W38" t="s">
        <v>103</v>
      </c>
      <c r="X38">
        <f>VLOOKUP(Table13[[#This Row],[Model]],Table12[[Model S]:[Column2]],2,0)</f>
        <v>5</v>
      </c>
      <c r="Y38">
        <v>1993</v>
      </c>
      <c r="Z38">
        <f>VLOOKUP(Table13[[#This Row],[Year]],$E$4:$F$31,2,0)</f>
        <v>4</v>
      </c>
      <c r="AA38" t="s">
        <v>125</v>
      </c>
      <c r="AB38">
        <f>VLOOKUP(Table13[[#This Row],[Engine Fuel Type]],$G$4:$H$13,2,0)</f>
        <v>10</v>
      </c>
      <c r="AC38">
        <v>130</v>
      </c>
      <c r="AD38">
        <v>4</v>
      </c>
      <c r="AE38" t="s">
        <v>75</v>
      </c>
      <c r="AF38">
        <f>VLOOKUP(Table13[[#This Row],[Transmission Type]],$I$4:$J$7,2,0)</f>
        <v>4</v>
      </c>
      <c r="AG38" t="s">
        <v>76</v>
      </c>
      <c r="AH38">
        <f>VLOOKUP(Table13[[#This Row],[Driven_Wheels]],$K$4:$L$7,2,0)</f>
        <v>4</v>
      </c>
      <c r="AI38">
        <v>4</v>
      </c>
      <c r="AJ38" t="s">
        <v>107</v>
      </c>
      <c r="AK38">
        <f>VLOOKUP(Table13[[#This Row],[Market Category]],$M$4:$N$75,2,0)</f>
        <v>64</v>
      </c>
      <c r="AL38" t="s">
        <v>70</v>
      </c>
      <c r="AM38">
        <f>VLOOKUP(Table13[[#This Row],[Vehicle Size]],$O$4:$P$6,2,0)</f>
        <v>1</v>
      </c>
      <c r="AN38" t="s">
        <v>147</v>
      </c>
      <c r="AO38">
        <f>VLOOKUP(Table13[[#This Row],[Vehicle Style]],$Q$4:$R$19,2,0)</f>
        <v>15</v>
      </c>
      <c r="AP38">
        <v>26</v>
      </c>
      <c r="AQ38">
        <v>18</v>
      </c>
      <c r="AR38">
        <v>617</v>
      </c>
      <c r="AS38">
        <v>2000</v>
      </c>
    </row>
    <row r="39" spans="1:45" x14ac:dyDescent="0.35">
      <c r="A39" t="s">
        <v>209</v>
      </c>
      <c r="B39">
        <v>36</v>
      </c>
      <c r="C39" t="s">
        <v>210</v>
      </c>
      <c r="D39">
        <v>36</v>
      </c>
      <c r="M39" t="s">
        <v>211</v>
      </c>
      <c r="N39">
        <v>36</v>
      </c>
      <c r="T39">
        <v>36</v>
      </c>
      <c r="U39" t="s">
        <v>197</v>
      </c>
      <c r="V39">
        <f>VLOOKUP(Table13[[#This Row],[Make]],$A$4:$B$51,2,0)</f>
        <v>32</v>
      </c>
      <c r="W39" t="s">
        <v>103</v>
      </c>
      <c r="X39">
        <f>VLOOKUP(Table13[[#This Row],[Model]],Table12[[Model S]:[Column2]],2,0)</f>
        <v>5</v>
      </c>
      <c r="Y39">
        <v>1993</v>
      </c>
      <c r="Z39">
        <f>VLOOKUP(Table13[[#This Row],[Year]],$E$4:$F$31,2,0)</f>
        <v>4</v>
      </c>
      <c r="AA39" t="s">
        <v>125</v>
      </c>
      <c r="AB39">
        <f>VLOOKUP(Table13[[#This Row],[Engine Fuel Type]],$G$4:$H$13,2,0)</f>
        <v>10</v>
      </c>
      <c r="AC39">
        <v>158</v>
      </c>
      <c r="AD39">
        <v>6</v>
      </c>
      <c r="AE39" t="s">
        <v>75</v>
      </c>
      <c r="AF39">
        <f>VLOOKUP(Table13[[#This Row],[Transmission Type]],$I$4:$J$7,2,0)</f>
        <v>4</v>
      </c>
      <c r="AG39" t="s">
        <v>76</v>
      </c>
      <c r="AH39">
        <f>VLOOKUP(Table13[[#This Row],[Driven_Wheels]],$K$4:$L$7,2,0)</f>
        <v>4</v>
      </c>
      <c r="AI39">
        <v>4</v>
      </c>
      <c r="AJ39" t="s">
        <v>107</v>
      </c>
      <c r="AK39">
        <f>VLOOKUP(Table13[[#This Row],[Market Category]],$M$4:$N$75,2,0)</f>
        <v>64</v>
      </c>
      <c r="AL39" t="s">
        <v>70</v>
      </c>
      <c r="AM39">
        <f>VLOOKUP(Table13[[#This Row],[Vehicle Size]],$O$4:$P$6,2,0)</f>
        <v>1</v>
      </c>
      <c r="AN39" t="s">
        <v>147</v>
      </c>
      <c r="AO39">
        <f>VLOOKUP(Table13[[#This Row],[Vehicle Style]],$Q$4:$R$19,2,0)</f>
        <v>15</v>
      </c>
      <c r="AP39">
        <v>25</v>
      </c>
      <c r="AQ39">
        <v>17</v>
      </c>
      <c r="AR39">
        <v>617</v>
      </c>
      <c r="AS39">
        <v>2000</v>
      </c>
    </row>
    <row r="40" spans="1:45" x14ac:dyDescent="0.35">
      <c r="A40" t="s">
        <v>212</v>
      </c>
      <c r="B40">
        <v>37</v>
      </c>
      <c r="C40" t="s">
        <v>213</v>
      </c>
      <c r="D40">
        <v>37</v>
      </c>
      <c r="M40" t="s">
        <v>214</v>
      </c>
      <c r="N40">
        <v>37</v>
      </c>
      <c r="T40">
        <v>37</v>
      </c>
      <c r="U40" t="s">
        <v>72</v>
      </c>
      <c r="V40">
        <f>VLOOKUP(Table13[[#This Row],[Make]],$A$4:$B$51,2,0)</f>
        <v>6</v>
      </c>
      <c r="W40" t="s">
        <v>113</v>
      </c>
      <c r="X40">
        <f>VLOOKUP(Table13[[#This Row],[Model]],Table12[[Model S]:[Column2]],2,0)</f>
        <v>7</v>
      </c>
      <c r="Y40">
        <v>2016</v>
      </c>
      <c r="Z40">
        <f>VLOOKUP(Table13[[#This Row],[Year]],$E$4:$F$31,2,0)</f>
        <v>27</v>
      </c>
      <c r="AA40" t="s">
        <v>74</v>
      </c>
      <c r="AB40">
        <f>VLOOKUP(Table13[[#This Row],[Engine Fuel Type]],$G$4:$H$13,2,0)</f>
        <v>9</v>
      </c>
      <c r="AC40">
        <v>240</v>
      </c>
      <c r="AD40">
        <v>4</v>
      </c>
      <c r="AE40" t="s">
        <v>81</v>
      </c>
      <c r="AF40">
        <f>VLOOKUP(Table13[[#This Row],[Transmission Type]],$I$4:$J$7,2,0)</f>
        <v>2</v>
      </c>
      <c r="AG40" t="s">
        <v>76</v>
      </c>
      <c r="AH40">
        <f>VLOOKUP(Table13[[#This Row],[Driven_Wheels]],$K$4:$L$7,2,0)</f>
        <v>4</v>
      </c>
      <c r="AI40">
        <v>2</v>
      </c>
      <c r="AJ40" t="s">
        <v>86</v>
      </c>
      <c r="AK40">
        <f>VLOOKUP(Table13[[#This Row],[Market Category]],$M$4:$N$75,2,0)</f>
        <v>68</v>
      </c>
      <c r="AL40" t="s">
        <v>70</v>
      </c>
      <c r="AM40">
        <f>VLOOKUP(Table13[[#This Row],[Vehicle Size]],$O$4:$P$6,2,0)</f>
        <v>1</v>
      </c>
      <c r="AN40" t="s">
        <v>78</v>
      </c>
      <c r="AO40">
        <f>VLOOKUP(Table13[[#This Row],[Vehicle Style]],$Q$4:$R$19,2,0)</f>
        <v>9</v>
      </c>
      <c r="AP40">
        <v>35</v>
      </c>
      <c r="AQ40">
        <v>23</v>
      </c>
      <c r="AR40">
        <v>3916</v>
      </c>
      <c r="AS40">
        <v>32850</v>
      </c>
    </row>
    <row r="41" spans="1:45" x14ac:dyDescent="0.35">
      <c r="A41" t="s">
        <v>215</v>
      </c>
      <c r="B41">
        <v>38</v>
      </c>
      <c r="C41" t="s">
        <v>216</v>
      </c>
      <c r="D41">
        <v>38</v>
      </c>
      <c r="M41" t="s">
        <v>217</v>
      </c>
      <c r="N41">
        <v>38</v>
      </c>
      <c r="T41">
        <v>38</v>
      </c>
      <c r="U41" t="s">
        <v>72</v>
      </c>
      <c r="V41">
        <f>VLOOKUP(Table13[[#This Row],[Make]],$A$4:$B$51,2,0)</f>
        <v>6</v>
      </c>
      <c r="W41" t="s">
        <v>113</v>
      </c>
      <c r="X41">
        <f>VLOOKUP(Table13[[#This Row],[Model]],Table12[[Model S]:[Column2]],2,0)</f>
        <v>7</v>
      </c>
      <c r="Y41">
        <v>2016</v>
      </c>
      <c r="Z41">
        <f>VLOOKUP(Table13[[#This Row],[Year]],$E$4:$F$31,2,0)</f>
        <v>27</v>
      </c>
      <c r="AA41" t="s">
        <v>74</v>
      </c>
      <c r="AB41">
        <f>VLOOKUP(Table13[[#This Row],[Engine Fuel Type]],$G$4:$H$13,2,0)</f>
        <v>9</v>
      </c>
      <c r="AC41">
        <v>240</v>
      </c>
      <c r="AD41">
        <v>4</v>
      </c>
      <c r="AE41" t="s">
        <v>81</v>
      </c>
      <c r="AF41">
        <f>VLOOKUP(Table13[[#This Row],[Transmission Type]],$I$4:$J$7,2,0)</f>
        <v>2</v>
      </c>
      <c r="AG41" t="s">
        <v>76</v>
      </c>
      <c r="AH41">
        <f>VLOOKUP(Table13[[#This Row],[Driven_Wheels]],$K$4:$L$7,2,0)</f>
        <v>4</v>
      </c>
      <c r="AI41">
        <v>2</v>
      </c>
      <c r="AJ41" t="s">
        <v>107</v>
      </c>
      <c r="AK41">
        <f>VLOOKUP(Table13[[#This Row],[Market Category]],$M$4:$N$75,2,0)</f>
        <v>64</v>
      </c>
      <c r="AL41" t="s">
        <v>70</v>
      </c>
      <c r="AM41">
        <f>VLOOKUP(Table13[[#This Row],[Vehicle Size]],$O$4:$P$6,2,0)</f>
        <v>1</v>
      </c>
      <c r="AN41" t="s">
        <v>87</v>
      </c>
      <c r="AO41">
        <f>VLOOKUP(Table13[[#This Row],[Vehicle Style]],$Q$4:$R$19,2,0)</f>
        <v>7</v>
      </c>
      <c r="AP41">
        <v>34</v>
      </c>
      <c r="AQ41">
        <v>23</v>
      </c>
      <c r="AR41">
        <v>3916</v>
      </c>
      <c r="AS41">
        <v>38650</v>
      </c>
    </row>
    <row r="42" spans="1:45" x14ac:dyDescent="0.35">
      <c r="A42" t="s">
        <v>218</v>
      </c>
      <c r="B42">
        <v>39</v>
      </c>
      <c r="C42" t="s">
        <v>219</v>
      </c>
      <c r="D42">
        <v>39</v>
      </c>
      <c r="M42" t="s">
        <v>77</v>
      </c>
      <c r="N42">
        <v>39</v>
      </c>
      <c r="T42">
        <v>39</v>
      </c>
      <c r="U42" t="s">
        <v>72</v>
      </c>
      <c r="V42">
        <f>VLOOKUP(Table13[[#This Row],[Make]],$A$4:$B$51,2,0)</f>
        <v>6</v>
      </c>
      <c r="W42" t="s">
        <v>113</v>
      </c>
      <c r="X42">
        <f>VLOOKUP(Table13[[#This Row],[Model]],Table12[[Model S]:[Column2]],2,0)</f>
        <v>7</v>
      </c>
      <c r="Y42">
        <v>2016</v>
      </c>
      <c r="Z42">
        <f>VLOOKUP(Table13[[#This Row],[Year]],$E$4:$F$31,2,0)</f>
        <v>27</v>
      </c>
      <c r="AA42" t="s">
        <v>74</v>
      </c>
      <c r="AB42">
        <f>VLOOKUP(Table13[[#This Row],[Engine Fuel Type]],$G$4:$H$13,2,0)</f>
        <v>9</v>
      </c>
      <c r="AC42">
        <v>320</v>
      </c>
      <c r="AD42">
        <v>6</v>
      </c>
      <c r="AE42" t="s">
        <v>81</v>
      </c>
      <c r="AF42">
        <f>VLOOKUP(Table13[[#This Row],[Transmission Type]],$I$4:$J$7,2,0)</f>
        <v>2</v>
      </c>
      <c r="AG42" t="s">
        <v>76</v>
      </c>
      <c r="AH42">
        <f>VLOOKUP(Table13[[#This Row],[Driven_Wheels]],$K$4:$L$7,2,0)</f>
        <v>4</v>
      </c>
      <c r="AI42">
        <v>2</v>
      </c>
      <c r="AJ42" t="s">
        <v>77</v>
      </c>
      <c r="AK42">
        <f>VLOOKUP(Table13[[#This Row],[Market Category]],$M$4:$N$75,2,0)</f>
        <v>39</v>
      </c>
      <c r="AL42" t="s">
        <v>70</v>
      </c>
      <c r="AM42">
        <f>VLOOKUP(Table13[[#This Row],[Vehicle Size]],$O$4:$P$6,2,0)</f>
        <v>1</v>
      </c>
      <c r="AN42" t="s">
        <v>87</v>
      </c>
      <c r="AO42">
        <f>VLOOKUP(Table13[[#This Row],[Vehicle Style]],$Q$4:$R$19,2,0)</f>
        <v>7</v>
      </c>
      <c r="AP42">
        <v>31</v>
      </c>
      <c r="AQ42">
        <v>20</v>
      </c>
      <c r="AR42">
        <v>3916</v>
      </c>
      <c r="AS42">
        <v>48750</v>
      </c>
    </row>
    <row r="43" spans="1:45" x14ac:dyDescent="0.35">
      <c r="A43" t="s">
        <v>220</v>
      </c>
      <c r="B43">
        <v>40</v>
      </c>
      <c r="C43" t="s">
        <v>221</v>
      </c>
      <c r="D43">
        <v>40</v>
      </c>
      <c r="M43" t="s">
        <v>222</v>
      </c>
      <c r="N43">
        <v>40</v>
      </c>
      <c r="T43">
        <v>40</v>
      </c>
      <c r="U43" t="s">
        <v>72</v>
      </c>
      <c r="V43">
        <f>VLOOKUP(Table13[[#This Row],[Make]],$A$4:$B$51,2,0)</f>
        <v>6</v>
      </c>
      <c r="W43" t="s">
        <v>113</v>
      </c>
      <c r="X43">
        <f>VLOOKUP(Table13[[#This Row],[Model]],Table12[[Model S]:[Column2]],2,0)</f>
        <v>7</v>
      </c>
      <c r="Y43">
        <v>2016</v>
      </c>
      <c r="Z43">
        <f>VLOOKUP(Table13[[#This Row],[Year]],$E$4:$F$31,2,0)</f>
        <v>27</v>
      </c>
      <c r="AA43" t="s">
        <v>74</v>
      </c>
      <c r="AB43">
        <f>VLOOKUP(Table13[[#This Row],[Engine Fuel Type]],$G$4:$H$13,2,0)</f>
        <v>9</v>
      </c>
      <c r="AC43">
        <v>240</v>
      </c>
      <c r="AD43">
        <v>4</v>
      </c>
      <c r="AE43" t="s">
        <v>81</v>
      </c>
      <c r="AF43">
        <f>VLOOKUP(Table13[[#This Row],[Transmission Type]],$I$4:$J$7,2,0)</f>
        <v>2</v>
      </c>
      <c r="AG43" t="s">
        <v>68</v>
      </c>
      <c r="AH43">
        <f>VLOOKUP(Table13[[#This Row],[Driven_Wheels]],$K$4:$L$7,2,0)</f>
        <v>1</v>
      </c>
      <c r="AI43">
        <v>2</v>
      </c>
      <c r="AJ43" t="s">
        <v>86</v>
      </c>
      <c r="AK43">
        <f>VLOOKUP(Table13[[#This Row],[Market Category]],$M$4:$N$75,2,0)</f>
        <v>68</v>
      </c>
      <c r="AL43" t="s">
        <v>70</v>
      </c>
      <c r="AM43">
        <f>VLOOKUP(Table13[[#This Row],[Vehicle Size]],$O$4:$P$6,2,0)</f>
        <v>1</v>
      </c>
      <c r="AN43" t="s">
        <v>78</v>
      </c>
      <c r="AO43">
        <f>VLOOKUP(Table13[[#This Row],[Vehicle Style]],$Q$4:$R$19,2,0)</f>
        <v>9</v>
      </c>
      <c r="AP43">
        <v>35</v>
      </c>
      <c r="AQ43">
        <v>23</v>
      </c>
      <c r="AR43">
        <v>3916</v>
      </c>
      <c r="AS43">
        <v>34850</v>
      </c>
    </row>
    <row r="44" spans="1:45" x14ac:dyDescent="0.35">
      <c r="A44" t="s">
        <v>223</v>
      </c>
      <c r="B44">
        <v>41</v>
      </c>
      <c r="C44" t="s">
        <v>224</v>
      </c>
      <c r="D44">
        <v>41</v>
      </c>
      <c r="M44" t="s">
        <v>225</v>
      </c>
      <c r="N44">
        <v>41</v>
      </c>
      <c r="T44">
        <v>41</v>
      </c>
      <c r="U44" t="s">
        <v>72</v>
      </c>
      <c r="V44">
        <f>VLOOKUP(Table13[[#This Row],[Make]],$A$4:$B$51,2,0)</f>
        <v>6</v>
      </c>
      <c r="W44" t="s">
        <v>113</v>
      </c>
      <c r="X44">
        <f>VLOOKUP(Table13[[#This Row],[Model]],Table12[[Model S]:[Column2]],2,0)</f>
        <v>7</v>
      </c>
      <c r="Y44">
        <v>2016</v>
      </c>
      <c r="Z44">
        <f>VLOOKUP(Table13[[#This Row],[Year]],$E$4:$F$31,2,0)</f>
        <v>27</v>
      </c>
      <c r="AA44" t="s">
        <v>74</v>
      </c>
      <c r="AB44">
        <f>VLOOKUP(Table13[[#This Row],[Engine Fuel Type]],$G$4:$H$13,2,0)</f>
        <v>9</v>
      </c>
      <c r="AC44">
        <v>240</v>
      </c>
      <c r="AD44">
        <v>4</v>
      </c>
      <c r="AE44" t="s">
        <v>81</v>
      </c>
      <c r="AF44">
        <f>VLOOKUP(Table13[[#This Row],[Transmission Type]],$I$4:$J$7,2,0)</f>
        <v>2</v>
      </c>
      <c r="AG44" t="s">
        <v>68</v>
      </c>
      <c r="AH44">
        <f>VLOOKUP(Table13[[#This Row],[Driven_Wheels]],$K$4:$L$7,2,0)</f>
        <v>1</v>
      </c>
      <c r="AI44">
        <v>2</v>
      </c>
      <c r="AJ44" t="s">
        <v>107</v>
      </c>
      <c r="AK44">
        <f>VLOOKUP(Table13[[#This Row],[Market Category]],$M$4:$N$75,2,0)</f>
        <v>64</v>
      </c>
      <c r="AL44" t="s">
        <v>70</v>
      </c>
      <c r="AM44">
        <f>VLOOKUP(Table13[[#This Row],[Vehicle Size]],$O$4:$P$6,2,0)</f>
        <v>1</v>
      </c>
      <c r="AN44" t="s">
        <v>87</v>
      </c>
      <c r="AO44">
        <f>VLOOKUP(Table13[[#This Row],[Vehicle Style]],$Q$4:$R$19,2,0)</f>
        <v>7</v>
      </c>
      <c r="AP44">
        <v>34</v>
      </c>
      <c r="AQ44">
        <v>22</v>
      </c>
      <c r="AR44">
        <v>3916</v>
      </c>
      <c r="AS44">
        <v>40650</v>
      </c>
    </row>
    <row r="45" spans="1:45" x14ac:dyDescent="0.35">
      <c r="A45" t="s">
        <v>226</v>
      </c>
      <c r="B45">
        <v>42</v>
      </c>
      <c r="C45" t="s">
        <v>227</v>
      </c>
      <c r="D45">
        <v>42</v>
      </c>
      <c r="M45" t="s">
        <v>228</v>
      </c>
      <c r="N45">
        <v>42</v>
      </c>
      <c r="T45">
        <v>42</v>
      </c>
      <c r="U45" t="s">
        <v>72</v>
      </c>
      <c r="V45">
        <f>VLOOKUP(Table13[[#This Row],[Make]],$A$4:$B$51,2,0)</f>
        <v>6</v>
      </c>
      <c r="W45" t="s">
        <v>113</v>
      </c>
      <c r="X45">
        <f>VLOOKUP(Table13[[#This Row],[Model]],Table12[[Model S]:[Column2]],2,0)</f>
        <v>7</v>
      </c>
      <c r="Y45">
        <v>2016</v>
      </c>
      <c r="Z45">
        <f>VLOOKUP(Table13[[#This Row],[Year]],$E$4:$F$31,2,0)</f>
        <v>27</v>
      </c>
      <c r="AA45" t="s">
        <v>74</v>
      </c>
      <c r="AB45">
        <f>VLOOKUP(Table13[[#This Row],[Engine Fuel Type]],$G$4:$H$13,2,0)</f>
        <v>9</v>
      </c>
      <c r="AC45">
        <v>320</v>
      </c>
      <c r="AD45">
        <v>6</v>
      </c>
      <c r="AE45" t="s">
        <v>81</v>
      </c>
      <c r="AF45">
        <f>VLOOKUP(Table13[[#This Row],[Transmission Type]],$I$4:$J$7,2,0)</f>
        <v>2</v>
      </c>
      <c r="AG45" t="s">
        <v>76</v>
      </c>
      <c r="AH45">
        <f>VLOOKUP(Table13[[#This Row],[Driven_Wheels]],$K$4:$L$7,2,0)</f>
        <v>4</v>
      </c>
      <c r="AI45">
        <v>2</v>
      </c>
      <c r="AJ45" t="s">
        <v>77</v>
      </c>
      <c r="AK45">
        <f>VLOOKUP(Table13[[#This Row],[Market Category]],$M$4:$N$75,2,0)</f>
        <v>39</v>
      </c>
      <c r="AL45" t="s">
        <v>70</v>
      </c>
      <c r="AM45">
        <f>VLOOKUP(Table13[[#This Row],[Vehicle Size]],$O$4:$P$6,2,0)</f>
        <v>1</v>
      </c>
      <c r="AN45" t="s">
        <v>78</v>
      </c>
      <c r="AO45">
        <f>VLOOKUP(Table13[[#This Row],[Vehicle Style]],$Q$4:$R$19,2,0)</f>
        <v>9</v>
      </c>
      <c r="AP45">
        <v>31</v>
      </c>
      <c r="AQ45">
        <v>20</v>
      </c>
      <c r="AR45">
        <v>3916</v>
      </c>
      <c r="AS45">
        <v>44150</v>
      </c>
    </row>
    <row r="46" spans="1:45" x14ac:dyDescent="0.35">
      <c r="A46" t="s">
        <v>229</v>
      </c>
      <c r="B46">
        <v>43</v>
      </c>
      <c r="C46" t="s">
        <v>230</v>
      </c>
      <c r="D46">
        <v>43</v>
      </c>
      <c r="M46" t="s">
        <v>231</v>
      </c>
      <c r="N46">
        <v>43</v>
      </c>
      <c r="T46">
        <v>43</v>
      </c>
      <c r="U46" t="s">
        <v>72</v>
      </c>
      <c r="V46">
        <f>VLOOKUP(Table13[[#This Row],[Make]],$A$4:$B$51,2,0)</f>
        <v>6</v>
      </c>
      <c r="W46" t="s">
        <v>113</v>
      </c>
      <c r="X46">
        <f>VLOOKUP(Table13[[#This Row],[Model]],Table12[[Model S]:[Column2]],2,0)</f>
        <v>7</v>
      </c>
      <c r="Y46">
        <v>2016</v>
      </c>
      <c r="Z46">
        <f>VLOOKUP(Table13[[#This Row],[Year]],$E$4:$F$31,2,0)</f>
        <v>27</v>
      </c>
      <c r="AA46" t="s">
        <v>74</v>
      </c>
      <c r="AB46">
        <f>VLOOKUP(Table13[[#This Row],[Engine Fuel Type]],$G$4:$H$13,2,0)</f>
        <v>9</v>
      </c>
      <c r="AC46">
        <v>240</v>
      </c>
      <c r="AD46">
        <v>4</v>
      </c>
      <c r="AE46" t="s">
        <v>75</v>
      </c>
      <c r="AF46">
        <f>VLOOKUP(Table13[[#This Row],[Transmission Type]],$I$4:$J$7,2,0)</f>
        <v>4</v>
      </c>
      <c r="AG46" t="s">
        <v>76</v>
      </c>
      <c r="AH46">
        <f>VLOOKUP(Table13[[#This Row],[Driven_Wheels]],$K$4:$L$7,2,0)</f>
        <v>4</v>
      </c>
      <c r="AI46">
        <v>2</v>
      </c>
      <c r="AJ46" t="s">
        <v>86</v>
      </c>
      <c r="AK46">
        <f>VLOOKUP(Table13[[#This Row],[Market Category]],$M$4:$N$75,2,0)</f>
        <v>68</v>
      </c>
      <c r="AL46" t="s">
        <v>70</v>
      </c>
      <c r="AM46">
        <f>VLOOKUP(Table13[[#This Row],[Vehicle Size]],$O$4:$P$6,2,0)</f>
        <v>1</v>
      </c>
      <c r="AN46" t="s">
        <v>78</v>
      </c>
      <c r="AO46">
        <f>VLOOKUP(Table13[[#This Row],[Vehicle Style]],$Q$4:$R$19,2,0)</f>
        <v>9</v>
      </c>
      <c r="AP46">
        <v>34</v>
      </c>
      <c r="AQ46">
        <v>22</v>
      </c>
      <c r="AR46">
        <v>3916</v>
      </c>
      <c r="AS46">
        <v>32850</v>
      </c>
    </row>
    <row r="47" spans="1:45" x14ac:dyDescent="0.35">
      <c r="A47" t="s">
        <v>232</v>
      </c>
      <c r="B47">
        <v>44</v>
      </c>
      <c r="C47" t="s">
        <v>233</v>
      </c>
      <c r="D47">
        <v>44</v>
      </c>
      <c r="M47" t="s">
        <v>234</v>
      </c>
      <c r="N47">
        <v>44</v>
      </c>
      <c r="T47">
        <v>44</v>
      </c>
      <c r="U47" t="s">
        <v>72</v>
      </c>
      <c r="V47">
        <f>VLOOKUP(Table13[[#This Row],[Make]],$A$4:$B$51,2,0)</f>
        <v>6</v>
      </c>
      <c r="W47" t="s">
        <v>113</v>
      </c>
      <c r="X47">
        <f>VLOOKUP(Table13[[#This Row],[Model]],Table12[[Model S]:[Column2]],2,0)</f>
        <v>7</v>
      </c>
      <c r="Y47">
        <v>2016</v>
      </c>
      <c r="Z47">
        <f>VLOOKUP(Table13[[#This Row],[Year]],$E$4:$F$31,2,0)</f>
        <v>27</v>
      </c>
      <c r="AA47" t="s">
        <v>74</v>
      </c>
      <c r="AB47">
        <f>VLOOKUP(Table13[[#This Row],[Engine Fuel Type]],$G$4:$H$13,2,0)</f>
        <v>9</v>
      </c>
      <c r="AC47">
        <v>320</v>
      </c>
      <c r="AD47">
        <v>6</v>
      </c>
      <c r="AE47" t="s">
        <v>81</v>
      </c>
      <c r="AF47">
        <f>VLOOKUP(Table13[[#This Row],[Transmission Type]],$I$4:$J$7,2,0)</f>
        <v>2</v>
      </c>
      <c r="AG47" t="s">
        <v>68</v>
      </c>
      <c r="AH47">
        <f>VLOOKUP(Table13[[#This Row],[Driven_Wheels]],$K$4:$L$7,2,0)</f>
        <v>1</v>
      </c>
      <c r="AI47">
        <v>2</v>
      </c>
      <c r="AJ47" t="s">
        <v>77</v>
      </c>
      <c r="AK47">
        <f>VLOOKUP(Table13[[#This Row],[Market Category]],$M$4:$N$75,2,0)</f>
        <v>39</v>
      </c>
      <c r="AL47" t="s">
        <v>70</v>
      </c>
      <c r="AM47">
        <f>VLOOKUP(Table13[[#This Row],[Vehicle Size]],$O$4:$P$6,2,0)</f>
        <v>1</v>
      </c>
      <c r="AN47" t="s">
        <v>78</v>
      </c>
      <c r="AO47">
        <f>VLOOKUP(Table13[[#This Row],[Vehicle Style]],$Q$4:$R$19,2,0)</f>
        <v>9</v>
      </c>
      <c r="AP47">
        <v>30</v>
      </c>
      <c r="AQ47">
        <v>20</v>
      </c>
      <c r="AR47">
        <v>3916</v>
      </c>
      <c r="AS47">
        <v>46150</v>
      </c>
    </row>
    <row r="48" spans="1:45" x14ac:dyDescent="0.35">
      <c r="A48" t="s">
        <v>235</v>
      </c>
      <c r="B48">
        <v>45</v>
      </c>
      <c r="C48" t="s">
        <v>236</v>
      </c>
      <c r="D48">
        <v>45</v>
      </c>
      <c r="M48" t="s">
        <v>237</v>
      </c>
      <c r="N48">
        <v>45</v>
      </c>
      <c r="T48">
        <v>45</v>
      </c>
      <c r="U48" t="s">
        <v>72</v>
      </c>
      <c r="V48">
        <f>VLOOKUP(Table13[[#This Row],[Make]],$A$4:$B$51,2,0)</f>
        <v>6</v>
      </c>
      <c r="W48" t="s">
        <v>113</v>
      </c>
      <c r="X48">
        <f>VLOOKUP(Table13[[#This Row],[Model]],Table12[[Model S]:[Column2]],2,0)</f>
        <v>7</v>
      </c>
      <c r="Y48">
        <v>2016</v>
      </c>
      <c r="Z48">
        <f>VLOOKUP(Table13[[#This Row],[Year]],$E$4:$F$31,2,0)</f>
        <v>27</v>
      </c>
      <c r="AA48" t="s">
        <v>74</v>
      </c>
      <c r="AB48">
        <f>VLOOKUP(Table13[[#This Row],[Engine Fuel Type]],$G$4:$H$13,2,0)</f>
        <v>9</v>
      </c>
      <c r="AC48">
        <v>320</v>
      </c>
      <c r="AD48">
        <v>6</v>
      </c>
      <c r="AE48" t="s">
        <v>81</v>
      </c>
      <c r="AF48">
        <f>VLOOKUP(Table13[[#This Row],[Transmission Type]],$I$4:$J$7,2,0)</f>
        <v>2</v>
      </c>
      <c r="AG48" t="s">
        <v>76</v>
      </c>
      <c r="AH48">
        <f>VLOOKUP(Table13[[#This Row],[Driven_Wheels]],$K$4:$L$7,2,0)</f>
        <v>4</v>
      </c>
      <c r="AI48">
        <v>2</v>
      </c>
      <c r="AJ48" t="s">
        <v>77</v>
      </c>
      <c r="AK48">
        <f>VLOOKUP(Table13[[#This Row],[Market Category]],$M$4:$N$75,2,0)</f>
        <v>39</v>
      </c>
      <c r="AL48" t="s">
        <v>70</v>
      </c>
      <c r="AM48">
        <f>VLOOKUP(Table13[[#This Row],[Vehicle Size]],$O$4:$P$6,2,0)</f>
        <v>1</v>
      </c>
      <c r="AN48" t="s">
        <v>87</v>
      </c>
      <c r="AO48">
        <f>VLOOKUP(Table13[[#This Row],[Vehicle Style]],$Q$4:$R$19,2,0)</f>
        <v>7</v>
      </c>
      <c r="AP48">
        <v>30</v>
      </c>
      <c r="AQ48">
        <v>20</v>
      </c>
      <c r="AR48">
        <v>3916</v>
      </c>
      <c r="AS48">
        <v>50750</v>
      </c>
    </row>
    <row r="49" spans="1:45" x14ac:dyDescent="0.35">
      <c r="A49" t="s">
        <v>238</v>
      </c>
      <c r="B49">
        <v>46</v>
      </c>
      <c r="C49" t="s">
        <v>239</v>
      </c>
      <c r="D49">
        <v>46</v>
      </c>
      <c r="M49" t="s">
        <v>240</v>
      </c>
      <c r="N49">
        <v>46</v>
      </c>
      <c r="T49">
        <v>46</v>
      </c>
      <c r="U49" t="s">
        <v>72</v>
      </c>
      <c r="V49">
        <f>VLOOKUP(Table13[[#This Row],[Make]],$A$4:$B$51,2,0)</f>
        <v>6</v>
      </c>
      <c r="W49" t="s">
        <v>113</v>
      </c>
      <c r="X49">
        <f>VLOOKUP(Table13[[#This Row],[Model]],Table12[[Model S]:[Column2]],2,0)</f>
        <v>7</v>
      </c>
      <c r="Y49">
        <v>2017</v>
      </c>
      <c r="Z49">
        <f>VLOOKUP(Table13[[#This Row],[Year]],$E$4:$F$31,2,0)</f>
        <v>28</v>
      </c>
      <c r="AA49" t="s">
        <v>117</v>
      </c>
      <c r="AB49">
        <f>VLOOKUP(Table13[[#This Row],[Engine Fuel Type]],$G$4:$H$13,2,0)</f>
        <v>8</v>
      </c>
      <c r="AC49">
        <v>335</v>
      </c>
      <c r="AD49">
        <v>6</v>
      </c>
      <c r="AE49" t="s">
        <v>81</v>
      </c>
      <c r="AF49">
        <f>VLOOKUP(Table13[[#This Row],[Transmission Type]],$I$4:$J$7,2,0)</f>
        <v>2</v>
      </c>
      <c r="AG49" t="s">
        <v>68</v>
      </c>
      <c r="AH49">
        <f>VLOOKUP(Table13[[#This Row],[Driven_Wheels]],$K$4:$L$7,2,0)</f>
        <v>1</v>
      </c>
      <c r="AI49">
        <v>2</v>
      </c>
      <c r="AJ49" t="s">
        <v>77</v>
      </c>
      <c r="AK49">
        <f>VLOOKUP(Table13[[#This Row],[Market Category]],$M$4:$N$75,2,0)</f>
        <v>39</v>
      </c>
      <c r="AL49" t="s">
        <v>70</v>
      </c>
      <c r="AM49">
        <f>VLOOKUP(Table13[[#This Row],[Vehicle Size]],$O$4:$P$6,2,0)</f>
        <v>1</v>
      </c>
      <c r="AN49" t="s">
        <v>78</v>
      </c>
      <c r="AO49">
        <f>VLOOKUP(Table13[[#This Row],[Vehicle Style]],$Q$4:$R$19,2,0)</f>
        <v>9</v>
      </c>
      <c r="AP49">
        <v>31</v>
      </c>
      <c r="AQ49">
        <v>21</v>
      </c>
      <c r="AR49">
        <v>3916</v>
      </c>
      <c r="AS49">
        <v>46450</v>
      </c>
    </row>
    <row r="50" spans="1:45" x14ac:dyDescent="0.35">
      <c r="A50" t="s">
        <v>241</v>
      </c>
      <c r="B50">
        <v>47</v>
      </c>
      <c r="C50" t="s">
        <v>242</v>
      </c>
      <c r="D50">
        <v>47</v>
      </c>
      <c r="M50" t="s">
        <v>243</v>
      </c>
      <c r="N50">
        <v>47</v>
      </c>
      <c r="T50">
        <v>47</v>
      </c>
      <c r="U50" t="s">
        <v>72</v>
      </c>
      <c r="V50">
        <f>VLOOKUP(Table13[[#This Row],[Make]],$A$4:$B$51,2,0)</f>
        <v>6</v>
      </c>
      <c r="W50" t="s">
        <v>113</v>
      </c>
      <c r="X50">
        <f>VLOOKUP(Table13[[#This Row],[Model]],Table12[[Model S]:[Column2]],2,0)</f>
        <v>7</v>
      </c>
      <c r="Y50">
        <v>2017</v>
      </c>
      <c r="Z50">
        <f>VLOOKUP(Table13[[#This Row],[Year]],$E$4:$F$31,2,0)</f>
        <v>28</v>
      </c>
      <c r="AA50" t="s">
        <v>117</v>
      </c>
      <c r="AB50">
        <f>VLOOKUP(Table13[[#This Row],[Engine Fuel Type]],$G$4:$H$13,2,0)</f>
        <v>8</v>
      </c>
      <c r="AC50">
        <v>335</v>
      </c>
      <c r="AD50">
        <v>6</v>
      </c>
      <c r="AE50" t="s">
        <v>81</v>
      </c>
      <c r="AF50">
        <f>VLOOKUP(Table13[[#This Row],[Transmission Type]],$I$4:$J$7,2,0)</f>
        <v>2</v>
      </c>
      <c r="AG50" t="s">
        <v>76</v>
      </c>
      <c r="AH50">
        <f>VLOOKUP(Table13[[#This Row],[Driven_Wheels]],$K$4:$L$7,2,0)</f>
        <v>4</v>
      </c>
      <c r="AI50">
        <v>2</v>
      </c>
      <c r="AJ50" t="s">
        <v>77</v>
      </c>
      <c r="AK50">
        <f>VLOOKUP(Table13[[#This Row],[Market Category]],$M$4:$N$75,2,0)</f>
        <v>39</v>
      </c>
      <c r="AL50" t="s">
        <v>70</v>
      </c>
      <c r="AM50">
        <f>VLOOKUP(Table13[[#This Row],[Vehicle Size]],$O$4:$P$6,2,0)</f>
        <v>1</v>
      </c>
      <c r="AN50" t="s">
        <v>87</v>
      </c>
      <c r="AO50">
        <f>VLOOKUP(Table13[[#This Row],[Vehicle Style]],$Q$4:$R$19,2,0)</f>
        <v>7</v>
      </c>
      <c r="AP50">
        <v>32</v>
      </c>
      <c r="AQ50">
        <v>21</v>
      </c>
      <c r="AR50">
        <v>3916</v>
      </c>
      <c r="AS50">
        <v>49050</v>
      </c>
    </row>
    <row r="51" spans="1:45" x14ac:dyDescent="0.35">
      <c r="A51" t="s">
        <v>244</v>
      </c>
      <c r="B51">
        <v>48</v>
      </c>
      <c r="C51" t="s">
        <v>245</v>
      </c>
      <c r="D51">
        <v>48</v>
      </c>
      <c r="M51" t="s">
        <v>246</v>
      </c>
      <c r="N51">
        <v>48</v>
      </c>
      <c r="T51">
        <v>48</v>
      </c>
      <c r="U51" t="s">
        <v>72</v>
      </c>
      <c r="V51">
        <f>VLOOKUP(Table13[[#This Row],[Make]],$A$4:$B$51,2,0)</f>
        <v>6</v>
      </c>
      <c r="W51" t="s">
        <v>113</v>
      </c>
      <c r="X51">
        <f>VLOOKUP(Table13[[#This Row],[Model]],Table12[[Model S]:[Column2]],2,0)</f>
        <v>7</v>
      </c>
      <c r="Y51">
        <v>2017</v>
      </c>
      <c r="Z51">
        <f>VLOOKUP(Table13[[#This Row],[Year]],$E$4:$F$31,2,0)</f>
        <v>28</v>
      </c>
      <c r="AA51" t="s">
        <v>117</v>
      </c>
      <c r="AB51">
        <f>VLOOKUP(Table13[[#This Row],[Engine Fuel Type]],$G$4:$H$13,2,0)</f>
        <v>8</v>
      </c>
      <c r="AC51">
        <v>335</v>
      </c>
      <c r="AD51">
        <v>6</v>
      </c>
      <c r="AE51" t="s">
        <v>81</v>
      </c>
      <c r="AF51">
        <f>VLOOKUP(Table13[[#This Row],[Transmission Type]],$I$4:$J$7,2,0)</f>
        <v>2</v>
      </c>
      <c r="AG51" t="s">
        <v>68</v>
      </c>
      <c r="AH51">
        <f>VLOOKUP(Table13[[#This Row],[Driven_Wheels]],$K$4:$L$7,2,0)</f>
        <v>1</v>
      </c>
      <c r="AI51">
        <v>2</v>
      </c>
      <c r="AJ51" t="s">
        <v>77</v>
      </c>
      <c r="AK51">
        <f>VLOOKUP(Table13[[#This Row],[Market Category]],$M$4:$N$75,2,0)</f>
        <v>39</v>
      </c>
      <c r="AL51" t="s">
        <v>70</v>
      </c>
      <c r="AM51">
        <f>VLOOKUP(Table13[[#This Row],[Vehicle Size]],$O$4:$P$6,2,0)</f>
        <v>1</v>
      </c>
      <c r="AN51" t="s">
        <v>87</v>
      </c>
      <c r="AO51">
        <f>VLOOKUP(Table13[[#This Row],[Vehicle Style]],$Q$4:$R$19,2,0)</f>
        <v>7</v>
      </c>
      <c r="AP51">
        <v>32</v>
      </c>
      <c r="AQ51">
        <v>21</v>
      </c>
      <c r="AR51">
        <v>3916</v>
      </c>
      <c r="AS51">
        <v>51050</v>
      </c>
    </row>
    <row r="52" spans="1:45" x14ac:dyDescent="0.35">
      <c r="C52" t="s">
        <v>247</v>
      </c>
      <c r="D52">
        <v>49</v>
      </c>
      <c r="M52" t="s">
        <v>248</v>
      </c>
      <c r="N52">
        <v>49</v>
      </c>
      <c r="T52">
        <v>49</v>
      </c>
      <c r="U52" t="s">
        <v>72</v>
      </c>
      <c r="V52">
        <f>VLOOKUP(Table13[[#This Row],[Make]],$A$4:$B$51,2,0)</f>
        <v>6</v>
      </c>
      <c r="W52" t="s">
        <v>113</v>
      </c>
      <c r="X52">
        <f>VLOOKUP(Table13[[#This Row],[Model]],Table12[[Model S]:[Column2]],2,0)</f>
        <v>7</v>
      </c>
      <c r="Y52">
        <v>2017</v>
      </c>
      <c r="Z52">
        <f>VLOOKUP(Table13[[#This Row],[Year]],$E$4:$F$31,2,0)</f>
        <v>28</v>
      </c>
      <c r="AA52" t="s">
        <v>117</v>
      </c>
      <c r="AB52">
        <f>VLOOKUP(Table13[[#This Row],[Engine Fuel Type]],$G$4:$H$13,2,0)</f>
        <v>8</v>
      </c>
      <c r="AC52">
        <v>335</v>
      </c>
      <c r="AD52">
        <v>6</v>
      </c>
      <c r="AE52" t="s">
        <v>81</v>
      </c>
      <c r="AF52">
        <f>VLOOKUP(Table13[[#This Row],[Transmission Type]],$I$4:$J$7,2,0)</f>
        <v>2</v>
      </c>
      <c r="AG52" t="s">
        <v>76</v>
      </c>
      <c r="AH52">
        <f>VLOOKUP(Table13[[#This Row],[Driven_Wheels]],$K$4:$L$7,2,0)</f>
        <v>4</v>
      </c>
      <c r="AI52">
        <v>2</v>
      </c>
      <c r="AJ52" t="s">
        <v>77</v>
      </c>
      <c r="AK52">
        <f>VLOOKUP(Table13[[#This Row],[Market Category]],$M$4:$N$75,2,0)</f>
        <v>39</v>
      </c>
      <c r="AL52" t="s">
        <v>70</v>
      </c>
      <c r="AM52">
        <f>VLOOKUP(Table13[[#This Row],[Vehicle Size]],$O$4:$P$6,2,0)</f>
        <v>1</v>
      </c>
      <c r="AN52" t="s">
        <v>78</v>
      </c>
      <c r="AO52">
        <f>VLOOKUP(Table13[[#This Row],[Vehicle Style]],$Q$4:$R$19,2,0)</f>
        <v>9</v>
      </c>
      <c r="AP52">
        <v>32</v>
      </c>
      <c r="AQ52">
        <v>21</v>
      </c>
      <c r="AR52">
        <v>3916</v>
      </c>
      <c r="AS52">
        <v>44450</v>
      </c>
    </row>
    <row r="53" spans="1:45" x14ac:dyDescent="0.35">
      <c r="C53" t="s">
        <v>249</v>
      </c>
      <c r="D53">
        <v>50</v>
      </c>
      <c r="M53" t="s">
        <v>250</v>
      </c>
      <c r="N53">
        <v>50</v>
      </c>
      <c r="T53">
        <v>50</v>
      </c>
      <c r="U53" t="s">
        <v>72</v>
      </c>
      <c r="V53">
        <f>VLOOKUP(Table13[[#This Row],[Make]],$A$4:$B$51,2,0)</f>
        <v>6</v>
      </c>
      <c r="W53" t="s">
        <v>113</v>
      </c>
      <c r="X53">
        <f>VLOOKUP(Table13[[#This Row],[Model]],Table12[[Model S]:[Column2]],2,0)</f>
        <v>7</v>
      </c>
      <c r="Y53">
        <v>2017</v>
      </c>
      <c r="Z53">
        <f>VLOOKUP(Table13[[#This Row],[Year]],$E$4:$F$31,2,0)</f>
        <v>28</v>
      </c>
      <c r="AA53" t="s">
        <v>117</v>
      </c>
      <c r="AB53">
        <f>VLOOKUP(Table13[[#This Row],[Engine Fuel Type]],$G$4:$H$13,2,0)</f>
        <v>8</v>
      </c>
      <c r="AC53">
        <v>248</v>
      </c>
      <c r="AD53">
        <v>4</v>
      </c>
      <c r="AE53" t="s">
        <v>81</v>
      </c>
      <c r="AF53">
        <f>VLOOKUP(Table13[[#This Row],[Transmission Type]],$I$4:$J$7,2,0)</f>
        <v>2</v>
      </c>
      <c r="AG53" t="s">
        <v>76</v>
      </c>
      <c r="AH53">
        <f>VLOOKUP(Table13[[#This Row],[Driven_Wheels]],$K$4:$L$7,2,0)</f>
        <v>4</v>
      </c>
      <c r="AI53">
        <v>2</v>
      </c>
      <c r="AJ53" t="s">
        <v>86</v>
      </c>
      <c r="AK53">
        <f>VLOOKUP(Table13[[#This Row],[Market Category]],$M$4:$N$75,2,0)</f>
        <v>68</v>
      </c>
      <c r="AL53" t="s">
        <v>70</v>
      </c>
      <c r="AM53">
        <f>VLOOKUP(Table13[[#This Row],[Vehicle Size]],$O$4:$P$6,2,0)</f>
        <v>1</v>
      </c>
      <c r="AN53" t="s">
        <v>87</v>
      </c>
      <c r="AO53">
        <f>VLOOKUP(Table13[[#This Row],[Vehicle Style]],$Q$4:$R$19,2,0)</f>
        <v>7</v>
      </c>
      <c r="AP53">
        <v>34</v>
      </c>
      <c r="AQ53">
        <v>23</v>
      </c>
      <c r="AR53">
        <v>3916</v>
      </c>
      <c r="AS53">
        <v>38950</v>
      </c>
    </row>
    <row r="54" spans="1:45" x14ac:dyDescent="0.35">
      <c r="C54" t="s">
        <v>251</v>
      </c>
      <c r="D54">
        <v>51</v>
      </c>
      <c r="M54" t="s">
        <v>252</v>
      </c>
      <c r="N54">
        <v>51</v>
      </c>
      <c r="T54">
        <v>51</v>
      </c>
      <c r="U54" t="s">
        <v>72</v>
      </c>
      <c r="V54">
        <f>VLOOKUP(Table13[[#This Row],[Make]],$A$4:$B$51,2,0)</f>
        <v>6</v>
      </c>
      <c r="W54" t="s">
        <v>113</v>
      </c>
      <c r="X54">
        <f>VLOOKUP(Table13[[#This Row],[Model]],Table12[[Model S]:[Column2]],2,0)</f>
        <v>7</v>
      </c>
      <c r="Y54">
        <v>2017</v>
      </c>
      <c r="Z54">
        <f>VLOOKUP(Table13[[#This Row],[Year]],$E$4:$F$31,2,0)</f>
        <v>28</v>
      </c>
      <c r="AA54" t="s">
        <v>117</v>
      </c>
      <c r="AB54">
        <f>VLOOKUP(Table13[[#This Row],[Engine Fuel Type]],$G$4:$H$13,2,0)</f>
        <v>8</v>
      </c>
      <c r="AC54">
        <v>248</v>
      </c>
      <c r="AD54">
        <v>4</v>
      </c>
      <c r="AE54" t="s">
        <v>81</v>
      </c>
      <c r="AF54">
        <f>VLOOKUP(Table13[[#This Row],[Transmission Type]],$I$4:$J$7,2,0)</f>
        <v>2</v>
      </c>
      <c r="AG54" t="s">
        <v>76</v>
      </c>
      <c r="AH54">
        <f>VLOOKUP(Table13[[#This Row],[Driven_Wheels]],$K$4:$L$7,2,0)</f>
        <v>4</v>
      </c>
      <c r="AI54">
        <v>2</v>
      </c>
      <c r="AJ54" t="s">
        <v>86</v>
      </c>
      <c r="AK54">
        <f>VLOOKUP(Table13[[#This Row],[Market Category]],$M$4:$N$75,2,0)</f>
        <v>68</v>
      </c>
      <c r="AL54" t="s">
        <v>70</v>
      </c>
      <c r="AM54">
        <f>VLOOKUP(Table13[[#This Row],[Vehicle Size]],$O$4:$P$6,2,0)</f>
        <v>1</v>
      </c>
      <c r="AN54" t="s">
        <v>78</v>
      </c>
      <c r="AO54">
        <f>VLOOKUP(Table13[[#This Row],[Vehicle Style]],$Q$4:$R$19,2,0)</f>
        <v>9</v>
      </c>
      <c r="AP54">
        <v>35</v>
      </c>
      <c r="AQ54">
        <v>24</v>
      </c>
      <c r="AR54">
        <v>3916</v>
      </c>
      <c r="AS54">
        <v>33150</v>
      </c>
    </row>
    <row r="55" spans="1:45" x14ac:dyDescent="0.35">
      <c r="C55" t="s">
        <v>253</v>
      </c>
      <c r="D55">
        <v>52</v>
      </c>
      <c r="M55" t="s">
        <v>254</v>
      </c>
      <c r="N55">
        <v>52</v>
      </c>
      <c r="T55">
        <v>52</v>
      </c>
      <c r="U55" t="s">
        <v>72</v>
      </c>
      <c r="V55">
        <f>VLOOKUP(Table13[[#This Row],[Make]],$A$4:$B$51,2,0)</f>
        <v>6</v>
      </c>
      <c r="W55" t="s">
        <v>113</v>
      </c>
      <c r="X55">
        <f>VLOOKUP(Table13[[#This Row],[Model]],Table12[[Model S]:[Column2]],2,0)</f>
        <v>7</v>
      </c>
      <c r="Y55">
        <v>2017</v>
      </c>
      <c r="Z55">
        <f>VLOOKUP(Table13[[#This Row],[Year]],$E$4:$F$31,2,0)</f>
        <v>28</v>
      </c>
      <c r="AA55" t="s">
        <v>117</v>
      </c>
      <c r="AB55">
        <f>VLOOKUP(Table13[[#This Row],[Engine Fuel Type]],$G$4:$H$13,2,0)</f>
        <v>8</v>
      </c>
      <c r="AC55">
        <v>248</v>
      </c>
      <c r="AD55">
        <v>4</v>
      </c>
      <c r="AE55" t="s">
        <v>81</v>
      </c>
      <c r="AF55">
        <f>VLOOKUP(Table13[[#This Row],[Transmission Type]],$I$4:$J$7,2,0)</f>
        <v>2</v>
      </c>
      <c r="AG55" t="s">
        <v>68</v>
      </c>
      <c r="AH55">
        <f>VLOOKUP(Table13[[#This Row],[Driven_Wheels]],$K$4:$L$7,2,0)</f>
        <v>1</v>
      </c>
      <c r="AI55">
        <v>2</v>
      </c>
      <c r="AJ55" t="s">
        <v>86</v>
      </c>
      <c r="AK55">
        <f>VLOOKUP(Table13[[#This Row],[Market Category]],$M$4:$N$75,2,0)</f>
        <v>68</v>
      </c>
      <c r="AL55" t="s">
        <v>70</v>
      </c>
      <c r="AM55">
        <f>VLOOKUP(Table13[[#This Row],[Vehicle Size]],$O$4:$P$6,2,0)</f>
        <v>1</v>
      </c>
      <c r="AN55" t="s">
        <v>78</v>
      </c>
      <c r="AO55">
        <f>VLOOKUP(Table13[[#This Row],[Vehicle Style]],$Q$4:$R$19,2,0)</f>
        <v>9</v>
      </c>
      <c r="AP55">
        <v>33</v>
      </c>
      <c r="AQ55">
        <v>24</v>
      </c>
      <c r="AR55">
        <v>3916</v>
      </c>
      <c r="AS55">
        <v>35150</v>
      </c>
    </row>
    <row r="56" spans="1:45" x14ac:dyDescent="0.35">
      <c r="C56" t="s">
        <v>255</v>
      </c>
      <c r="D56">
        <v>53</v>
      </c>
      <c r="M56" t="s">
        <v>256</v>
      </c>
      <c r="N56">
        <v>53</v>
      </c>
      <c r="T56">
        <v>53</v>
      </c>
      <c r="U56" t="s">
        <v>72</v>
      </c>
      <c r="V56">
        <f>VLOOKUP(Table13[[#This Row],[Make]],$A$4:$B$51,2,0)</f>
        <v>6</v>
      </c>
      <c r="W56" t="s">
        <v>113</v>
      </c>
      <c r="X56">
        <f>VLOOKUP(Table13[[#This Row],[Model]],Table12[[Model S]:[Column2]],2,0)</f>
        <v>7</v>
      </c>
      <c r="Y56">
        <v>2017</v>
      </c>
      <c r="Z56">
        <f>VLOOKUP(Table13[[#This Row],[Year]],$E$4:$F$31,2,0)</f>
        <v>28</v>
      </c>
      <c r="AA56" t="s">
        <v>117</v>
      </c>
      <c r="AB56">
        <f>VLOOKUP(Table13[[#This Row],[Engine Fuel Type]],$G$4:$H$13,2,0)</f>
        <v>8</v>
      </c>
      <c r="AC56">
        <v>248</v>
      </c>
      <c r="AD56">
        <v>4</v>
      </c>
      <c r="AE56" t="s">
        <v>81</v>
      </c>
      <c r="AF56">
        <f>VLOOKUP(Table13[[#This Row],[Transmission Type]],$I$4:$J$7,2,0)</f>
        <v>2</v>
      </c>
      <c r="AG56" t="s">
        <v>68</v>
      </c>
      <c r="AH56">
        <f>VLOOKUP(Table13[[#This Row],[Driven_Wheels]],$K$4:$L$7,2,0)</f>
        <v>1</v>
      </c>
      <c r="AI56">
        <v>2</v>
      </c>
      <c r="AJ56" t="s">
        <v>107</v>
      </c>
      <c r="AK56">
        <f>VLOOKUP(Table13[[#This Row],[Market Category]],$M$4:$N$75,2,0)</f>
        <v>64</v>
      </c>
      <c r="AL56" t="s">
        <v>70</v>
      </c>
      <c r="AM56">
        <f>VLOOKUP(Table13[[#This Row],[Vehicle Size]],$O$4:$P$6,2,0)</f>
        <v>1</v>
      </c>
      <c r="AN56" t="s">
        <v>87</v>
      </c>
      <c r="AO56">
        <f>VLOOKUP(Table13[[#This Row],[Vehicle Style]],$Q$4:$R$19,2,0)</f>
        <v>7</v>
      </c>
      <c r="AP56">
        <v>33</v>
      </c>
      <c r="AQ56">
        <v>23</v>
      </c>
      <c r="AR56">
        <v>3916</v>
      </c>
      <c r="AS56">
        <v>40950</v>
      </c>
    </row>
    <row r="57" spans="1:45" x14ac:dyDescent="0.35">
      <c r="C57" t="s">
        <v>257</v>
      </c>
      <c r="D57">
        <v>54</v>
      </c>
      <c r="M57" t="s">
        <v>258</v>
      </c>
      <c r="N57">
        <v>54</v>
      </c>
      <c r="T57">
        <v>54</v>
      </c>
      <c r="U57" t="s">
        <v>97</v>
      </c>
      <c r="V57">
        <f>VLOOKUP(Table13[[#This Row],[Make]],$A$4:$B$51,2,0)</f>
        <v>4</v>
      </c>
      <c r="W57" t="s">
        <v>259</v>
      </c>
      <c r="X57">
        <v>8</v>
      </c>
      <c r="Y57">
        <v>1990</v>
      </c>
      <c r="Z57">
        <f>VLOOKUP(Table13[[#This Row],[Year]],$E$4:$F$31,2,0)</f>
        <v>1</v>
      </c>
      <c r="AA57" t="s">
        <v>125</v>
      </c>
      <c r="AB57">
        <f>VLOOKUP(Table13[[#This Row],[Engine Fuel Type]],$G$4:$H$13,2,0)</f>
        <v>10</v>
      </c>
      <c r="AC57">
        <v>162</v>
      </c>
      <c r="AD57">
        <v>5</v>
      </c>
      <c r="AE57" t="s">
        <v>81</v>
      </c>
      <c r="AF57">
        <f>VLOOKUP(Table13[[#This Row],[Transmission Type]],$I$4:$J$7,2,0)</f>
        <v>2</v>
      </c>
      <c r="AG57" t="s">
        <v>92</v>
      </c>
      <c r="AH57">
        <f>VLOOKUP(Table13[[#This Row],[Driven_Wheels]],$K$4:$L$7,2,0)</f>
        <v>3</v>
      </c>
      <c r="AI57">
        <v>4</v>
      </c>
      <c r="AJ57" t="s">
        <v>107</v>
      </c>
      <c r="AK57">
        <f>VLOOKUP(Table13[[#This Row],[Market Category]],$M$4:$N$75,2,0)</f>
        <v>64</v>
      </c>
      <c r="AL57" t="s">
        <v>94</v>
      </c>
      <c r="AM57">
        <f>VLOOKUP(Table13[[#This Row],[Vehicle Size]],$O$4:$P$6,2,0)</f>
        <v>3</v>
      </c>
      <c r="AN57" t="s">
        <v>147</v>
      </c>
      <c r="AO57">
        <f>VLOOKUP(Table13[[#This Row],[Vehicle Style]],$Q$4:$R$19,2,0)</f>
        <v>15</v>
      </c>
      <c r="AP57">
        <v>20</v>
      </c>
      <c r="AQ57">
        <v>16</v>
      </c>
      <c r="AR57">
        <v>3105</v>
      </c>
      <c r="AS57">
        <v>2000</v>
      </c>
    </row>
    <row r="58" spans="1:45" x14ac:dyDescent="0.35">
      <c r="C58" t="s">
        <v>260</v>
      </c>
      <c r="D58">
        <v>55</v>
      </c>
      <c r="M58" t="s">
        <v>261</v>
      </c>
      <c r="N58">
        <v>55</v>
      </c>
      <c r="T58">
        <v>55</v>
      </c>
      <c r="U58" t="s">
        <v>97</v>
      </c>
      <c r="V58">
        <f>VLOOKUP(Table13[[#This Row],[Make]],$A$4:$B$51,2,0)</f>
        <v>4</v>
      </c>
      <c r="W58" t="s">
        <v>259</v>
      </c>
      <c r="X58">
        <v>8</v>
      </c>
      <c r="Y58">
        <v>1990</v>
      </c>
      <c r="Z58">
        <f>VLOOKUP(Table13[[#This Row],[Year]],$E$4:$F$31,2,0)</f>
        <v>1</v>
      </c>
      <c r="AA58" t="s">
        <v>125</v>
      </c>
      <c r="AB58">
        <f>VLOOKUP(Table13[[#This Row],[Engine Fuel Type]],$G$4:$H$13,2,0)</f>
        <v>10</v>
      </c>
      <c r="AC58">
        <v>162</v>
      </c>
      <c r="AD58">
        <v>5</v>
      </c>
      <c r="AE58" t="s">
        <v>75</v>
      </c>
      <c r="AF58">
        <f>VLOOKUP(Table13[[#This Row],[Transmission Type]],$I$4:$J$7,2,0)</f>
        <v>4</v>
      </c>
      <c r="AG58" t="s">
        <v>68</v>
      </c>
      <c r="AH58">
        <f>VLOOKUP(Table13[[#This Row],[Driven_Wheels]],$K$4:$L$7,2,0)</f>
        <v>1</v>
      </c>
      <c r="AI58">
        <v>4</v>
      </c>
      <c r="AJ58" t="s">
        <v>107</v>
      </c>
      <c r="AK58">
        <f>VLOOKUP(Table13[[#This Row],[Market Category]],$M$4:$N$75,2,0)</f>
        <v>64</v>
      </c>
      <c r="AL58" t="s">
        <v>94</v>
      </c>
      <c r="AM58">
        <f>VLOOKUP(Table13[[#This Row],[Vehicle Size]],$O$4:$P$6,2,0)</f>
        <v>3</v>
      </c>
      <c r="AN58" t="s">
        <v>151</v>
      </c>
      <c r="AO58">
        <f>VLOOKUP(Table13[[#This Row],[Vehicle Style]],$Q$4:$R$19,2,0)</f>
        <v>16</v>
      </c>
      <c r="AP58">
        <v>22</v>
      </c>
      <c r="AQ58">
        <v>15</v>
      </c>
      <c r="AR58">
        <v>3105</v>
      </c>
      <c r="AS58">
        <v>2000</v>
      </c>
    </row>
    <row r="59" spans="1:45" x14ac:dyDescent="0.35">
      <c r="C59" t="s">
        <v>262</v>
      </c>
      <c r="D59">
        <v>56</v>
      </c>
      <c r="M59" t="s">
        <v>263</v>
      </c>
      <c r="N59">
        <v>56</v>
      </c>
      <c r="T59">
        <v>56</v>
      </c>
      <c r="U59" t="s">
        <v>97</v>
      </c>
      <c r="V59">
        <f>VLOOKUP(Table13[[#This Row],[Make]],$A$4:$B$51,2,0)</f>
        <v>4</v>
      </c>
      <c r="W59" t="s">
        <v>259</v>
      </c>
      <c r="X59">
        <v>8</v>
      </c>
      <c r="Y59">
        <v>1990</v>
      </c>
      <c r="Z59">
        <f>VLOOKUP(Table13[[#This Row],[Year]],$E$4:$F$31,2,0)</f>
        <v>1</v>
      </c>
      <c r="AA59" t="s">
        <v>125</v>
      </c>
      <c r="AB59">
        <f>VLOOKUP(Table13[[#This Row],[Engine Fuel Type]],$G$4:$H$13,2,0)</f>
        <v>10</v>
      </c>
      <c r="AC59">
        <v>162</v>
      </c>
      <c r="AD59">
        <v>5</v>
      </c>
      <c r="AE59" t="s">
        <v>75</v>
      </c>
      <c r="AF59">
        <f>VLOOKUP(Table13[[#This Row],[Transmission Type]],$I$4:$J$7,2,0)</f>
        <v>4</v>
      </c>
      <c r="AG59" t="s">
        <v>68</v>
      </c>
      <c r="AH59">
        <f>VLOOKUP(Table13[[#This Row],[Driven_Wheels]],$K$4:$L$7,2,0)</f>
        <v>1</v>
      </c>
      <c r="AI59">
        <v>4</v>
      </c>
      <c r="AJ59" t="s">
        <v>107</v>
      </c>
      <c r="AK59">
        <f>VLOOKUP(Table13[[#This Row],[Market Category]],$M$4:$N$75,2,0)</f>
        <v>64</v>
      </c>
      <c r="AL59" t="s">
        <v>94</v>
      </c>
      <c r="AM59">
        <f>VLOOKUP(Table13[[#This Row],[Vehicle Size]],$O$4:$P$6,2,0)</f>
        <v>3</v>
      </c>
      <c r="AN59" t="s">
        <v>147</v>
      </c>
      <c r="AO59">
        <f>VLOOKUP(Table13[[#This Row],[Vehicle Style]],$Q$4:$R$19,2,0)</f>
        <v>15</v>
      </c>
      <c r="AP59">
        <v>23</v>
      </c>
      <c r="AQ59">
        <v>15</v>
      </c>
      <c r="AR59">
        <v>3105</v>
      </c>
      <c r="AS59">
        <v>2000</v>
      </c>
    </row>
    <row r="60" spans="1:45" x14ac:dyDescent="0.35">
      <c r="C60" t="s">
        <v>264</v>
      </c>
      <c r="D60">
        <v>57</v>
      </c>
      <c r="M60" t="s">
        <v>265</v>
      </c>
      <c r="N60">
        <v>57</v>
      </c>
      <c r="T60">
        <v>57</v>
      </c>
      <c r="U60" t="s">
        <v>97</v>
      </c>
      <c r="V60">
        <f>VLOOKUP(Table13[[#This Row],[Make]],$A$4:$B$51,2,0)</f>
        <v>4</v>
      </c>
      <c r="W60" t="s">
        <v>259</v>
      </c>
      <c r="X60">
        <v>8</v>
      </c>
      <c r="Y60">
        <v>1991</v>
      </c>
      <c r="Z60">
        <f>VLOOKUP(Table13[[#This Row],[Year]],$E$4:$F$31,2,0)</f>
        <v>2</v>
      </c>
      <c r="AA60" t="s">
        <v>125</v>
      </c>
      <c r="AB60">
        <f>VLOOKUP(Table13[[#This Row],[Engine Fuel Type]],$G$4:$H$13,2,0)</f>
        <v>10</v>
      </c>
      <c r="AC60">
        <v>217</v>
      </c>
      <c r="AD60">
        <v>5</v>
      </c>
      <c r="AE60" t="s">
        <v>75</v>
      </c>
      <c r="AF60">
        <f>VLOOKUP(Table13[[#This Row],[Transmission Type]],$I$4:$J$7,2,0)</f>
        <v>4</v>
      </c>
      <c r="AG60" t="s">
        <v>68</v>
      </c>
      <c r="AH60">
        <f>VLOOKUP(Table13[[#This Row],[Driven_Wheels]],$K$4:$L$7,2,0)</f>
        <v>1</v>
      </c>
      <c r="AI60">
        <v>4</v>
      </c>
      <c r="AJ60" t="s">
        <v>86</v>
      </c>
      <c r="AK60">
        <f>VLOOKUP(Table13[[#This Row],[Market Category]],$M$4:$N$75,2,0)</f>
        <v>68</v>
      </c>
      <c r="AL60" t="s">
        <v>94</v>
      </c>
      <c r="AM60">
        <f>VLOOKUP(Table13[[#This Row],[Vehicle Size]],$O$4:$P$6,2,0)</f>
        <v>3</v>
      </c>
      <c r="AN60" t="s">
        <v>147</v>
      </c>
      <c r="AO60">
        <f>VLOOKUP(Table13[[#This Row],[Vehicle Style]],$Q$4:$R$19,2,0)</f>
        <v>15</v>
      </c>
      <c r="AP60">
        <v>22</v>
      </c>
      <c r="AQ60">
        <v>16</v>
      </c>
      <c r="AR60">
        <v>3105</v>
      </c>
      <c r="AS60">
        <v>2000</v>
      </c>
    </row>
    <row r="61" spans="1:45" x14ac:dyDescent="0.35">
      <c r="C61" t="s">
        <v>266</v>
      </c>
      <c r="D61">
        <v>58</v>
      </c>
      <c r="M61" t="s">
        <v>267</v>
      </c>
      <c r="N61">
        <v>58</v>
      </c>
      <c r="T61">
        <v>58</v>
      </c>
      <c r="U61" t="s">
        <v>97</v>
      </c>
      <c r="V61">
        <f>VLOOKUP(Table13[[#This Row],[Make]],$A$4:$B$51,2,0)</f>
        <v>4</v>
      </c>
      <c r="W61" t="s">
        <v>259</v>
      </c>
      <c r="X61">
        <v>8</v>
      </c>
      <c r="Y61">
        <v>1991</v>
      </c>
      <c r="Z61">
        <f>VLOOKUP(Table13[[#This Row],[Year]],$E$4:$F$31,2,0)</f>
        <v>2</v>
      </c>
      <c r="AA61" t="s">
        <v>125</v>
      </c>
      <c r="AB61">
        <f>VLOOKUP(Table13[[#This Row],[Engine Fuel Type]],$G$4:$H$13,2,0)</f>
        <v>10</v>
      </c>
      <c r="AC61">
        <v>217</v>
      </c>
      <c r="AD61">
        <v>5</v>
      </c>
      <c r="AE61" t="s">
        <v>75</v>
      </c>
      <c r="AF61">
        <f>VLOOKUP(Table13[[#This Row],[Transmission Type]],$I$4:$J$7,2,0)</f>
        <v>4</v>
      </c>
      <c r="AG61" t="s">
        <v>68</v>
      </c>
      <c r="AH61">
        <f>VLOOKUP(Table13[[#This Row],[Driven_Wheels]],$K$4:$L$7,2,0)</f>
        <v>1</v>
      </c>
      <c r="AI61">
        <v>4</v>
      </c>
      <c r="AJ61" t="s">
        <v>86</v>
      </c>
      <c r="AK61">
        <f>VLOOKUP(Table13[[#This Row],[Market Category]],$M$4:$N$75,2,0)</f>
        <v>68</v>
      </c>
      <c r="AL61" t="s">
        <v>94</v>
      </c>
      <c r="AM61">
        <f>VLOOKUP(Table13[[#This Row],[Vehicle Size]],$O$4:$P$6,2,0)</f>
        <v>3</v>
      </c>
      <c r="AN61" t="s">
        <v>151</v>
      </c>
      <c r="AO61">
        <f>VLOOKUP(Table13[[#This Row],[Vehicle Style]],$Q$4:$R$19,2,0)</f>
        <v>16</v>
      </c>
      <c r="AP61">
        <v>22</v>
      </c>
      <c r="AQ61">
        <v>16</v>
      </c>
      <c r="AR61">
        <v>3105</v>
      </c>
      <c r="AS61">
        <v>2000</v>
      </c>
    </row>
    <row r="62" spans="1:45" x14ac:dyDescent="0.35">
      <c r="C62" t="s">
        <v>268</v>
      </c>
      <c r="D62">
        <v>59</v>
      </c>
      <c r="M62" t="s">
        <v>269</v>
      </c>
      <c r="N62">
        <v>59</v>
      </c>
      <c r="T62">
        <v>59</v>
      </c>
      <c r="U62" t="s">
        <v>97</v>
      </c>
      <c r="V62">
        <f>VLOOKUP(Table13[[#This Row],[Make]],$A$4:$B$51,2,0)</f>
        <v>4</v>
      </c>
      <c r="W62" t="s">
        <v>259</v>
      </c>
      <c r="X62">
        <v>8</v>
      </c>
      <c r="Y62">
        <v>1991</v>
      </c>
      <c r="Z62">
        <f>VLOOKUP(Table13[[#This Row],[Year]],$E$4:$F$31,2,0)</f>
        <v>2</v>
      </c>
      <c r="AA62" t="s">
        <v>125</v>
      </c>
      <c r="AB62">
        <f>VLOOKUP(Table13[[#This Row],[Engine Fuel Type]],$G$4:$H$13,2,0)</f>
        <v>10</v>
      </c>
      <c r="AC62">
        <v>162</v>
      </c>
      <c r="AD62">
        <v>5</v>
      </c>
      <c r="AE62" t="s">
        <v>81</v>
      </c>
      <c r="AF62">
        <f>VLOOKUP(Table13[[#This Row],[Transmission Type]],$I$4:$J$7,2,0)</f>
        <v>2</v>
      </c>
      <c r="AG62" t="s">
        <v>92</v>
      </c>
      <c r="AH62">
        <f>VLOOKUP(Table13[[#This Row],[Driven_Wheels]],$K$4:$L$7,2,0)</f>
        <v>3</v>
      </c>
      <c r="AI62">
        <v>4</v>
      </c>
      <c r="AJ62" t="s">
        <v>107</v>
      </c>
      <c r="AK62">
        <f>VLOOKUP(Table13[[#This Row],[Market Category]],$M$4:$N$75,2,0)</f>
        <v>64</v>
      </c>
      <c r="AL62" t="s">
        <v>94</v>
      </c>
      <c r="AM62">
        <f>VLOOKUP(Table13[[#This Row],[Vehicle Size]],$O$4:$P$6,2,0)</f>
        <v>3</v>
      </c>
      <c r="AN62" t="s">
        <v>147</v>
      </c>
      <c r="AO62">
        <f>VLOOKUP(Table13[[#This Row],[Vehicle Style]],$Q$4:$R$19,2,0)</f>
        <v>15</v>
      </c>
      <c r="AP62">
        <v>20</v>
      </c>
      <c r="AQ62">
        <v>16</v>
      </c>
      <c r="AR62">
        <v>3105</v>
      </c>
      <c r="AS62">
        <v>2000</v>
      </c>
    </row>
    <row r="63" spans="1:45" x14ac:dyDescent="0.35">
      <c r="C63" t="s">
        <v>270</v>
      </c>
      <c r="D63">
        <v>60</v>
      </c>
      <c r="M63" t="s">
        <v>271</v>
      </c>
      <c r="N63">
        <v>60</v>
      </c>
      <c r="T63">
        <v>60</v>
      </c>
      <c r="U63" t="s">
        <v>128</v>
      </c>
      <c r="V63">
        <f>VLOOKUP(Table13[[#This Row],[Make]],$A$4:$B$51,2,0)</f>
        <v>11</v>
      </c>
      <c r="W63" t="s">
        <v>259</v>
      </c>
      <c r="X63">
        <v>8</v>
      </c>
      <c r="Y63">
        <v>2015</v>
      </c>
      <c r="Z63">
        <f>VLOOKUP(Table13[[#This Row],[Year]],$E$4:$F$31,2,0)</f>
        <v>26</v>
      </c>
      <c r="AA63" t="s">
        <v>104</v>
      </c>
      <c r="AB63">
        <f>VLOOKUP(Table13[[#This Row],[Engine Fuel Type]],$G$4:$H$13,2,0)</f>
        <v>5</v>
      </c>
      <c r="AC63">
        <v>184</v>
      </c>
      <c r="AD63">
        <v>4</v>
      </c>
      <c r="AE63" t="s">
        <v>81</v>
      </c>
      <c r="AF63">
        <f>VLOOKUP(Table13[[#This Row],[Transmission Type]],$I$4:$J$7,2,0)</f>
        <v>2</v>
      </c>
      <c r="AG63" t="s">
        <v>92</v>
      </c>
      <c r="AH63">
        <f>VLOOKUP(Table13[[#This Row],[Driven_Wheels]],$K$4:$L$7,2,0)</f>
        <v>3</v>
      </c>
      <c r="AI63">
        <v>4</v>
      </c>
      <c r="AJ63" t="s">
        <v>228</v>
      </c>
      <c r="AK63">
        <f>VLOOKUP(Table13[[#This Row],[Market Category]],$M$4:$N$75,2,0)</f>
        <v>42</v>
      </c>
      <c r="AL63" t="s">
        <v>94</v>
      </c>
      <c r="AM63">
        <f>VLOOKUP(Table13[[#This Row],[Vehicle Size]],$O$4:$P$6,2,0)</f>
        <v>3</v>
      </c>
      <c r="AN63" t="s">
        <v>147</v>
      </c>
      <c r="AO63">
        <f>VLOOKUP(Table13[[#This Row],[Vehicle Style]],$Q$4:$R$19,2,0)</f>
        <v>15</v>
      </c>
      <c r="AP63">
        <v>36</v>
      </c>
      <c r="AQ63">
        <v>23</v>
      </c>
      <c r="AR63">
        <v>1013</v>
      </c>
      <c r="AS63">
        <v>25170</v>
      </c>
    </row>
    <row r="64" spans="1:45" x14ac:dyDescent="0.35">
      <c r="C64" t="s">
        <v>272</v>
      </c>
      <c r="D64">
        <v>61</v>
      </c>
      <c r="M64" t="s">
        <v>273</v>
      </c>
      <c r="N64">
        <v>61</v>
      </c>
      <c r="T64">
        <v>61</v>
      </c>
      <c r="U64" t="s">
        <v>128</v>
      </c>
      <c r="V64">
        <f>VLOOKUP(Table13[[#This Row],[Make]],$A$4:$B$51,2,0)</f>
        <v>11</v>
      </c>
      <c r="W64" t="s">
        <v>259</v>
      </c>
      <c r="X64">
        <v>8</v>
      </c>
      <c r="Y64">
        <v>2015</v>
      </c>
      <c r="Z64">
        <f>VLOOKUP(Table13[[#This Row],[Year]],$E$4:$F$31,2,0)</f>
        <v>26</v>
      </c>
      <c r="AA64" t="s">
        <v>104</v>
      </c>
      <c r="AB64">
        <f>VLOOKUP(Table13[[#This Row],[Engine Fuel Type]],$G$4:$H$13,2,0)</f>
        <v>5</v>
      </c>
      <c r="AC64">
        <v>184</v>
      </c>
      <c r="AD64">
        <v>4</v>
      </c>
      <c r="AE64" t="s">
        <v>81</v>
      </c>
      <c r="AF64">
        <f>VLOOKUP(Table13[[#This Row],[Transmission Type]],$I$4:$J$7,2,0)</f>
        <v>2</v>
      </c>
      <c r="AG64" t="s">
        <v>92</v>
      </c>
      <c r="AH64">
        <f>VLOOKUP(Table13[[#This Row],[Driven_Wheels]],$K$4:$L$7,2,0)</f>
        <v>3</v>
      </c>
      <c r="AI64">
        <v>4</v>
      </c>
      <c r="AJ64" t="s">
        <v>228</v>
      </c>
      <c r="AK64">
        <f>VLOOKUP(Table13[[#This Row],[Market Category]],$M$4:$N$75,2,0)</f>
        <v>42</v>
      </c>
      <c r="AL64" t="s">
        <v>94</v>
      </c>
      <c r="AM64">
        <f>VLOOKUP(Table13[[#This Row],[Vehicle Size]],$O$4:$P$6,2,0)</f>
        <v>3</v>
      </c>
      <c r="AN64" t="s">
        <v>147</v>
      </c>
      <c r="AO64">
        <f>VLOOKUP(Table13[[#This Row],[Vehicle Style]],$Q$4:$R$19,2,0)</f>
        <v>15</v>
      </c>
      <c r="AP64">
        <v>36</v>
      </c>
      <c r="AQ64">
        <v>23</v>
      </c>
      <c r="AR64">
        <v>1013</v>
      </c>
      <c r="AS64">
        <v>23950</v>
      </c>
    </row>
    <row r="65" spans="3:45" x14ac:dyDescent="0.35">
      <c r="C65" t="s">
        <v>274</v>
      </c>
      <c r="D65">
        <v>62</v>
      </c>
      <c r="M65" t="s">
        <v>275</v>
      </c>
      <c r="N65">
        <v>62</v>
      </c>
      <c r="T65">
        <v>62</v>
      </c>
      <c r="U65" t="s">
        <v>128</v>
      </c>
      <c r="V65">
        <f>VLOOKUP(Table13[[#This Row],[Make]],$A$4:$B$51,2,0)</f>
        <v>11</v>
      </c>
      <c r="W65" t="s">
        <v>259</v>
      </c>
      <c r="X65">
        <v>8</v>
      </c>
      <c r="Y65">
        <v>2015</v>
      </c>
      <c r="Z65">
        <f>VLOOKUP(Table13[[#This Row],[Year]],$E$4:$F$31,2,0)</f>
        <v>26</v>
      </c>
      <c r="AA65" t="s">
        <v>104</v>
      </c>
      <c r="AB65">
        <f>VLOOKUP(Table13[[#This Row],[Engine Fuel Type]],$G$4:$H$13,2,0)</f>
        <v>5</v>
      </c>
      <c r="AC65">
        <v>295</v>
      </c>
      <c r="AD65">
        <v>6</v>
      </c>
      <c r="AE65" t="s">
        <v>81</v>
      </c>
      <c r="AF65">
        <f>VLOOKUP(Table13[[#This Row],[Transmission Type]],$I$4:$J$7,2,0)</f>
        <v>2</v>
      </c>
      <c r="AG65" t="s">
        <v>68</v>
      </c>
      <c r="AH65">
        <f>VLOOKUP(Table13[[#This Row],[Driven_Wheels]],$K$4:$L$7,2,0)</f>
        <v>1</v>
      </c>
      <c r="AI65">
        <v>4</v>
      </c>
      <c r="AJ65" t="s">
        <v>248</v>
      </c>
      <c r="AK65">
        <f>VLOOKUP(Table13[[#This Row],[Market Category]],$M$4:$N$75,2,0)</f>
        <v>49</v>
      </c>
      <c r="AL65" t="s">
        <v>94</v>
      </c>
      <c r="AM65">
        <f>VLOOKUP(Table13[[#This Row],[Vehicle Size]],$O$4:$P$6,2,0)</f>
        <v>3</v>
      </c>
      <c r="AN65" t="s">
        <v>147</v>
      </c>
      <c r="AO65">
        <f>VLOOKUP(Table13[[#This Row],[Vehicle Style]],$Q$4:$R$19,2,0)</f>
        <v>15</v>
      </c>
      <c r="AP65">
        <v>29</v>
      </c>
      <c r="AQ65">
        <v>18</v>
      </c>
      <c r="AR65">
        <v>1013</v>
      </c>
      <c r="AS65">
        <v>29370</v>
      </c>
    </row>
    <row r="66" spans="3:45" x14ac:dyDescent="0.35">
      <c r="C66" t="s">
        <v>276</v>
      </c>
      <c r="D66">
        <v>63</v>
      </c>
      <c r="M66" t="s">
        <v>277</v>
      </c>
      <c r="N66">
        <v>63</v>
      </c>
      <c r="T66">
        <v>63</v>
      </c>
      <c r="U66" t="s">
        <v>128</v>
      </c>
      <c r="V66">
        <f>VLOOKUP(Table13[[#This Row],[Make]],$A$4:$B$51,2,0)</f>
        <v>11</v>
      </c>
      <c r="W66" t="s">
        <v>259</v>
      </c>
      <c r="X66">
        <v>8</v>
      </c>
      <c r="Y66">
        <v>2015</v>
      </c>
      <c r="Z66">
        <f>VLOOKUP(Table13[[#This Row],[Year]],$E$4:$F$31,2,0)</f>
        <v>26</v>
      </c>
      <c r="AA66" t="s">
        <v>104</v>
      </c>
      <c r="AB66">
        <f>VLOOKUP(Table13[[#This Row],[Engine Fuel Type]],$G$4:$H$13,2,0)</f>
        <v>5</v>
      </c>
      <c r="AC66">
        <v>184</v>
      </c>
      <c r="AD66">
        <v>4</v>
      </c>
      <c r="AE66" t="s">
        <v>81</v>
      </c>
      <c r="AF66">
        <f>VLOOKUP(Table13[[#This Row],[Transmission Type]],$I$4:$J$7,2,0)</f>
        <v>2</v>
      </c>
      <c r="AG66" t="s">
        <v>92</v>
      </c>
      <c r="AH66">
        <f>VLOOKUP(Table13[[#This Row],[Driven_Wheels]],$K$4:$L$7,2,0)</f>
        <v>3</v>
      </c>
      <c r="AI66">
        <v>4</v>
      </c>
      <c r="AJ66" t="s">
        <v>228</v>
      </c>
      <c r="AK66">
        <f>VLOOKUP(Table13[[#This Row],[Market Category]],$M$4:$N$75,2,0)</f>
        <v>42</v>
      </c>
      <c r="AL66" t="s">
        <v>94</v>
      </c>
      <c r="AM66">
        <f>VLOOKUP(Table13[[#This Row],[Vehicle Size]],$O$4:$P$6,2,0)</f>
        <v>3</v>
      </c>
      <c r="AN66" t="s">
        <v>147</v>
      </c>
      <c r="AO66">
        <f>VLOOKUP(Table13[[#This Row],[Vehicle Style]],$Q$4:$R$19,2,0)</f>
        <v>15</v>
      </c>
      <c r="AP66">
        <v>36</v>
      </c>
      <c r="AQ66">
        <v>23</v>
      </c>
      <c r="AR66">
        <v>1013</v>
      </c>
      <c r="AS66">
        <v>21995</v>
      </c>
    </row>
    <row r="67" spans="3:45" x14ac:dyDescent="0.35">
      <c r="C67" t="s">
        <v>278</v>
      </c>
      <c r="D67">
        <v>64</v>
      </c>
      <c r="M67" t="s">
        <v>107</v>
      </c>
      <c r="N67">
        <v>64</v>
      </c>
      <c r="T67">
        <v>64</v>
      </c>
      <c r="U67" t="s">
        <v>128</v>
      </c>
      <c r="V67">
        <f>VLOOKUP(Table13[[#This Row],[Make]],$A$4:$B$51,2,0)</f>
        <v>11</v>
      </c>
      <c r="W67" t="s">
        <v>259</v>
      </c>
      <c r="X67">
        <v>8</v>
      </c>
      <c r="Y67">
        <v>2015</v>
      </c>
      <c r="Z67">
        <f>VLOOKUP(Table13[[#This Row],[Year]],$E$4:$F$31,2,0)</f>
        <v>26</v>
      </c>
      <c r="AA67" t="s">
        <v>104</v>
      </c>
      <c r="AB67">
        <f>VLOOKUP(Table13[[#This Row],[Engine Fuel Type]],$G$4:$H$13,2,0)</f>
        <v>5</v>
      </c>
      <c r="AC67">
        <v>184</v>
      </c>
      <c r="AD67">
        <v>4</v>
      </c>
      <c r="AE67" t="s">
        <v>81</v>
      </c>
      <c r="AF67">
        <f>VLOOKUP(Table13[[#This Row],[Transmission Type]],$I$4:$J$7,2,0)</f>
        <v>2</v>
      </c>
      <c r="AG67" t="s">
        <v>92</v>
      </c>
      <c r="AH67">
        <f>VLOOKUP(Table13[[#This Row],[Driven_Wheels]],$K$4:$L$7,2,0)</f>
        <v>3</v>
      </c>
      <c r="AI67">
        <v>4</v>
      </c>
      <c r="AJ67" t="s">
        <v>248</v>
      </c>
      <c r="AK67">
        <f>VLOOKUP(Table13[[#This Row],[Market Category]],$M$4:$N$75,2,0)</f>
        <v>49</v>
      </c>
      <c r="AL67" t="s">
        <v>94</v>
      </c>
      <c r="AM67">
        <f>VLOOKUP(Table13[[#This Row],[Vehicle Size]],$O$4:$P$6,2,0)</f>
        <v>3</v>
      </c>
      <c r="AN67" t="s">
        <v>147</v>
      </c>
      <c r="AO67">
        <f>VLOOKUP(Table13[[#This Row],[Vehicle Style]],$Q$4:$R$19,2,0)</f>
        <v>15</v>
      </c>
      <c r="AP67">
        <v>36</v>
      </c>
      <c r="AQ67">
        <v>23</v>
      </c>
      <c r="AR67">
        <v>1013</v>
      </c>
      <c r="AS67">
        <v>26625</v>
      </c>
    </row>
    <row r="68" spans="3:45" x14ac:dyDescent="0.35">
      <c r="C68" t="s">
        <v>279</v>
      </c>
      <c r="D68">
        <v>65</v>
      </c>
      <c r="M68" t="s">
        <v>96</v>
      </c>
      <c r="N68">
        <v>65</v>
      </c>
      <c r="T68">
        <v>65</v>
      </c>
      <c r="U68" t="s">
        <v>128</v>
      </c>
      <c r="V68">
        <f>VLOOKUP(Table13[[#This Row],[Make]],$A$4:$B$51,2,0)</f>
        <v>11</v>
      </c>
      <c r="W68" t="s">
        <v>259</v>
      </c>
      <c r="X68">
        <v>8</v>
      </c>
      <c r="Y68">
        <v>2015</v>
      </c>
      <c r="Z68">
        <f>VLOOKUP(Table13[[#This Row],[Year]],$E$4:$F$31,2,0)</f>
        <v>26</v>
      </c>
      <c r="AA68" t="s">
        <v>104</v>
      </c>
      <c r="AB68">
        <f>VLOOKUP(Table13[[#This Row],[Engine Fuel Type]],$G$4:$H$13,2,0)</f>
        <v>5</v>
      </c>
      <c r="AC68">
        <v>295</v>
      </c>
      <c r="AD68">
        <v>6</v>
      </c>
      <c r="AE68" t="s">
        <v>81</v>
      </c>
      <c r="AF68">
        <f>VLOOKUP(Table13[[#This Row],[Transmission Type]],$I$4:$J$7,2,0)</f>
        <v>2</v>
      </c>
      <c r="AG68" t="s">
        <v>68</v>
      </c>
      <c r="AH68">
        <f>VLOOKUP(Table13[[#This Row],[Driven_Wheels]],$K$4:$L$7,2,0)</f>
        <v>1</v>
      </c>
      <c r="AI68">
        <v>4</v>
      </c>
      <c r="AJ68" t="s">
        <v>248</v>
      </c>
      <c r="AK68">
        <f>VLOOKUP(Table13[[#This Row],[Market Category]],$M$4:$N$75,2,0)</f>
        <v>49</v>
      </c>
      <c r="AL68" t="s">
        <v>94</v>
      </c>
      <c r="AM68">
        <f>VLOOKUP(Table13[[#This Row],[Vehicle Size]],$O$4:$P$6,2,0)</f>
        <v>3</v>
      </c>
      <c r="AN68" t="s">
        <v>147</v>
      </c>
      <c r="AO68">
        <f>VLOOKUP(Table13[[#This Row],[Vehicle Style]],$Q$4:$R$19,2,0)</f>
        <v>15</v>
      </c>
      <c r="AP68">
        <v>29</v>
      </c>
      <c r="AQ68">
        <v>18</v>
      </c>
      <c r="AR68">
        <v>1013</v>
      </c>
      <c r="AS68">
        <v>30825</v>
      </c>
    </row>
    <row r="69" spans="3:45" x14ac:dyDescent="0.35">
      <c r="C69" t="s">
        <v>280</v>
      </c>
      <c r="D69">
        <v>66</v>
      </c>
      <c r="M69" t="s">
        <v>281</v>
      </c>
      <c r="N69">
        <v>66</v>
      </c>
      <c r="T69">
        <v>66</v>
      </c>
      <c r="U69" t="s">
        <v>128</v>
      </c>
      <c r="V69">
        <f>VLOOKUP(Table13[[#This Row],[Make]],$A$4:$B$51,2,0)</f>
        <v>11</v>
      </c>
      <c r="W69" t="s">
        <v>259</v>
      </c>
      <c r="X69">
        <v>8</v>
      </c>
      <c r="Y69">
        <v>2016</v>
      </c>
      <c r="Z69">
        <f>VLOOKUP(Table13[[#This Row],[Year]],$E$4:$F$31,2,0)</f>
        <v>27</v>
      </c>
      <c r="AA69" t="s">
        <v>104</v>
      </c>
      <c r="AB69">
        <f>VLOOKUP(Table13[[#This Row],[Engine Fuel Type]],$G$4:$H$13,2,0)</f>
        <v>5</v>
      </c>
      <c r="AC69">
        <v>184</v>
      </c>
      <c r="AD69">
        <v>4</v>
      </c>
      <c r="AE69" t="s">
        <v>81</v>
      </c>
      <c r="AF69">
        <f>VLOOKUP(Table13[[#This Row],[Transmission Type]],$I$4:$J$7,2,0)</f>
        <v>2</v>
      </c>
      <c r="AG69" t="s">
        <v>92</v>
      </c>
      <c r="AH69">
        <f>VLOOKUP(Table13[[#This Row],[Driven_Wheels]],$K$4:$L$7,2,0)</f>
        <v>3</v>
      </c>
      <c r="AI69">
        <v>4</v>
      </c>
      <c r="AJ69" t="s">
        <v>228</v>
      </c>
      <c r="AK69">
        <f>VLOOKUP(Table13[[#This Row],[Market Category]],$M$4:$N$75,2,0)</f>
        <v>42</v>
      </c>
      <c r="AL69" t="s">
        <v>94</v>
      </c>
      <c r="AM69">
        <f>VLOOKUP(Table13[[#This Row],[Vehicle Size]],$O$4:$P$6,2,0)</f>
        <v>3</v>
      </c>
      <c r="AN69" t="s">
        <v>147</v>
      </c>
      <c r="AO69">
        <f>VLOOKUP(Table13[[#This Row],[Vehicle Style]],$Q$4:$R$19,2,0)</f>
        <v>15</v>
      </c>
      <c r="AP69">
        <v>36</v>
      </c>
      <c r="AQ69">
        <v>23</v>
      </c>
      <c r="AR69">
        <v>1013</v>
      </c>
      <c r="AS69">
        <v>21995</v>
      </c>
    </row>
    <row r="70" spans="3:45" x14ac:dyDescent="0.35">
      <c r="C70" t="s">
        <v>282</v>
      </c>
      <c r="D70">
        <v>67</v>
      </c>
      <c r="M70" t="s">
        <v>283</v>
      </c>
      <c r="N70">
        <v>67</v>
      </c>
      <c r="T70">
        <v>67</v>
      </c>
      <c r="U70" t="s">
        <v>128</v>
      </c>
      <c r="V70">
        <f>VLOOKUP(Table13[[#This Row],[Make]],$A$4:$B$51,2,0)</f>
        <v>11</v>
      </c>
      <c r="W70" t="s">
        <v>259</v>
      </c>
      <c r="X70">
        <v>8</v>
      </c>
      <c r="Y70">
        <v>2016</v>
      </c>
      <c r="Z70">
        <f>VLOOKUP(Table13[[#This Row],[Year]],$E$4:$F$31,2,0)</f>
        <v>27</v>
      </c>
      <c r="AA70" t="s">
        <v>104</v>
      </c>
      <c r="AB70">
        <f>VLOOKUP(Table13[[#This Row],[Engine Fuel Type]],$G$4:$H$13,2,0)</f>
        <v>5</v>
      </c>
      <c r="AC70">
        <v>184</v>
      </c>
      <c r="AD70">
        <v>4</v>
      </c>
      <c r="AE70" t="s">
        <v>81</v>
      </c>
      <c r="AF70">
        <f>VLOOKUP(Table13[[#This Row],[Transmission Type]],$I$4:$J$7,2,0)</f>
        <v>2</v>
      </c>
      <c r="AG70" t="s">
        <v>92</v>
      </c>
      <c r="AH70">
        <f>VLOOKUP(Table13[[#This Row],[Driven_Wheels]],$K$4:$L$7,2,0)</f>
        <v>3</v>
      </c>
      <c r="AI70">
        <v>4</v>
      </c>
      <c r="AJ70" t="s">
        <v>228</v>
      </c>
      <c r="AK70">
        <f>VLOOKUP(Table13[[#This Row],[Market Category]],$M$4:$N$75,2,0)</f>
        <v>42</v>
      </c>
      <c r="AL70" t="s">
        <v>94</v>
      </c>
      <c r="AM70">
        <f>VLOOKUP(Table13[[#This Row],[Vehicle Size]],$O$4:$P$6,2,0)</f>
        <v>3</v>
      </c>
      <c r="AN70" t="s">
        <v>147</v>
      </c>
      <c r="AO70">
        <f>VLOOKUP(Table13[[#This Row],[Vehicle Style]],$Q$4:$R$19,2,0)</f>
        <v>15</v>
      </c>
      <c r="AP70">
        <v>36</v>
      </c>
      <c r="AQ70">
        <v>23</v>
      </c>
      <c r="AR70">
        <v>1013</v>
      </c>
      <c r="AS70">
        <v>27795</v>
      </c>
    </row>
    <row r="71" spans="3:45" x14ac:dyDescent="0.35">
      <c r="C71" t="s">
        <v>284</v>
      </c>
      <c r="D71">
        <v>68</v>
      </c>
      <c r="M71" t="s">
        <v>86</v>
      </c>
      <c r="N71">
        <v>68</v>
      </c>
      <c r="T71">
        <v>68</v>
      </c>
      <c r="U71" t="s">
        <v>128</v>
      </c>
      <c r="V71">
        <f>VLOOKUP(Table13[[#This Row],[Make]],$A$4:$B$51,2,0)</f>
        <v>11</v>
      </c>
      <c r="W71" t="s">
        <v>259</v>
      </c>
      <c r="X71">
        <v>8</v>
      </c>
      <c r="Y71">
        <v>2016</v>
      </c>
      <c r="Z71">
        <f>VLOOKUP(Table13[[#This Row],[Year]],$E$4:$F$31,2,0)</f>
        <v>27</v>
      </c>
      <c r="AA71" t="s">
        <v>104</v>
      </c>
      <c r="AB71">
        <f>VLOOKUP(Table13[[#This Row],[Engine Fuel Type]],$G$4:$H$13,2,0)</f>
        <v>5</v>
      </c>
      <c r="AC71">
        <v>295</v>
      </c>
      <c r="AD71">
        <v>6</v>
      </c>
      <c r="AE71" t="s">
        <v>81</v>
      </c>
      <c r="AF71">
        <f>VLOOKUP(Table13[[#This Row],[Transmission Type]],$I$4:$J$7,2,0)</f>
        <v>2</v>
      </c>
      <c r="AG71" t="s">
        <v>68</v>
      </c>
      <c r="AH71">
        <f>VLOOKUP(Table13[[#This Row],[Driven_Wheels]],$K$4:$L$7,2,0)</f>
        <v>1</v>
      </c>
      <c r="AI71">
        <v>4</v>
      </c>
      <c r="AJ71" t="s">
        <v>248</v>
      </c>
      <c r="AK71">
        <f>VLOOKUP(Table13[[#This Row],[Market Category]],$M$4:$N$75,2,0)</f>
        <v>49</v>
      </c>
      <c r="AL71" t="s">
        <v>94</v>
      </c>
      <c r="AM71">
        <f>VLOOKUP(Table13[[#This Row],[Vehicle Size]],$O$4:$P$6,2,0)</f>
        <v>3</v>
      </c>
      <c r="AN71" t="s">
        <v>147</v>
      </c>
      <c r="AO71">
        <f>VLOOKUP(Table13[[#This Row],[Vehicle Style]],$Q$4:$R$19,2,0)</f>
        <v>15</v>
      </c>
      <c r="AP71">
        <v>29</v>
      </c>
      <c r="AQ71">
        <v>18</v>
      </c>
      <c r="AR71">
        <v>1013</v>
      </c>
      <c r="AS71">
        <v>31785</v>
      </c>
    </row>
    <row r="72" spans="3:45" x14ac:dyDescent="0.35">
      <c r="C72" t="s">
        <v>285</v>
      </c>
      <c r="D72">
        <v>69</v>
      </c>
      <c r="M72" t="s">
        <v>286</v>
      </c>
      <c r="N72">
        <v>69</v>
      </c>
      <c r="T72">
        <v>69</v>
      </c>
      <c r="U72" t="s">
        <v>128</v>
      </c>
      <c r="V72">
        <f>VLOOKUP(Table13[[#This Row],[Make]],$A$4:$B$51,2,0)</f>
        <v>11</v>
      </c>
      <c r="W72" t="s">
        <v>259</v>
      </c>
      <c r="X72">
        <v>8</v>
      </c>
      <c r="Y72">
        <v>2016</v>
      </c>
      <c r="Z72">
        <f>VLOOKUP(Table13[[#This Row],[Year]],$E$4:$F$31,2,0)</f>
        <v>27</v>
      </c>
      <c r="AA72" t="s">
        <v>104</v>
      </c>
      <c r="AB72">
        <f>VLOOKUP(Table13[[#This Row],[Engine Fuel Type]],$G$4:$H$13,2,0)</f>
        <v>5</v>
      </c>
      <c r="AC72">
        <v>295</v>
      </c>
      <c r="AD72">
        <v>6</v>
      </c>
      <c r="AE72" t="s">
        <v>81</v>
      </c>
      <c r="AF72">
        <f>VLOOKUP(Table13[[#This Row],[Transmission Type]],$I$4:$J$7,2,0)</f>
        <v>2</v>
      </c>
      <c r="AG72" t="s">
        <v>68</v>
      </c>
      <c r="AH72">
        <f>VLOOKUP(Table13[[#This Row],[Driven_Wheels]],$K$4:$L$7,2,0)</f>
        <v>1</v>
      </c>
      <c r="AI72">
        <v>4</v>
      </c>
      <c r="AJ72" t="s">
        <v>248</v>
      </c>
      <c r="AK72">
        <f>VLOOKUP(Table13[[#This Row],[Market Category]],$M$4:$N$75,2,0)</f>
        <v>49</v>
      </c>
      <c r="AL72" t="s">
        <v>94</v>
      </c>
      <c r="AM72">
        <f>VLOOKUP(Table13[[#This Row],[Vehicle Size]],$O$4:$P$6,2,0)</f>
        <v>3</v>
      </c>
      <c r="AN72" t="s">
        <v>147</v>
      </c>
      <c r="AO72">
        <f>VLOOKUP(Table13[[#This Row],[Vehicle Style]],$Q$4:$R$19,2,0)</f>
        <v>15</v>
      </c>
      <c r="AP72">
        <v>29</v>
      </c>
      <c r="AQ72">
        <v>18</v>
      </c>
      <c r="AR72">
        <v>1013</v>
      </c>
      <c r="AS72">
        <v>29905</v>
      </c>
    </row>
    <row r="73" spans="3:45" x14ac:dyDescent="0.35">
      <c r="C73" t="s">
        <v>287</v>
      </c>
      <c r="D73">
        <v>70</v>
      </c>
      <c r="M73" t="s">
        <v>288</v>
      </c>
      <c r="N73">
        <v>70</v>
      </c>
      <c r="T73">
        <v>70</v>
      </c>
      <c r="U73" t="s">
        <v>128</v>
      </c>
      <c r="V73">
        <f>VLOOKUP(Table13[[#This Row],[Make]],$A$4:$B$51,2,0)</f>
        <v>11</v>
      </c>
      <c r="W73" t="s">
        <v>259</v>
      </c>
      <c r="X73">
        <v>8</v>
      </c>
      <c r="Y73">
        <v>2016</v>
      </c>
      <c r="Z73">
        <f>VLOOKUP(Table13[[#This Row],[Year]],$E$4:$F$31,2,0)</f>
        <v>27</v>
      </c>
      <c r="AA73" t="s">
        <v>104</v>
      </c>
      <c r="AB73">
        <f>VLOOKUP(Table13[[#This Row],[Engine Fuel Type]],$G$4:$H$13,2,0)</f>
        <v>5</v>
      </c>
      <c r="AC73">
        <v>184</v>
      </c>
      <c r="AD73">
        <v>4</v>
      </c>
      <c r="AE73" t="s">
        <v>81</v>
      </c>
      <c r="AF73">
        <f>VLOOKUP(Table13[[#This Row],[Transmission Type]],$I$4:$J$7,2,0)</f>
        <v>2</v>
      </c>
      <c r="AG73" t="s">
        <v>92</v>
      </c>
      <c r="AH73">
        <f>VLOOKUP(Table13[[#This Row],[Driven_Wheels]],$K$4:$L$7,2,0)</f>
        <v>3</v>
      </c>
      <c r="AI73">
        <v>4</v>
      </c>
      <c r="AJ73" t="s">
        <v>228</v>
      </c>
      <c r="AK73">
        <f>VLOOKUP(Table13[[#This Row],[Market Category]],$M$4:$N$75,2,0)</f>
        <v>42</v>
      </c>
      <c r="AL73" t="s">
        <v>94</v>
      </c>
      <c r="AM73">
        <f>VLOOKUP(Table13[[#This Row],[Vehicle Size]],$O$4:$P$6,2,0)</f>
        <v>3</v>
      </c>
      <c r="AN73" t="s">
        <v>147</v>
      </c>
      <c r="AO73">
        <f>VLOOKUP(Table13[[#This Row],[Vehicle Style]],$Q$4:$R$19,2,0)</f>
        <v>15</v>
      </c>
      <c r="AP73">
        <v>36</v>
      </c>
      <c r="AQ73">
        <v>23</v>
      </c>
      <c r="AR73">
        <v>1013</v>
      </c>
      <c r="AS73">
        <v>22490</v>
      </c>
    </row>
    <row r="74" spans="3:45" x14ac:dyDescent="0.35">
      <c r="C74" t="s">
        <v>289</v>
      </c>
      <c r="D74">
        <v>71</v>
      </c>
      <c r="M74" t="s">
        <v>187</v>
      </c>
      <c r="N74">
        <v>71</v>
      </c>
      <c r="T74">
        <v>71</v>
      </c>
      <c r="U74" t="s">
        <v>128</v>
      </c>
      <c r="V74">
        <f>VLOOKUP(Table13[[#This Row],[Make]],$A$4:$B$51,2,0)</f>
        <v>11</v>
      </c>
      <c r="W74" t="s">
        <v>259</v>
      </c>
      <c r="X74">
        <v>8</v>
      </c>
      <c r="Y74">
        <v>2016</v>
      </c>
      <c r="Z74">
        <f>VLOOKUP(Table13[[#This Row],[Year]],$E$4:$F$31,2,0)</f>
        <v>27</v>
      </c>
      <c r="AA74" t="s">
        <v>104</v>
      </c>
      <c r="AB74">
        <f>VLOOKUP(Table13[[#This Row],[Engine Fuel Type]],$G$4:$H$13,2,0)</f>
        <v>5</v>
      </c>
      <c r="AC74">
        <v>184</v>
      </c>
      <c r="AD74">
        <v>4</v>
      </c>
      <c r="AE74" t="s">
        <v>81</v>
      </c>
      <c r="AF74">
        <f>VLOOKUP(Table13[[#This Row],[Transmission Type]],$I$4:$J$7,2,0)</f>
        <v>2</v>
      </c>
      <c r="AG74" t="s">
        <v>92</v>
      </c>
      <c r="AH74">
        <f>VLOOKUP(Table13[[#This Row],[Driven_Wheels]],$K$4:$L$7,2,0)</f>
        <v>3</v>
      </c>
      <c r="AI74">
        <v>4</v>
      </c>
      <c r="AJ74" t="s">
        <v>228</v>
      </c>
      <c r="AK74">
        <f>VLOOKUP(Table13[[#This Row],[Market Category]],$M$4:$N$75,2,0)</f>
        <v>42</v>
      </c>
      <c r="AL74" t="s">
        <v>94</v>
      </c>
      <c r="AM74">
        <f>VLOOKUP(Table13[[#This Row],[Vehicle Size]],$O$4:$P$6,2,0)</f>
        <v>3</v>
      </c>
      <c r="AN74" t="s">
        <v>147</v>
      </c>
      <c r="AO74">
        <f>VLOOKUP(Table13[[#This Row],[Vehicle Style]],$Q$4:$R$19,2,0)</f>
        <v>15</v>
      </c>
      <c r="AP74">
        <v>36</v>
      </c>
      <c r="AQ74">
        <v>23</v>
      </c>
      <c r="AR74">
        <v>1013</v>
      </c>
      <c r="AS74">
        <v>27570</v>
      </c>
    </row>
    <row r="75" spans="3:45" x14ac:dyDescent="0.35">
      <c r="C75" t="s">
        <v>290</v>
      </c>
      <c r="D75">
        <v>72</v>
      </c>
      <c r="M75" t="s">
        <v>291</v>
      </c>
      <c r="N75">
        <v>72</v>
      </c>
      <c r="T75">
        <v>72</v>
      </c>
      <c r="U75" t="s">
        <v>128</v>
      </c>
      <c r="V75">
        <f>VLOOKUP(Table13[[#This Row],[Make]],$A$4:$B$51,2,0)</f>
        <v>11</v>
      </c>
      <c r="W75" t="s">
        <v>259</v>
      </c>
      <c r="X75">
        <v>8</v>
      </c>
      <c r="Y75">
        <v>2016</v>
      </c>
      <c r="Z75">
        <f>VLOOKUP(Table13[[#This Row],[Year]],$E$4:$F$31,2,0)</f>
        <v>27</v>
      </c>
      <c r="AA75" t="s">
        <v>104</v>
      </c>
      <c r="AB75">
        <f>VLOOKUP(Table13[[#This Row],[Engine Fuel Type]],$G$4:$H$13,2,0)</f>
        <v>5</v>
      </c>
      <c r="AC75">
        <v>184</v>
      </c>
      <c r="AD75">
        <v>4</v>
      </c>
      <c r="AE75" t="s">
        <v>81</v>
      </c>
      <c r="AF75">
        <f>VLOOKUP(Table13[[#This Row],[Transmission Type]],$I$4:$J$7,2,0)</f>
        <v>2</v>
      </c>
      <c r="AG75" t="s">
        <v>92</v>
      </c>
      <c r="AH75">
        <f>VLOOKUP(Table13[[#This Row],[Driven_Wheels]],$K$4:$L$7,2,0)</f>
        <v>3</v>
      </c>
      <c r="AI75">
        <v>4</v>
      </c>
      <c r="AJ75" t="s">
        <v>228</v>
      </c>
      <c r="AK75">
        <f>VLOOKUP(Table13[[#This Row],[Market Category]],$M$4:$N$75,2,0)</f>
        <v>42</v>
      </c>
      <c r="AL75" t="s">
        <v>94</v>
      </c>
      <c r="AM75">
        <f>VLOOKUP(Table13[[#This Row],[Vehicle Size]],$O$4:$P$6,2,0)</f>
        <v>3</v>
      </c>
      <c r="AN75" t="s">
        <v>147</v>
      </c>
      <c r="AO75">
        <f>VLOOKUP(Table13[[#This Row],[Vehicle Style]],$Q$4:$R$19,2,0)</f>
        <v>15</v>
      </c>
      <c r="AP75">
        <v>36</v>
      </c>
      <c r="AQ75">
        <v>23</v>
      </c>
      <c r="AR75">
        <v>1013</v>
      </c>
      <c r="AS75">
        <v>25690</v>
      </c>
    </row>
    <row r="76" spans="3:45" x14ac:dyDescent="0.35">
      <c r="C76" t="s">
        <v>292</v>
      </c>
      <c r="D76">
        <v>73</v>
      </c>
      <c r="T76">
        <v>73</v>
      </c>
      <c r="U76" t="s">
        <v>128</v>
      </c>
      <c r="V76">
        <f>VLOOKUP(Table13[[#This Row],[Make]],$A$4:$B$51,2,0)</f>
        <v>11</v>
      </c>
      <c r="W76" t="s">
        <v>259</v>
      </c>
      <c r="X76">
        <v>8</v>
      </c>
      <c r="Y76">
        <v>2016</v>
      </c>
      <c r="Z76">
        <f>VLOOKUP(Table13[[#This Row],[Year]],$E$4:$F$31,2,0)</f>
        <v>27</v>
      </c>
      <c r="AA76" t="s">
        <v>104</v>
      </c>
      <c r="AB76">
        <f>VLOOKUP(Table13[[#This Row],[Engine Fuel Type]],$G$4:$H$13,2,0)</f>
        <v>5</v>
      </c>
      <c r="AC76">
        <v>184</v>
      </c>
      <c r="AD76">
        <v>4</v>
      </c>
      <c r="AE76" t="s">
        <v>81</v>
      </c>
      <c r="AF76">
        <f>VLOOKUP(Table13[[#This Row],[Transmission Type]],$I$4:$J$7,2,0)</f>
        <v>2</v>
      </c>
      <c r="AG76" t="s">
        <v>92</v>
      </c>
      <c r="AH76">
        <f>VLOOKUP(Table13[[#This Row],[Driven_Wheels]],$K$4:$L$7,2,0)</f>
        <v>3</v>
      </c>
      <c r="AI76">
        <v>4</v>
      </c>
      <c r="AJ76" t="s">
        <v>228</v>
      </c>
      <c r="AK76">
        <f>VLOOKUP(Table13[[#This Row],[Market Category]],$M$4:$N$75,2,0)</f>
        <v>42</v>
      </c>
      <c r="AL76" t="s">
        <v>94</v>
      </c>
      <c r="AM76">
        <f>VLOOKUP(Table13[[#This Row],[Vehicle Size]],$O$4:$P$6,2,0)</f>
        <v>3</v>
      </c>
      <c r="AN76" t="s">
        <v>147</v>
      </c>
      <c r="AO76">
        <f>VLOOKUP(Table13[[#This Row],[Vehicle Style]],$Q$4:$R$19,2,0)</f>
        <v>15</v>
      </c>
      <c r="AP76">
        <v>36</v>
      </c>
      <c r="AQ76">
        <v>23</v>
      </c>
      <c r="AR76">
        <v>1013</v>
      </c>
      <c r="AS76">
        <v>24490</v>
      </c>
    </row>
    <row r="77" spans="3:45" x14ac:dyDescent="0.35">
      <c r="C77" t="s">
        <v>293</v>
      </c>
      <c r="D77">
        <v>74</v>
      </c>
      <c r="T77">
        <v>74</v>
      </c>
      <c r="U77" t="s">
        <v>128</v>
      </c>
      <c r="V77">
        <f>VLOOKUP(Table13[[#This Row],[Make]],$A$4:$B$51,2,0)</f>
        <v>11</v>
      </c>
      <c r="W77" t="s">
        <v>259</v>
      </c>
      <c r="X77">
        <v>8</v>
      </c>
      <c r="Y77">
        <v>2017</v>
      </c>
      <c r="Z77">
        <f>VLOOKUP(Table13[[#This Row],[Year]],$E$4:$F$31,2,0)</f>
        <v>28</v>
      </c>
      <c r="AA77" t="s">
        <v>104</v>
      </c>
      <c r="AB77">
        <f>VLOOKUP(Table13[[#This Row],[Engine Fuel Type]],$G$4:$H$13,2,0)</f>
        <v>5</v>
      </c>
      <c r="AC77">
        <v>295</v>
      </c>
      <c r="AD77">
        <v>6</v>
      </c>
      <c r="AE77" t="s">
        <v>81</v>
      </c>
      <c r="AF77">
        <f>VLOOKUP(Table13[[#This Row],[Transmission Type]],$I$4:$J$7,2,0)</f>
        <v>2</v>
      </c>
      <c r="AG77" t="s">
        <v>68</v>
      </c>
      <c r="AH77">
        <f>VLOOKUP(Table13[[#This Row],[Driven_Wheels]],$K$4:$L$7,2,0)</f>
        <v>1</v>
      </c>
      <c r="AI77">
        <v>4</v>
      </c>
      <c r="AJ77" t="s">
        <v>248</v>
      </c>
      <c r="AK77">
        <f>VLOOKUP(Table13[[#This Row],[Market Category]],$M$4:$N$75,2,0)</f>
        <v>49</v>
      </c>
      <c r="AL77" t="s">
        <v>94</v>
      </c>
      <c r="AM77">
        <f>VLOOKUP(Table13[[#This Row],[Vehicle Size]],$O$4:$P$6,2,0)</f>
        <v>3</v>
      </c>
      <c r="AN77" t="s">
        <v>147</v>
      </c>
      <c r="AO77">
        <f>VLOOKUP(Table13[[#This Row],[Vehicle Style]],$Q$4:$R$19,2,0)</f>
        <v>15</v>
      </c>
      <c r="AP77">
        <v>28</v>
      </c>
      <c r="AQ77">
        <v>18</v>
      </c>
      <c r="AR77">
        <v>1013</v>
      </c>
      <c r="AS77">
        <v>29905</v>
      </c>
    </row>
    <row r="78" spans="3:45" x14ac:dyDescent="0.35">
      <c r="C78" t="s">
        <v>294</v>
      </c>
      <c r="D78">
        <v>75</v>
      </c>
      <c r="T78">
        <v>75</v>
      </c>
      <c r="U78" t="s">
        <v>128</v>
      </c>
      <c r="V78">
        <f>VLOOKUP(Table13[[#This Row],[Make]],$A$4:$B$51,2,0)</f>
        <v>11</v>
      </c>
      <c r="W78" t="s">
        <v>259</v>
      </c>
      <c r="X78">
        <v>8</v>
      </c>
      <c r="Y78">
        <v>2017</v>
      </c>
      <c r="Z78">
        <f>VLOOKUP(Table13[[#This Row],[Year]],$E$4:$F$31,2,0)</f>
        <v>28</v>
      </c>
      <c r="AA78" t="s">
        <v>104</v>
      </c>
      <c r="AB78">
        <f>VLOOKUP(Table13[[#This Row],[Engine Fuel Type]],$G$4:$H$13,2,0)</f>
        <v>5</v>
      </c>
      <c r="AC78">
        <v>295</v>
      </c>
      <c r="AD78">
        <v>6</v>
      </c>
      <c r="AE78" t="s">
        <v>81</v>
      </c>
      <c r="AF78">
        <f>VLOOKUP(Table13[[#This Row],[Transmission Type]],$I$4:$J$7,2,0)</f>
        <v>2</v>
      </c>
      <c r="AG78" t="s">
        <v>68</v>
      </c>
      <c r="AH78">
        <f>VLOOKUP(Table13[[#This Row],[Driven_Wheels]],$K$4:$L$7,2,0)</f>
        <v>1</v>
      </c>
      <c r="AI78">
        <v>4</v>
      </c>
      <c r="AJ78" t="s">
        <v>248</v>
      </c>
      <c r="AK78">
        <f>VLOOKUP(Table13[[#This Row],[Market Category]],$M$4:$N$75,2,0)</f>
        <v>49</v>
      </c>
      <c r="AL78" t="s">
        <v>94</v>
      </c>
      <c r="AM78">
        <f>VLOOKUP(Table13[[#This Row],[Vehicle Size]],$O$4:$P$6,2,0)</f>
        <v>3</v>
      </c>
      <c r="AN78" t="s">
        <v>147</v>
      </c>
      <c r="AO78">
        <f>VLOOKUP(Table13[[#This Row],[Vehicle Style]],$Q$4:$R$19,2,0)</f>
        <v>15</v>
      </c>
      <c r="AP78">
        <v>28</v>
      </c>
      <c r="AQ78">
        <v>18</v>
      </c>
      <c r="AR78">
        <v>1013</v>
      </c>
      <c r="AS78">
        <v>31785</v>
      </c>
    </row>
    <row r="79" spans="3:45" x14ac:dyDescent="0.35">
      <c r="C79" t="s">
        <v>295</v>
      </c>
      <c r="D79">
        <v>76</v>
      </c>
      <c r="T79">
        <v>76</v>
      </c>
      <c r="U79" t="s">
        <v>128</v>
      </c>
      <c r="V79">
        <f>VLOOKUP(Table13[[#This Row],[Make]],$A$4:$B$51,2,0)</f>
        <v>11</v>
      </c>
      <c r="W79" t="s">
        <v>259</v>
      </c>
      <c r="X79">
        <v>8</v>
      </c>
      <c r="Y79">
        <v>2017</v>
      </c>
      <c r="Z79">
        <f>VLOOKUP(Table13[[#This Row],[Year]],$E$4:$F$31,2,0)</f>
        <v>28</v>
      </c>
      <c r="AA79" t="s">
        <v>104</v>
      </c>
      <c r="AB79">
        <f>VLOOKUP(Table13[[#This Row],[Engine Fuel Type]],$G$4:$H$13,2,0)</f>
        <v>5</v>
      </c>
      <c r="AC79">
        <v>184</v>
      </c>
      <c r="AD79">
        <v>4</v>
      </c>
      <c r="AE79" t="s">
        <v>81</v>
      </c>
      <c r="AF79">
        <f>VLOOKUP(Table13[[#This Row],[Transmission Type]],$I$4:$J$7,2,0)</f>
        <v>2</v>
      </c>
      <c r="AG79" t="s">
        <v>92</v>
      </c>
      <c r="AH79">
        <f>VLOOKUP(Table13[[#This Row],[Driven_Wheels]],$K$4:$L$7,2,0)</f>
        <v>3</v>
      </c>
      <c r="AI79">
        <v>4</v>
      </c>
      <c r="AJ79" t="s">
        <v>228</v>
      </c>
      <c r="AK79">
        <f>VLOOKUP(Table13[[#This Row],[Market Category]],$M$4:$N$75,2,0)</f>
        <v>42</v>
      </c>
      <c r="AL79" t="s">
        <v>94</v>
      </c>
      <c r="AM79">
        <f>VLOOKUP(Table13[[#This Row],[Vehicle Size]],$O$4:$P$6,2,0)</f>
        <v>3</v>
      </c>
      <c r="AN79" t="s">
        <v>147</v>
      </c>
      <c r="AO79">
        <f>VLOOKUP(Table13[[#This Row],[Vehicle Style]],$Q$4:$R$19,2,0)</f>
        <v>15</v>
      </c>
      <c r="AP79">
        <v>36</v>
      </c>
      <c r="AQ79">
        <v>23</v>
      </c>
      <c r="AR79">
        <v>1013</v>
      </c>
      <c r="AS79">
        <v>26685</v>
      </c>
    </row>
    <row r="80" spans="3:45" x14ac:dyDescent="0.35">
      <c r="C80" t="s">
        <v>296</v>
      </c>
      <c r="D80">
        <v>77</v>
      </c>
      <c r="T80">
        <v>77</v>
      </c>
      <c r="U80" t="s">
        <v>128</v>
      </c>
      <c r="V80">
        <f>VLOOKUP(Table13[[#This Row],[Make]],$A$4:$B$51,2,0)</f>
        <v>11</v>
      </c>
      <c r="W80" t="s">
        <v>259</v>
      </c>
      <c r="X80">
        <v>8</v>
      </c>
      <c r="Y80">
        <v>2017</v>
      </c>
      <c r="Z80">
        <f>VLOOKUP(Table13[[#This Row],[Year]],$E$4:$F$31,2,0)</f>
        <v>28</v>
      </c>
      <c r="AA80" t="s">
        <v>104</v>
      </c>
      <c r="AB80">
        <f>VLOOKUP(Table13[[#This Row],[Engine Fuel Type]],$G$4:$H$13,2,0)</f>
        <v>5</v>
      </c>
      <c r="AC80">
        <v>184</v>
      </c>
      <c r="AD80">
        <v>4</v>
      </c>
      <c r="AE80" t="s">
        <v>81</v>
      </c>
      <c r="AF80">
        <f>VLOOKUP(Table13[[#This Row],[Transmission Type]],$I$4:$J$7,2,0)</f>
        <v>2</v>
      </c>
      <c r="AG80" t="s">
        <v>92</v>
      </c>
      <c r="AH80">
        <f>VLOOKUP(Table13[[#This Row],[Driven_Wheels]],$K$4:$L$7,2,0)</f>
        <v>3</v>
      </c>
      <c r="AI80">
        <v>4</v>
      </c>
      <c r="AJ80" t="s">
        <v>228</v>
      </c>
      <c r="AK80">
        <f>VLOOKUP(Table13[[#This Row],[Market Category]],$M$4:$N$75,2,0)</f>
        <v>42</v>
      </c>
      <c r="AL80" t="s">
        <v>94</v>
      </c>
      <c r="AM80">
        <f>VLOOKUP(Table13[[#This Row],[Vehicle Size]],$O$4:$P$6,2,0)</f>
        <v>3</v>
      </c>
      <c r="AN80" t="s">
        <v>147</v>
      </c>
      <c r="AO80">
        <f>VLOOKUP(Table13[[#This Row],[Vehicle Style]],$Q$4:$R$19,2,0)</f>
        <v>15</v>
      </c>
      <c r="AP80">
        <v>36</v>
      </c>
      <c r="AQ80">
        <v>23</v>
      </c>
      <c r="AR80">
        <v>1013</v>
      </c>
      <c r="AS80">
        <v>22490</v>
      </c>
    </row>
    <row r="81" spans="3:45" x14ac:dyDescent="0.35">
      <c r="C81" t="s">
        <v>297</v>
      </c>
      <c r="D81">
        <v>78</v>
      </c>
      <c r="T81">
        <v>78</v>
      </c>
      <c r="U81" t="s">
        <v>128</v>
      </c>
      <c r="V81">
        <f>VLOOKUP(Table13[[#This Row],[Make]],$A$4:$B$51,2,0)</f>
        <v>11</v>
      </c>
      <c r="W81" t="s">
        <v>259</v>
      </c>
      <c r="X81">
        <v>8</v>
      </c>
      <c r="Y81">
        <v>2017</v>
      </c>
      <c r="Z81">
        <f>VLOOKUP(Table13[[#This Row],[Year]],$E$4:$F$31,2,0)</f>
        <v>28</v>
      </c>
      <c r="AA81" t="s">
        <v>104</v>
      </c>
      <c r="AB81">
        <f>VLOOKUP(Table13[[#This Row],[Engine Fuel Type]],$G$4:$H$13,2,0)</f>
        <v>5</v>
      </c>
      <c r="AC81">
        <v>184</v>
      </c>
      <c r="AD81">
        <v>4</v>
      </c>
      <c r="AE81" t="s">
        <v>81</v>
      </c>
      <c r="AF81">
        <f>VLOOKUP(Table13[[#This Row],[Transmission Type]],$I$4:$J$7,2,0)</f>
        <v>2</v>
      </c>
      <c r="AG81" t="s">
        <v>92</v>
      </c>
      <c r="AH81">
        <f>VLOOKUP(Table13[[#This Row],[Driven_Wheels]],$K$4:$L$7,2,0)</f>
        <v>3</v>
      </c>
      <c r="AI81">
        <v>4</v>
      </c>
      <c r="AJ81" t="s">
        <v>228</v>
      </c>
      <c r="AK81">
        <f>VLOOKUP(Table13[[#This Row],[Market Category]],$M$4:$N$75,2,0)</f>
        <v>42</v>
      </c>
      <c r="AL81" t="s">
        <v>94</v>
      </c>
      <c r="AM81">
        <f>VLOOKUP(Table13[[#This Row],[Vehicle Size]],$O$4:$P$6,2,0)</f>
        <v>3</v>
      </c>
      <c r="AN81" t="s">
        <v>147</v>
      </c>
      <c r="AO81">
        <f>VLOOKUP(Table13[[#This Row],[Vehicle Style]],$Q$4:$R$19,2,0)</f>
        <v>15</v>
      </c>
      <c r="AP81">
        <v>36</v>
      </c>
      <c r="AQ81">
        <v>23</v>
      </c>
      <c r="AR81">
        <v>1013</v>
      </c>
      <c r="AS81">
        <v>25690</v>
      </c>
    </row>
    <row r="82" spans="3:45" x14ac:dyDescent="0.35">
      <c r="C82" t="s">
        <v>298</v>
      </c>
      <c r="D82">
        <v>79</v>
      </c>
      <c r="T82">
        <v>79</v>
      </c>
      <c r="U82" t="s">
        <v>128</v>
      </c>
      <c r="V82">
        <f>VLOOKUP(Table13[[#This Row],[Make]],$A$4:$B$51,2,0)</f>
        <v>11</v>
      </c>
      <c r="W82" t="s">
        <v>259</v>
      </c>
      <c r="X82">
        <v>8</v>
      </c>
      <c r="Y82">
        <v>2017</v>
      </c>
      <c r="Z82">
        <f>VLOOKUP(Table13[[#This Row],[Year]],$E$4:$F$31,2,0)</f>
        <v>28</v>
      </c>
      <c r="AA82" t="s">
        <v>104</v>
      </c>
      <c r="AB82">
        <f>VLOOKUP(Table13[[#This Row],[Engine Fuel Type]],$G$4:$H$13,2,0)</f>
        <v>5</v>
      </c>
      <c r="AC82">
        <v>295</v>
      </c>
      <c r="AD82">
        <v>6</v>
      </c>
      <c r="AE82" t="s">
        <v>81</v>
      </c>
      <c r="AF82">
        <f>VLOOKUP(Table13[[#This Row],[Transmission Type]],$I$4:$J$7,2,0)</f>
        <v>2</v>
      </c>
      <c r="AG82" t="s">
        <v>68</v>
      </c>
      <c r="AH82">
        <f>VLOOKUP(Table13[[#This Row],[Driven_Wheels]],$K$4:$L$7,2,0)</f>
        <v>1</v>
      </c>
      <c r="AI82">
        <v>4</v>
      </c>
      <c r="AJ82" t="s">
        <v>248</v>
      </c>
      <c r="AK82">
        <f>VLOOKUP(Table13[[#This Row],[Market Category]],$M$4:$N$75,2,0)</f>
        <v>49</v>
      </c>
      <c r="AL82" t="s">
        <v>94</v>
      </c>
      <c r="AM82">
        <f>VLOOKUP(Table13[[#This Row],[Vehicle Size]],$O$4:$P$6,2,0)</f>
        <v>3</v>
      </c>
      <c r="AN82" t="s">
        <v>147</v>
      </c>
      <c r="AO82">
        <f>VLOOKUP(Table13[[#This Row],[Vehicle Style]],$Q$4:$R$19,2,0)</f>
        <v>15</v>
      </c>
      <c r="AP82">
        <v>28</v>
      </c>
      <c r="AQ82">
        <v>18</v>
      </c>
      <c r="AR82">
        <v>1013</v>
      </c>
      <c r="AS82">
        <v>30900</v>
      </c>
    </row>
    <row r="83" spans="3:45" x14ac:dyDescent="0.35">
      <c r="C83" t="s">
        <v>299</v>
      </c>
      <c r="D83">
        <v>80</v>
      </c>
      <c r="T83">
        <v>80</v>
      </c>
      <c r="U83" t="s">
        <v>128</v>
      </c>
      <c r="V83">
        <f>VLOOKUP(Table13[[#This Row],[Make]],$A$4:$B$51,2,0)</f>
        <v>11</v>
      </c>
      <c r="W83" t="s">
        <v>259</v>
      </c>
      <c r="X83">
        <v>8</v>
      </c>
      <c r="Y83">
        <v>2017</v>
      </c>
      <c r="Z83">
        <f>VLOOKUP(Table13[[#This Row],[Year]],$E$4:$F$31,2,0)</f>
        <v>28</v>
      </c>
      <c r="AA83" t="s">
        <v>104</v>
      </c>
      <c r="AB83">
        <f>VLOOKUP(Table13[[#This Row],[Engine Fuel Type]],$G$4:$H$13,2,0)</f>
        <v>5</v>
      </c>
      <c r="AC83">
        <v>184</v>
      </c>
      <c r="AD83">
        <v>4</v>
      </c>
      <c r="AE83" t="s">
        <v>81</v>
      </c>
      <c r="AF83">
        <f>VLOOKUP(Table13[[#This Row],[Transmission Type]],$I$4:$J$7,2,0)</f>
        <v>2</v>
      </c>
      <c r="AG83" t="s">
        <v>92</v>
      </c>
      <c r="AH83">
        <f>VLOOKUP(Table13[[#This Row],[Driven_Wheels]],$K$4:$L$7,2,0)</f>
        <v>3</v>
      </c>
      <c r="AI83">
        <v>4</v>
      </c>
      <c r="AJ83" t="s">
        <v>228</v>
      </c>
      <c r="AK83">
        <f>VLOOKUP(Table13[[#This Row],[Market Category]],$M$4:$N$75,2,0)</f>
        <v>42</v>
      </c>
      <c r="AL83" t="s">
        <v>94</v>
      </c>
      <c r="AM83">
        <f>VLOOKUP(Table13[[#This Row],[Vehicle Size]],$O$4:$P$6,2,0)</f>
        <v>3</v>
      </c>
      <c r="AN83" t="s">
        <v>147</v>
      </c>
      <c r="AO83">
        <f>VLOOKUP(Table13[[#This Row],[Vehicle Style]],$Q$4:$R$19,2,0)</f>
        <v>15</v>
      </c>
      <c r="AP83">
        <v>36</v>
      </c>
      <c r="AQ83">
        <v>23</v>
      </c>
      <c r="AR83">
        <v>1013</v>
      </c>
      <c r="AS83">
        <v>27795</v>
      </c>
    </row>
    <row r="84" spans="3:45" x14ac:dyDescent="0.35">
      <c r="C84" t="s">
        <v>300</v>
      </c>
      <c r="D84">
        <v>81</v>
      </c>
      <c r="T84">
        <v>81</v>
      </c>
      <c r="U84" t="s">
        <v>128</v>
      </c>
      <c r="V84">
        <f>VLOOKUP(Table13[[#This Row],[Make]],$A$4:$B$51,2,0)</f>
        <v>11</v>
      </c>
      <c r="W84" t="s">
        <v>259</v>
      </c>
      <c r="X84">
        <v>8</v>
      </c>
      <c r="Y84">
        <v>2017</v>
      </c>
      <c r="Z84">
        <f>VLOOKUP(Table13[[#This Row],[Year]],$E$4:$F$31,2,0)</f>
        <v>28</v>
      </c>
      <c r="AA84" t="s">
        <v>104</v>
      </c>
      <c r="AB84">
        <f>VLOOKUP(Table13[[#This Row],[Engine Fuel Type]],$G$4:$H$13,2,0)</f>
        <v>5</v>
      </c>
      <c r="AC84">
        <v>184</v>
      </c>
      <c r="AD84">
        <v>4</v>
      </c>
      <c r="AE84" t="s">
        <v>81</v>
      </c>
      <c r="AF84">
        <f>VLOOKUP(Table13[[#This Row],[Transmission Type]],$I$4:$J$7,2,0)</f>
        <v>2</v>
      </c>
      <c r="AG84" t="s">
        <v>92</v>
      </c>
      <c r="AH84">
        <f>VLOOKUP(Table13[[#This Row],[Driven_Wheels]],$K$4:$L$7,2,0)</f>
        <v>3</v>
      </c>
      <c r="AI84">
        <v>4</v>
      </c>
      <c r="AJ84" t="s">
        <v>228</v>
      </c>
      <c r="AK84">
        <f>VLOOKUP(Table13[[#This Row],[Market Category]],$M$4:$N$75,2,0)</f>
        <v>42</v>
      </c>
      <c r="AL84" t="s">
        <v>94</v>
      </c>
      <c r="AM84">
        <f>VLOOKUP(Table13[[#This Row],[Vehicle Size]],$O$4:$P$6,2,0)</f>
        <v>3</v>
      </c>
      <c r="AN84" t="s">
        <v>147</v>
      </c>
      <c r="AO84">
        <f>VLOOKUP(Table13[[#This Row],[Vehicle Style]],$Q$4:$R$19,2,0)</f>
        <v>15</v>
      </c>
      <c r="AP84">
        <v>36</v>
      </c>
      <c r="AQ84">
        <v>23</v>
      </c>
      <c r="AR84">
        <v>1013</v>
      </c>
      <c r="AS84">
        <v>21995</v>
      </c>
    </row>
    <row r="85" spans="3:45" x14ac:dyDescent="0.35">
      <c r="C85" t="s">
        <v>301</v>
      </c>
      <c r="D85">
        <v>82</v>
      </c>
      <c r="T85">
        <v>82</v>
      </c>
      <c r="U85" t="s">
        <v>128</v>
      </c>
      <c r="V85">
        <f>VLOOKUP(Table13[[#This Row],[Make]],$A$4:$B$51,2,0)</f>
        <v>11</v>
      </c>
      <c r="W85" t="s">
        <v>259</v>
      </c>
      <c r="X85">
        <v>8</v>
      </c>
      <c r="Y85">
        <v>2017</v>
      </c>
      <c r="Z85">
        <f>VLOOKUP(Table13[[#This Row],[Year]],$E$4:$F$31,2,0)</f>
        <v>28</v>
      </c>
      <c r="AA85" t="s">
        <v>104</v>
      </c>
      <c r="AB85">
        <f>VLOOKUP(Table13[[#This Row],[Engine Fuel Type]],$G$4:$H$13,2,0)</f>
        <v>5</v>
      </c>
      <c r="AC85">
        <v>184</v>
      </c>
      <c r="AD85">
        <v>4</v>
      </c>
      <c r="AE85" t="s">
        <v>81</v>
      </c>
      <c r="AF85">
        <f>VLOOKUP(Table13[[#This Row],[Transmission Type]],$I$4:$J$7,2,0)</f>
        <v>2</v>
      </c>
      <c r="AG85" t="s">
        <v>92</v>
      </c>
      <c r="AH85">
        <f>VLOOKUP(Table13[[#This Row],[Driven_Wheels]],$K$4:$L$7,2,0)</f>
        <v>3</v>
      </c>
      <c r="AI85">
        <v>4</v>
      </c>
      <c r="AJ85" t="s">
        <v>228</v>
      </c>
      <c r="AK85">
        <f>VLOOKUP(Table13[[#This Row],[Market Category]],$M$4:$N$75,2,0)</f>
        <v>42</v>
      </c>
      <c r="AL85" t="s">
        <v>94</v>
      </c>
      <c r="AM85">
        <f>VLOOKUP(Table13[[#This Row],[Vehicle Size]],$O$4:$P$6,2,0)</f>
        <v>3</v>
      </c>
      <c r="AN85" t="s">
        <v>147</v>
      </c>
      <c r="AO85">
        <f>VLOOKUP(Table13[[#This Row],[Vehicle Style]],$Q$4:$R$19,2,0)</f>
        <v>15</v>
      </c>
      <c r="AP85">
        <v>36</v>
      </c>
      <c r="AQ85">
        <v>23</v>
      </c>
      <c r="AR85">
        <v>1013</v>
      </c>
      <c r="AS85">
        <v>24490</v>
      </c>
    </row>
    <row r="86" spans="3:45" x14ac:dyDescent="0.35">
      <c r="C86" t="s">
        <v>302</v>
      </c>
      <c r="D86">
        <v>83</v>
      </c>
      <c r="T86">
        <v>83</v>
      </c>
      <c r="U86" t="s">
        <v>203</v>
      </c>
      <c r="V86">
        <f>VLOOKUP(Table13[[#This Row],[Make]],$A$4:$B$51,2,0)</f>
        <v>34</v>
      </c>
      <c r="W86" t="s">
        <v>121</v>
      </c>
      <c r="X86">
        <f>VLOOKUP(Table13[[#This Row],[Model]],Table12[[Model S]:[Column2]],2,0)</f>
        <v>9</v>
      </c>
      <c r="Y86">
        <v>1996</v>
      </c>
      <c r="Z86">
        <f>VLOOKUP(Table13[[#This Row],[Year]],$E$4:$F$31,2,0)</f>
        <v>7</v>
      </c>
      <c r="AA86" t="s">
        <v>125</v>
      </c>
      <c r="AB86">
        <f>VLOOKUP(Table13[[#This Row],[Engine Fuel Type]],$G$4:$H$13,2,0)</f>
        <v>10</v>
      </c>
      <c r="AC86">
        <v>115</v>
      </c>
      <c r="AD86">
        <v>4</v>
      </c>
      <c r="AE86" t="s">
        <v>75</v>
      </c>
      <c r="AF86">
        <f>VLOOKUP(Table13[[#This Row],[Transmission Type]],$I$4:$J$7,2,0)</f>
        <v>4</v>
      </c>
      <c r="AG86" t="s">
        <v>92</v>
      </c>
      <c r="AH86">
        <f>VLOOKUP(Table13[[#This Row],[Driven_Wheels]],$K$4:$L$7,2,0)</f>
        <v>3</v>
      </c>
      <c r="AI86">
        <v>2</v>
      </c>
      <c r="AJ86" t="s">
        <v>288</v>
      </c>
      <c r="AK86">
        <f>VLOOKUP(Table13[[#This Row],[Market Category]],$M$4:$N$75,2,0)</f>
        <v>70</v>
      </c>
      <c r="AL86" t="s">
        <v>70</v>
      </c>
      <c r="AM86">
        <f>VLOOKUP(Table13[[#This Row],[Vehicle Size]],$O$4:$P$6,2,0)</f>
        <v>1</v>
      </c>
      <c r="AN86" t="s">
        <v>78</v>
      </c>
      <c r="AO86">
        <f>VLOOKUP(Table13[[#This Row],[Vehicle Style]],$Q$4:$R$19,2,0)</f>
        <v>9</v>
      </c>
      <c r="AP86">
        <v>36</v>
      </c>
      <c r="AQ86">
        <v>26</v>
      </c>
      <c r="AR86">
        <v>2009</v>
      </c>
      <c r="AS86">
        <v>2000</v>
      </c>
    </row>
    <row r="87" spans="3:45" x14ac:dyDescent="0.35">
      <c r="C87" t="s">
        <v>303</v>
      </c>
      <c r="D87">
        <v>84</v>
      </c>
      <c r="T87">
        <v>84</v>
      </c>
      <c r="U87" t="s">
        <v>203</v>
      </c>
      <c r="V87">
        <f>VLOOKUP(Table13[[#This Row],[Make]],$A$4:$B$51,2,0)</f>
        <v>34</v>
      </c>
      <c r="W87" t="s">
        <v>121</v>
      </c>
      <c r="X87">
        <f>VLOOKUP(Table13[[#This Row],[Model]],Table12[[Model S]:[Column2]],2,0)</f>
        <v>9</v>
      </c>
      <c r="Y87">
        <v>1996</v>
      </c>
      <c r="Z87">
        <f>VLOOKUP(Table13[[#This Row],[Year]],$E$4:$F$31,2,0)</f>
        <v>7</v>
      </c>
      <c r="AA87" t="s">
        <v>125</v>
      </c>
      <c r="AB87">
        <f>VLOOKUP(Table13[[#This Row],[Engine Fuel Type]],$G$4:$H$13,2,0)</f>
        <v>10</v>
      </c>
      <c r="AC87">
        <v>140</v>
      </c>
      <c r="AD87">
        <v>4</v>
      </c>
      <c r="AE87" t="s">
        <v>75</v>
      </c>
      <c r="AF87">
        <f>VLOOKUP(Table13[[#This Row],[Transmission Type]],$I$4:$J$7,2,0)</f>
        <v>4</v>
      </c>
      <c r="AG87" t="s">
        <v>92</v>
      </c>
      <c r="AH87">
        <f>VLOOKUP(Table13[[#This Row],[Driven_Wheels]],$K$4:$L$7,2,0)</f>
        <v>3</v>
      </c>
      <c r="AI87">
        <v>2</v>
      </c>
      <c r="AJ87" t="s">
        <v>187</v>
      </c>
      <c r="AK87">
        <f>VLOOKUP(Table13[[#This Row],[Market Category]],$M$4:$N$75,2,0)</f>
        <v>71</v>
      </c>
      <c r="AL87" t="s">
        <v>70</v>
      </c>
      <c r="AM87">
        <f>VLOOKUP(Table13[[#This Row],[Vehicle Size]],$O$4:$P$6,2,0)</f>
        <v>1</v>
      </c>
      <c r="AN87" t="s">
        <v>78</v>
      </c>
      <c r="AO87">
        <f>VLOOKUP(Table13[[#This Row],[Vehicle Style]],$Q$4:$R$19,2,0)</f>
        <v>9</v>
      </c>
      <c r="AP87">
        <v>29</v>
      </c>
      <c r="AQ87">
        <v>21</v>
      </c>
      <c r="AR87">
        <v>2009</v>
      </c>
      <c r="AS87">
        <v>2000</v>
      </c>
    </row>
    <row r="88" spans="3:45" x14ac:dyDescent="0.35">
      <c r="C88" t="s">
        <v>304</v>
      </c>
      <c r="D88">
        <v>85</v>
      </c>
      <c r="T88">
        <v>85</v>
      </c>
      <c r="U88" t="s">
        <v>203</v>
      </c>
      <c r="V88">
        <f>VLOOKUP(Table13[[#This Row],[Make]],$A$4:$B$51,2,0)</f>
        <v>34</v>
      </c>
      <c r="W88" t="s">
        <v>121</v>
      </c>
      <c r="X88">
        <f>VLOOKUP(Table13[[#This Row],[Model]],Table12[[Model S]:[Column2]],2,0)</f>
        <v>9</v>
      </c>
      <c r="Y88">
        <v>1997</v>
      </c>
      <c r="Z88">
        <f>VLOOKUP(Table13[[#This Row],[Year]],$E$4:$F$31,2,0)</f>
        <v>8</v>
      </c>
      <c r="AA88" t="s">
        <v>125</v>
      </c>
      <c r="AB88">
        <f>VLOOKUP(Table13[[#This Row],[Engine Fuel Type]],$G$4:$H$13,2,0)</f>
        <v>10</v>
      </c>
      <c r="AC88">
        <v>140</v>
      </c>
      <c r="AD88">
        <v>4</v>
      </c>
      <c r="AE88" t="s">
        <v>75</v>
      </c>
      <c r="AF88">
        <f>VLOOKUP(Table13[[#This Row],[Transmission Type]],$I$4:$J$7,2,0)</f>
        <v>4</v>
      </c>
      <c r="AG88" t="s">
        <v>92</v>
      </c>
      <c r="AH88">
        <f>VLOOKUP(Table13[[#This Row],[Driven_Wheels]],$K$4:$L$7,2,0)</f>
        <v>3</v>
      </c>
      <c r="AI88">
        <v>2</v>
      </c>
      <c r="AJ88" t="s">
        <v>187</v>
      </c>
      <c r="AK88">
        <f>VLOOKUP(Table13[[#This Row],[Market Category]],$M$4:$N$75,2,0)</f>
        <v>71</v>
      </c>
      <c r="AL88" t="s">
        <v>70</v>
      </c>
      <c r="AM88">
        <f>VLOOKUP(Table13[[#This Row],[Vehicle Size]],$O$4:$P$6,2,0)</f>
        <v>1</v>
      </c>
      <c r="AN88" t="s">
        <v>78</v>
      </c>
      <c r="AO88">
        <f>VLOOKUP(Table13[[#This Row],[Vehicle Style]],$Q$4:$R$19,2,0)</f>
        <v>9</v>
      </c>
      <c r="AP88">
        <v>29</v>
      </c>
      <c r="AQ88">
        <v>21</v>
      </c>
      <c r="AR88">
        <v>2009</v>
      </c>
      <c r="AS88">
        <v>2000</v>
      </c>
    </row>
    <row r="89" spans="3:45" x14ac:dyDescent="0.35">
      <c r="C89" t="s">
        <v>305</v>
      </c>
      <c r="D89">
        <v>86</v>
      </c>
      <c r="T89">
        <v>86</v>
      </c>
      <c r="U89" t="s">
        <v>203</v>
      </c>
      <c r="V89">
        <f>VLOOKUP(Table13[[#This Row],[Make]],$A$4:$B$51,2,0)</f>
        <v>34</v>
      </c>
      <c r="W89" t="s">
        <v>121</v>
      </c>
      <c r="X89">
        <f>VLOOKUP(Table13[[#This Row],[Model]],Table12[[Model S]:[Column2]],2,0)</f>
        <v>9</v>
      </c>
      <c r="Y89">
        <v>1997</v>
      </c>
      <c r="Z89">
        <f>VLOOKUP(Table13[[#This Row],[Year]],$E$4:$F$31,2,0)</f>
        <v>8</v>
      </c>
      <c r="AA89" t="s">
        <v>125</v>
      </c>
      <c r="AB89">
        <f>VLOOKUP(Table13[[#This Row],[Engine Fuel Type]],$G$4:$H$13,2,0)</f>
        <v>10</v>
      </c>
      <c r="AC89">
        <v>115</v>
      </c>
      <c r="AD89">
        <v>4</v>
      </c>
      <c r="AE89" t="s">
        <v>75</v>
      </c>
      <c r="AF89">
        <f>VLOOKUP(Table13[[#This Row],[Transmission Type]],$I$4:$J$7,2,0)</f>
        <v>4</v>
      </c>
      <c r="AG89" t="s">
        <v>92</v>
      </c>
      <c r="AH89">
        <f>VLOOKUP(Table13[[#This Row],[Driven_Wheels]],$K$4:$L$7,2,0)</f>
        <v>3</v>
      </c>
      <c r="AI89">
        <v>2</v>
      </c>
      <c r="AJ89" t="s">
        <v>288</v>
      </c>
      <c r="AK89">
        <f>VLOOKUP(Table13[[#This Row],[Market Category]],$M$4:$N$75,2,0)</f>
        <v>70</v>
      </c>
      <c r="AL89" t="s">
        <v>70</v>
      </c>
      <c r="AM89">
        <f>VLOOKUP(Table13[[#This Row],[Vehicle Size]],$O$4:$P$6,2,0)</f>
        <v>1</v>
      </c>
      <c r="AN89" t="s">
        <v>78</v>
      </c>
      <c r="AO89">
        <f>VLOOKUP(Table13[[#This Row],[Vehicle Style]],$Q$4:$R$19,2,0)</f>
        <v>9</v>
      </c>
      <c r="AP89">
        <v>35</v>
      </c>
      <c r="AQ89">
        <v>25</v>
      </c>
      <c r="AR89">
        <v>2009</v>
      </c>
      <c r="AS89">
        <v>2000</v>
      </c>
    </row>
    <row r="90" spans="3:45" x14ac:dyDescent="0.35">
      <c r="C90" t="s">
        <v>306</v>
      </c>
      <c r="D90">
        <v>87</v>
      </c>
      <c r="T90">
        <v>87</v>
      </c>
      <c r="U90" t="s">
        <v>203</v>
      </c>
      <c r="V90">
        <f>VLOOKUP(Table13[[#This Row],[Make]],$A$4:$B$51,2,0)</f>
        <v>34</v>
      </c>
      <c r="W90" t="s">
        <v>121</v>
      </c>
      <c r="X90">
        <f>VLOOKUP(Table13[[#This Row],[Model]],Table12[[Model S]:[Column2]],2,0)</f>
        <v>9</v>
      </c>
      <c r="Y90">
        <v>1998</v>
      </c>
      <c r="Z90">
        <f>VLOOKUP(Table13[[#This Row],[Year]],$E$4:$F$31,2,0)</f>
        <v>9</v>
      </c>
      <c r="AA90" t="s">
        <v>125</v>
      </c>
      <c r="AB90">
        <f>VLOOKUP(Table13[[#This Row],[Engine Fuel Type]],$G$4:$H$13,2,0)</f>
        <v>10</v>
      </c>
      <c r="AC90">
        <v>115</v>
      </c>
      <c r="AD90">
        <v>4</v>
      </c>
      <c r="AE90" t="s">
        <v>75</v>
      </c>
      <c r="AF90">
        <f>VLOOKUP(Table13[[#This Row],[Transmission Type]],$I$4:$J$7,2,0)</f>
        <v>4</v>
      </c>
      <c r="AG90" t="s">
        <v>92</v>
      </c>
      <c r="AH90">
        <f>VLOOKUP(Table13[[#This Row],[Driven_Wheels]],$K$4:$L$7,2,0)</f>
        <v>3</v>
      </c>
      <c r="AI90">
        <v>2</v>
      </c>
      <c r="AJ90" t="s">
        <v>288</v>
      </c>
      <c r="AK90">
        <f>VLOOKUP(Table13[[#This Row],[Market Category]],$M$4:$N$75,2,0)</f>
        <v>70</v>
      </c>
      <c r="AL90" t="s">
        <v>70</v>
      </c>
      <c r="AM90">
        <f>VLOOKUP(Table13[[#This Row],[Vehicle Size]],$O$4:$P$6,2,0)</f>
        <v>1</v>
      </c>
      <c r="AN90" t="s">
        <v>78</v>
      </c>
      <c r="AO90">
        <f>VLOOKUP(Table13[[#This Row],[Vehicle Style]],$Q$4:$R$19,2,0)</f>
        <v>9</v>
      </c>
      <c r="AP90">
        <v>35</v>
      </c>
      <c r="AQ90">
        <v>25</v>
      </c>
      <c r="AR90">
        <v>2009</v>
      </c>
      <c r="AS90">
        <v>2000</v>
      </c>
    </row>
    <row r="91" spans="3:45" x14ac:dyDescent="0.35">
      <c r="C91" t="s">
        <v>307</v>
      </c>
      <c r="D91">
        <v>88</v>
      </c>
      <c r="T91">
        <v>88</v>
      </c>
      <c r="U91" t="s">
        <v>203</v>
      </c>
      <c r="V91">
        <f>VLOOKUP(Table13[[#This Row],[Make]],$A$4:$B$51,2,0)</f>
        <v>34</v>
      </c>
      <c r="W91" t="s">
        <v>121</v>
      </c>
      <c r="X91">
        <f>VLOOKUP(Table13[[#This Row],[Model]],Table12[[Model S]:[Column2]],2,0)</f>
        <v>9</v>
      </c>
      <c r="Y91">
        <v>1998</v>
      </c>
      <c r="Z91">
        <f>VLOOKUP(Table13[[#This Row],[Year]],$E$4:$F$31,2,0)</f>
        <v>9</v>
      </c>
      <c r="AA91" t="s">
        <v>125</v>
      </c>
      <c r="AB91">
        <f>VLOOKUP(Table13[[#This Row],[Engine Fuel Type]],$G$4:$H$13,2,0)</f>
        <v>10</v>
      </c>
      <c r="AC91">
        <v>140</v>
      </c>
      <c r="AD91">
        <v>4</v>
      </c>
      <c r="AE91" t="s">
        <v>75</v>
      </c>
      <c r="AF91">
        <f>VLOOKUP(Table13[[#This Row],[Transmission Type]],$I$4:$J$7,2,0)</f>
        <v>4</v>
      </c>
      <c r="AG91" t="s">
        <v>92</v>
      </c>
      <c r="AH91">
        <f>VLOOKUP(Table13[[#This Row],[Driven_Wheels]],$K$4:$L$7,2,0)</f>
        <v>3</v>
      </c>
      <c r="AI91">
        <v>2</v>
      </c>
      <c r="AJ91" t="s">
        <v>187</v>
      </c>
      <c r="AK91">
        <f>VLOOKUP(Table13[[#This Row],[Market Category]],$M$4:$N$75,2,0)</f>
        <v>71</v>
      </c>
      <c r="AL91" t="s">
        <v>70</v>
      </c>
      <c r="AM91">
        <f>VLOOKUP(Table13[[#This Row],[Vehicle Size]],$O$4:$P$6,2,0)</f>
        <v>1</v>
      </c>
      <c r="AN91" t="s">
        <v>78</v>
      </c>
      <c r="AO91">
        <f>VLOOKUP(Table13[[#This Row],[Vehicle Style]],$Q$4:$R$19,2,0)</f>
        <v>9</v>
      </c>
      <c r="AP91">
        <v>28</v>
      </c>
      <c r="AQ91">
        <v>20</v>
      </c>
      <c r="AR91">
        <v>2009</v>
      </c>
      <c r="AS91">
        <v>2073</v>
      </c>
    </row>
    <row r="92" spans="3:45" x14ac:dyDescent="0.35">
      <c r="C92" t="s">
        <v>308</v>
      </c>
      <c r="D92">
        <v>89</v>
      </c>
      <c r="T92">
        <v>89</v>
      </c>
      <c r="U92" t="s">
        <v>203</v>
      </c>
      <c r="V92">
        <f>VLOOKUP(Table13[[#This Row],[Make]],$A$4:$B$51,2,0)</f>
        <v>34</v>
      </c>
      <c r="W92" t="s">
        <v>129</v>
      </c>
      <c r="X92">
        <f>VLOOKUP(Table13[[#This Row],[Model]],Table12[[Model S]:[Column2]],2,0)</f>
        <v>11</v>
      </c>
      <c r="Y92">
        <v>1996</v>
      </c>
      <c r="Z92">
        <f>VLOOKUP(Table13[[#This Row],[Year]],$E$4:$F$31,2,0)</f>
        <v>7</v>
      </c>
      <c r="AA92" t="s">
        <v>125</v>
      </c>
      <c r="AB92">
        <f>VLOOKUP(Table13[[#This Row],[Engine Fuel Type]],$G$4:$H$13,2,0)</f>
        <v>10</v>
      </c>
      <c r="AC92">
        <v>155</v>
      </c>
      <c r="AD92">
        <v>4</v>
      </c>
      <c r="AE92" t="s">
        <v>75</v>
      </c>
      <c r="AF92">
        <f>VLOOKUP(Table13[[#This Row],[Transmission Type]],$I$4:$J$7,2,0)</f>
        <v>4</v>
      </c>
      <c r="AG92" t="s">
        <v>76</v>
      </c>
      <c r="AH92">
        <f>VLOOKUP(Table13[[#This Row],[Driven_Wheels]],$K$4:$L$7,2,0)</f>
        <v>4</v>
      </c>
      <c r="AI92">
        <v>2</v>
      </c>
      <c r="AJ92" t="s">
        <v>187</v>
      </c>
      <c r="AK92">
        <f>VLOOKUP(Table13[[#This Row],[Market Category]],$M$4:$N$75,2,0)</f>
        <v>71</v>
      </c>
      <c r="AL92" t="s">
        <v>70</v>
      </c>
      <c r="AM92">
        <f>VLOOKUP(Table13[[#This Row],[Vehicle Size]],$O$4:$P$6,2,0)</f>
        <v>1</v>
      </c>
      <c r="AN92" t="s">
        <v>78</v>
      </c>
      <c r="AO92">
        <f>VLOOKUP(Table13[[#This Row],[Vehicle Style]],$Q$4:$R$19,2,0)</f>
        <v>9</v>
      </c>
      <c r="AP92">
        <v>26</v>
      </c>
      <c r="AQ92">
        <v>19</v>
      </c>
      <c r="AR92">
        <v>2009</v>
      </c>
      <c r="AS92">
        <v>3713</v>
      </c>
    </row>
    <row r="93" spans="3:45" x14ac:dyDescent="0.35">
      <c r="C93" t="s">
        <v>309</v>
      </c>
      <c r="D93">
        <v>90</v>
      </c>
      <c r="T93">
        <v>90</v>
      </c>
      <c r="U93" t="s">
        <v>203</v>
      </c>
      <c r="V93">
        <f>VLOOKUP(Table13[[#This Row],[Make]],$A$4:$B$51,2,0)</f>
        <v>34</v>
      </c>
      <c r="W93" t="s">
        <v>129</v>
      </c>
      <c r="X93">
        <f>VLOOKUP(Table13[[#This Row],[Model]],Table12[[Model S]:[Column2]],2,0)</f>
        <v>11</v>
      </c>
      <c r="Y93">
        <v>1996</v>
      </c>
      <c r="Z93">
        <f>VLOOKUP(Table13[[#This Row],[Year]],$E$4:$F$31,2,0)</f>
        <v>7</v>
      </c>
      <c r="AA93" t="s">
        <v>125</v>
      </c>
      <c r="AB93">
        <f>VLOOKUP(Table13[[#This Row],[Engine Fuel Type]],$G$4:$H$13,2,0)</f>
        <v>10</v>
      </c>
      <c r="AC93">
        <v>155</v>
      </c>
      <c r="AD93">
        <v>4</v>
      </c>
      <c r="AE93" t="s">
        <v>75</v>
      </c>
      <c r="AF93">
        <f>VLOOKUP(Table13[[#This Row],[Transmission Type]],$I$4:$J$7,2,0)</f>
        <v>4</v>
      </c>
      <c r="AG93" t="s">
        <v>76</v>
      </c>
      <c r="AH93">
        <f>VLOOKUP(Table13[[#This Row],[Driven_Wheels]],$K$4:$L$7,2,0)</f>
        <v>4</v>
      </c>
      <c r="AI93">
        <v>2</v>
      </c>
      <c r="AJ93" t="s">
        <v>187</v>
      </c>
      <c r="AK93">
        <f>VLOOKUP(Table13[[#This Row],[Market Category]],$M$4:$N$75,2,0)</f>
        <v>71</v>
      </c>
      <c r="AL93" t="s">
        <v>70</v>
      </c>
      <c r="AM93">
        <f>VLOOKUP(Table13[[#This Row],[Vehicle Size]],$O$4:$P$6,2,0)</f>
        <v>1</v>
      </c>
      <c r="AN93" t="s">
        <v>78</v>
      </c>
      <c r="AO93">
        <f>VLOOKUP(Table13[[#This Row],[Vehicle Style]],$Q$4:$R$19,2,0)</f>
        <v>9</v>
      </c>
      <c r="AP93">
        <v>26</v>
      </c>
      <c r="AQ93">
        <v>19</v>
      </c>
      <c r="AR93">
        <v>2009</v>
      </c>
      <c r="AS93">
        <v>3520</v>
      </c>
    </row>
    <row r="94" spans="3:45" x14ac:dyDescent="0.35">
      <c r="C94" t="s">
        <v>310</v>
      </c>
      <c r="D94">
        <v>91</v>
      </c>
      <c r="T94">
        <v>91</v>
      </c>
      <c r="U94" t="s">
        <v>203</v>
      </c>
      <c r="V94">
        <f>VLOOKUP(Table13[[#This Row],[Make]],$A$4:$B$51,2,0)</f>
        <v>34</v>
      </c>
      <c r="W94" t="s">
        <v>129</v>
      </c>
      <c r="X94">
        <f>VLOOKUP(Table13[[#This Row],[Model]],Table12[[Model S]:[Column2]],2,0)</f>
        <v>11</v>
      </c>
      <c r="Y94">
        <v>1997</v>
      </c>
      <c r="Z94">
        <f>VLOOKUP(Table13[[#This Row],[Year]],$E$4:$F$31,2,0)</f>
        <v>8</v>
      </c>
      <c r="AA94" t="s">
        <v>125</v>
      </c>
      <c r="AB94">
        <f>VLOOKUP(Table13[[#This Row],[Engine Fuel Type]],$G$4:$H$13,2,0)</f>
        <v>10</v>
      </c>
      <c r="AC94">
        <v>155</v>
      </c>
      <c r="AD94">
        <v>4</v>
      </c>
      <c r="AE94" t="s">
        <v>75</v>
      </c>
      <c r="AF94">
        <f>VLOOKUP(Table13[[#This Row],[Transmission Type]],$I$4:$J$7,2,0)</f>
        <v>4</v>
      </c>
      <c r="AG94" t="s">
        <v>76</v>
      </c>
      <c r="AH94">
        <f>VLOOKUP(Table13[[#This Row],[Driven_Wheels]],$K$4:$L$7,2,0)</f>
        <v>4</v>
      </c>
      <c r="AI94">
        <v>2</v>
      </c>
      <c r="AJ94" t="s">
        <v>187</v>
      </c>
      <c r="AK94">
        <f>VLOOKUP(Table13[[#This Row],[Market Category]],$M$4:$N$75,2,0)</f>
        <v>71</v>
      </c>
      <c r="AL94" t="s">
        <v>70</v>
      </c>
      <c r="AM94">
        <f>VLOOKUP(Table13[[#This Row],[Vehicle Size]],$O$4:$P$6,2,0)</f>
        <v>1</v>
      </c>
      <c r="AN94" t="s">
        <v>78</v>
      </c>
      <c r="AO94">
        <f>VLOOKUP(Table13[[#This Row],[Vehicle Style]],$Q$4:$R$19,2,0)</f>
        <v>9</v>
      </c>
      <c r="AP94">
        <v>26</v>
      </c>
      <c r="AQ94">
        <v>19</v>
      </c>
      <c r="AR94">
        <v>2009</v>
      </c>
      <c r="AS94">
        <v>3910</v>
      </c>
    </row>
    <row r="95" spans="3:45" x14ac:dyDescent="0.35">
      <c r="C95" t="s">
        <v>311</v>
      </c>
      <c r="D95">
        <v>92</v>
      </c>
      <c r="T95">
        <v>92</v>
      </c>
      <c r="U95" t="s">
        <v>203</v>
      </c>
      <c r="V95">
        <f>VLOOKUP(Table13[[#This Row],[Make]],$A$4:$B$51,2,0)</f>
        <v>34</v>
      </c>
      <c r="W95" t="s">
        <v>129</v>
      </c>
      <c r="X95">
        <f>VLOOKUP(Table13[[#This Row],[Model]],Table12[[Model S]:[Column2]],2,0)</f>
        <v>11</v>
      </c>
      <c r="Y95">
        <v>1997</v>
      </c>
      <c r="Z95">
        <f>VLOOKUP(Table13[[#This Row],[Year]],$E$4:$F$31,2,0)</f>
        <v>8</v>
      </c>
      <c r="AA95" t="s">
        <v>125</v>
      </c>
      <c r="AB95">
        <f>VLOOKUP(Table13[[#This Row],[Engine Fuel Type]],$G$4:$H$13,2,0)</f>
        <v>10</v>
      </c>
      <c r="AC95">
        <v>155</v>
      </c>
      <c r="AD95">
        <v>4</v>
      </c>
      <c r="AE95" t="s">
        <v>75</v>
      </c>
      <c r="AF95">
        <f>VLOOKUP(Table13[[#This Row],[Transmission Type]],$I$4:$J$7,2,0)</f>
        <v>4</v>
      </c>
      <c r="AG95" t="s">
        <v>76</v>
      </c>
      <c r="AH95">
        <f>VLOOKUP(Table13[[#This Row],[Driven_Wheels]],$K$4:$L$7,2,0)</f>
        <v>4</v>
      </c>
      <c r="AI95">
        <v>2</v>
      </c>
      <c r="AJ95" t="s">
        <v>187</v>
      </c>
      <c r="AK95">
        <f>VLOOKUP(Table13[[#This Row],[Market Category]],$M$4:$N$75,2,0)</f>
        <v>71</v>
      </c>
      <c r="AL95" t="s">
        <v>70</v>
      </c>
      <c r="AM95">
        <f>VLOOKUP(Table13[[#This Row],[Vehicle Size]],$O$4:$P$6,2,0)</f>
        <v>1</v>
      </c>
      <c r="AN95" t="s">
        <v>78</v>
      </c>
      <c r="AO95">
        <f>VLOOKUP(Table13[[#This Row],[Vehicle Style]],$Q$4:$R$19,2,0)</f>
        <v>9</v>
      </c>
      <c r="AP95">
        <v>26</v>
      </c>
      <c r="AQ95">
        <v>19</v>
      </c>
      <c r="AR95">
        <v>2009</v>
      </c>
      <c r="AS95">
        <v>4182</v>
      </c>
    </row>
    <row r="96" spans="3:45" x14ac:dyDescent="0.35">
      <c r="C96" t="s">
        <v>312</v>
      </c>
      <c r="D96">
        <v>93</v>
      </c>
      <c r="T96">
        <v>93</v>
      </c>
      <c r="U96" t="s">
        <v>203</v>
      </c>
      <c r="V96">
        <f>VLOOKUP(Table13[[#This Row],[Make]],$A$4:$B$51,2,0)</f>
        <v>34</v>
      </c>
      <c r="W96" t="s">
        <v>129</v>
      </c>
      <c r="X96">
        <f>VLOOKUP(Table13[[#This Row],[Model]],Table12[[Model S]:[Column2]],2,0)</f>
        <v>11</v>
      </c>
      <c r="Y96">
        <v>1997</v>
      </c>
      <c r="Z96">
        <f>VLOOKUP(Table13[[#This Row],[Year]],$E$4:$F$31,2,0)</f>
        <v>8</v>
      </c>
      <c r="AA96" t="s">
        <v>125</v>
      </c>
      <c r="AB96">
        <f>VLOOKUP(Table13[[#This Row],[Engine Fuel Type]],$G$4:$H$13,2,0)</f>
        <v>10</v>
      </c>
      <c r="AC96">
        <v>155</v>
      </c>
      <c r="AD96">
        <v>4</v>
      </c>
      <c r="AE96" t="s">
        <v>75</v>
      </c>
      <c r="AF96">
        <f>VLOOKUP(Table13[[#This Row],[Transmission Type]],$I$4:$J$7,2,0)</f>
        <v>4</v>
      </c>
      <c r="AG96" t="s">
        <v>76</v>
      </c>
      <c r="AH96">
        <f>VLOOKUP(Table13[[#This Row],[Driven_Wheels]],$K$4:$L$7,2,0)</f>
        <v>4</v>
      </c>
      <c r="AI96">
        <v>2</v>
      </c>
      <c r="AJ96" t="s">
        <v>187</v>
      </c>
      <c r="AK96">
        <f>VLOOKUP(Table13[[#This Row],[Market Category]],$M$4:$N$75,2,0)</f>
        <v>71</v>
      </c>
      <c r="AL96" t="s">
        <v>70</v>
      </c>
      <c r="AM96">
        <f>VLOOKUP(Table13[[#This Row],[Vehicle Size]],$O$4:$P$6,2,0)</f>
        <v>1</v>
      </c>
      <c r="AN96" t="s">
        <v>78</v>
      </c>
      <c r="AO96">
        <f>VLOOKUP(Table13[[#This Row],[Vehicle Style]],$Q$4:$R$19,2,0)</f>
        <v>9</v>
      </c>
      <c r="AP96">
        <v>26</v>
      </c>
      <c r="AQ96">
        <v>19</v>
      </c>
      <c r="AR96">
        <v>2009</v>
      </c>
      <c r="AS96">
        <v>4107</v>
      </c>
    </row>
    <row r="97" spans="3:45" x14ac:dyDescent="0.35">
      <c r="C97" t="s">
        <v>313</v>
      </c>
      <c r="D97">
        <v>94</v>
      </c>
      <c r="T97">
        <v>94</v>
      </c>
      <c r="U97" t="s">
        <v>203</v>
      </c>
      <c r="V97">
        <f>VLOOKUP(Table13[[#This Row],[Make]],$A$4:$B$51,2,0)</f>
        <v>34</v>
      </c>
      <c r="W97" t="s">
        <v>129</v>
      </c>
      <c r="X97">
        <f>VLOOKUP(Table13[[#This Row],[Model]],Table12[[Model S]:[Column2]],2,0)</f>
        <v>11</v>
      </c>
      <c r="Y97">
        <v>1998</v>
      </c>
      <c r="Z97">
        <f>VLOOKUP(Table13[[#This Row],[Year]],$E$4:$F$31,2,0)</f>
        <v>9</v>
      </c>
      <c r="AA97" t="s">
        <v>125</v>
      </c>
      <c r="AB97">
        <f>VLOOKUP(Table13[[#This Row],[Engine Fuel Type]],$G$4:$H$13,2,0)</f>
        <v>10</v>
      </c>
      <c r="AC97">
        <v>155</v>
      </c>
      <c r="AD97">
        <v>4</v>
      </c>
      <c r="AE97" t="s">
        <v>75</v>
      </c>
      <c r="AF97">
        <f>VLOOKUP(Table13[[#This Row],[Transmission Type]],$I$4:$J$7,2,0)</f>
        <v>4</v>
      </c>
      <c r="AG97" t="s">
        <v>76</v>
      </c>
      <c r="AH97">
        <f>VLOOKUP(Table13[[#This Row],[Driven_Wheels]],$K$4:$L$7,2,0)</f>
        <v>4</v>
      </c>
      <c r="AI97">
        <v>2</v>
      </c>
      <c r="AJ97" t="s">
        <v>187</v>
      </c>
      <c r="AK97">
        <f>VLOOKUP(Table13[[#This Row],[Market Category]],$M$4:$N$75,2,0)</f>
        <v>71</v>
      </c>
      <c r="AL97" t="s">
        <v>70</v>
      </c>
      <c r="AM97">
        <f>VLOOKUP(Table13[[#This Row],[Vehicle Size]],$O$4:$P$6,2,0)</f>
        <v>1</v>
      </c>
      <c r="AN97" t="s">
        <v>78</v>
      </c>
      <c r="AO97">
        <f>VLOOKUP(Table13[[#This Row],[Vehicle Style]],$Q$4:$R$19,2,0)</f>
        <v>9</v>
      </c>
      <c r="AP97">
        <v>25</v>
      </c>
      <c r="AQ97">
        <v>20</v>
      </c>
      <c r="AR97">
        <v>2009</v>
      </c>
      <c r="AS97">
        <v>4299</v>
      </c>
    </row>
    <row r="98" spans="3:45" x14ac:dyDescent="0.35">
      <c r="C98" t="s">
        <v>314</v>
      </c>
      <c r="D98">
        <v>95</v>
      </c>
      <c r="T98">
        <v>95</v>
      </c>
      <c r="U98" t="s">
        <v>203</v>
      </c>
      <c r="V98">
        <f>VLOOKUP(Table13[[#This Row],[Make]],$A$4:$B$51,2,0)</f>
        <v>34</v>
      </c>
      <c r="W98" t="s">
        <v>129</v>
      </c>
      <c r="X98">
        <f>VLOOKUP(Table13[[#This Row],[Model]],Table12[[Model S]:[Column2]],2,0)</f>
        <v>11</v>
      </c>
      <c r="Y98">
        <v>1998</v>
      </c>
      <c r="Z98">
        <f>VLOOKUP(Table13[[#This Row],[Year]],$E$4:$F$31,2,0)</f>
        <v>9</v>
      </c>
      <c r="AA98" t="s">
        <v>125</v>
      </c>
      <c r="AB98">
        <f>VLOOKUP(Table13[[#This Row],[Engine Fuel Type]],$G$4:$H$13,2,0)</f>
        <v>10</v>
      </c>
      <c r="AC98">
        <v>155</v>
      </c>
      <c r="AD98">
        <v>4</v>
      </c>
      <c r="AE98" t="s">
        <v>75</v>
      </c>
      <c r="AF98">
        <f>VLOOKUP(Table13[[#This Row],[Transmission Type]],$I$4:$J$7,2,0)</f>
        <v>4</v>
      </c>
      <c r="AG98" t="s">
        <v>76</v>
      </c>
      <c r="AH98">
        <f>VLOOKUP(Table13[[#This Row],[Driven_Wheels]],$K$4:$L$7,2,0)</f>
        <v>4</v>
      </c>
      <c r="AI98">
        <v>2</v>
      </c>
      <c r="AJ98" t="s">
        <v>187</v>
      </c>
      <c r="AK98">
        <f>VLOOKUP(Table13[[#This Row],[Market Category]],$M$4:$N$75,2,0)</f>
        <v>71</v>
      </c>
      <c r="AL98" t="s">
        <v>70</v>
      </c>
      <c r="AM98">
        <f>VLOOKUP(Table13[[#This Row],[Vehicle Size]],$O$4:$P$6,2,0)</f>
        <v>1</v>
      </c>
      <c r="AN98" t="s">
        <v>78</v>
      </c>
      <c r="AO98">
        <f>VLOOKUP(Table13[[#This Row],[Vehicle Style]],$Q$4:$R$19,2,0)</f>
        <v>9</v>
      </c>
      <c r="AP98">
        <v>25</v>
      </c>
      <c r="AQ98">
        <v>20</v>
      </c>
      <c r="AR98">
        <v>2009</v>
      </c>
      <c r="AS98">
        <v>4693</v>
      </c>
    </row>
    <row r="99" spans="3:45" x14ac:dyDescent="0.35">
      <c r="C99" t="s">
        <v>315</v>
      </c>
      <c r="D99">
        <v>96</v>
      </c>
      <c r="T99">
        <v>96</v>
      </c>
      <c r="U99" t="s">
        <v>203</v>
      </c>
      <c r="V99">
        <f>VLOOKUP(Table13[[#This Row],[Make]],$A$4:$B$51,2,0)</f>
        <v>34</v>
      </c>
      <c r="W99" t="s">
        <v>129</v>
      </c>
      <c r="X99">
        <f>VLOOKUP(Table13[[#This Row],[Model]],Table12[[Model S]:[Column2]],2,0)</f>
        <v>11</v>
      </c>
      <c r="Y99">
        <v>1998</v>
      </c>
      <c r="Z99">
        <f>VLOOKUP(Table13[[#This Row],[Year]],$E$4:$F$31,2,0)</f>
        <v>9</v>
      </c>
      <c r="AA99" t="s">
        <v>125</v>
      </c>
      <c r="AB99">
        <f>VLOOKUP(Table13[[#This Row],[Engine Fuel Type]],$G$4:$H$13,2,0)</f>
        <v>10</v>
      </c>
      <c r="AC99">
        <v>155</v>
      </c>
      <c r="AD99">
        <v>4</v>
      </c>
      <c r="AE99" t="s">
        <v>75</v>
      </c>
      <c r="AF99">
        <f>VLOOKUP(Table13[[#This Row],[Transmission Type]],$I$4:$J$7,2,0)</f>
        <v>4</v>
      </c>
      <c r="AG99" t="s">
        <v>76</v>
      </c>
      <c r="AH99">
        <f>VLOOKUP(Table13[[#This Row],[Driven_Wheels]],$K$4:$L$7,2,0)</f>
        <v>4</v>
      </c>
      <c r="AI99">
        <v>2</v>
      </c>
      <c r="AJ99" t="s">
        <v>187</v>
      </c>
      <c r="AK99">
        <f>VLOOKUP(Table13[[#This Row],[Market Category]],$M$4:$N$75,2,0)</f>
        <v>71</v>
      </c>
      <c r="AL99" t="s">
        <v>70</v>
      </c>
      <c r="AM99">
        <f>VLOOKUP(Table13[[#This Row],[Vehicle Size]],$O$4:$P$6,2,0)</f>
        <v>1</v>
      </c>
      <c r="AN99" t="s">
        <v>78</v>
      </c>
      <c r="AO99">
        <f>VLOOKUP(Table13[[#This Row],[Vehicle Style]],$Q$4:$R$19,2,0)</f>
        <v>9</v>
      </c>
      <c r="AP99">
        <v>25</v>
      </c>
      <c r="AQ99">
        <v>20</v>
      </c>
      <c r="AR99">
        <v>2009</v>
      </c>
      <c r="AS99">
        <v>4107</v>
      </c>
    </row>
    <row r="100" spans="3:45" x14ac:dyDescent="0.35">
      <c r="C100" t="s">
        <v>316</v>
      </c>
      <c r="D100">
        <v>97</v>
      </c>
      <c r="T100">
        <v>97</v>
      </c>
      <c r="U100" t="s">
        <v>244</v>
      </c>
      <c r="V100">
        <f>VLOOKUP(Table13[[#This Row],[Make]],$A$4:$B$51,2,0)</f>
        <v>48</v>
      </c>
      <c r="W100" t="s">
        <v>124</v>
      </c>
      <c r="X100">
        <f>VLOOKUP(Table13[[#This Row],[Model]],Table12[[Model S]:[Column2]],2,0)</f>
        <v>10</v>
      </c>
      <c r="Y100">
        <v>1991</v>
      </c>
      <c r="Z100">
        <f>VLOOKUP(Table13[[#This Row],[Year]],$E$4:$F$31,2,0)</f>
        <v>2</v>
      </c>
      <c r="AA100" t="s">
        <v>125</v>
      </c>
      <c r="AB100">
        <f>VLOOKUP(Table13[[#This Row],[Engine Fuel Type]],$G$4:$H$13,2,0)</f>
        <v>10</v>
      </c>
      <c r="AC100">
        <v>114</v>
      </c>
      <c r="AD100">
        <v>4</v>
      </c>
      <c r="AE100" t="s">
        <v>75</v>
      </c>
      <c r="AF100">
        <f>VLOOKUP(Table13[[#This Row],[Transmission Type]],$I$4:$J$7,2,0)</f>
        <v>4</v>
      </c>
      <c r="AG100" t="s">
        <v>76</v>
      </c>
      <c r="AH100">
        <f>VLOOKUP(Table13[[#This Row],[Driven_Wheels]],$K$4:$L$7,2,0)</f>
        <v>4</v>
      </c>
      <c r="AI100">
        <v>4</v>
      </c>
      <c r="AJ100" t="s">
        <v>107</v>
      </c>
      <c r="AK100">
        <f>VLOOKUP(Table13[[#This Row],[Market Category]],$M$4:$N$75,2,0)</f>
        <v>64</v>
      </c>
      <c r="AL100" t="s">
        <v>94</v>
      </c>
      <c r="AM100">
        <f>VLOOKUP(Table13[[#This Row],[Vehicle Size]],$O$4:$P$6,2,0)</f>
        <v>3</v>
      </c>
      <c r="AN100" t="s">
        <v>151</v>
      </c>
      <c r="AO100">
        <f>VLOOKUP(Table13[[#This Row],[Vehicle Style]],$Q$4:$R$19,2,0)</f>
        <v>16</v>
      </c>
      <c r="AP100">
        <v>26</v>
      </c>
      <c r="AQ100">
        <v>19</v>
      </c>
      <c r="AR100">
        <v>870</v>
      </c>
      <c r="AS100">
        <v>2000</v>
      </c>
    </row>
    <row r="101" spans="3:45" x14ac:dyDescent="0.35">
      <c r="C101" t="s">
        <v>317</v>
      </c>
      <c r="D101">
        <v>98</v>
      </c>
      <c r="T101">
        <v>98</v>
      </c>
      <c r="U101" t="s">
        <v>244</v>
      </c>
      <c r="V101">
        <f>VLOOKUP(Table13[[#This Row],[Make]],$A$4:$B$51,2,0)</f>
        <v>48</v>
      </c>
      <c r="W101" t="s">
        <v>124</v>
      </c>
      <c r="X101">
        <f>VLOOKUP(Table13[[#This Row],[Model]],Table12[[Model S]:[Column2]],2,0)</f>
        <v>10</v>
      </c>
      <c r="Y101">
        <v>1991</v>
      </c>
      <c r="Z101">
        <f>VLOOKUP(Table13[[#This Row],[Year]],$E$4:$F$31,2,0)</f>
        <v>2</v>
      </c>
      <c r="AA101" t="s">
        <v>125</v>
      </c>
      <c r="AB101">
        <f>VLOOKUP(Table13[[#This Row],[Engine Fuel Type]],$G$4:$H$13,2,0)</f>
        <v>10</v>
      </c>
      <c r="AC101">
        <v>114</v>
      </c>
      <c r="AD101">
        <v>4</v>
      </c>
      <c r="AE101" t="s">
        <v>81</v>
      </c>
      <c r="AF101">
        <f>VLOOKUP(Table13[[#This Row],[Transmission Type]],$I$4:$J$7,2,0)</f>
        <v>2</v>
      </c>
      <c r="AG101" t="s">
        <v>76</v>
      </c>
      <c r="AH101">
        <f>VLOOKUP(Table13[[#This Row],[Driven_Wheels]],$K$4:$L$7,2,0)</f>
        <v>4</v>
      </c>
      <c r="AI101">
        <v>4</v>
      </c>
      <c r="AJ101" t="s">
        <v>107</v>
      </c>
      <c r="AK101">
        <f>VLOOKUP(Table13[[#This Row],[Market Category]],$M$4:$N$75,2,0)</f>
        <v>64</v>
      </c>
      <c r="AL101" t="s">
        <v>94</v>
      </c>
      <c r="AM101">
        <f>VLOOKUP(Table13[[#This Row],[Vehicle Size]],$O$4:$P$6,2,0)</f>
        <v>3</v>
      </c>
      <c r="AN101" t="s">
        <v>151</v>
      </c>
      <c r="AO101">
        <f>VLOOKUP(Table13[[#This Row],[Vehicle Style]],$Q$4:$R$19,2,0)</f>
        <v>16</v>
      </c>
      <c r="AP101">
        <v>23</v>
      </c>
      <c r="AQ101">
        <v>18</v>
      </c>
      <c r="AR101">
        <v>870</v>
      </c>
      <c r="AS101">
        <v>2000</v>
      </c>
    </row>
    <row r="102" spans="3:45" x14ac:dyDescent="0.35">
      <c r="C102" t="s">
        <v>318</v>
      </c>
      <c r="D102">
        <v>99</v>
      </c>
      <c r="T102">
        <v>99</v>
      </c>
      <c r="U102" t="s">
        <v>244</v>
      </c>
      <c r="V102">
        <f>VLOOKUP(Table13[[#This Row],[Make]],$A$4:$B$51,2,0)</f>
        <v>48</v>
      </c>
      <c r="W102" t="s">
        <v>124</v>
      </c>
      <c r="X102">
        <f>VLOOKUP(Table13[[#This Row],[Model]],Table12[[Model S]:[Column2]],2,0)</f>
        <v>10</v>
      </c>
      <c r="Y102">
        <v>1991</v>
      </c>
      <c r="Z102">
        <f>VLOOKUP(Table13[[#This Row],[Year]],$E$4:$F$31,2,0)</f>
        <v>2</v>
      </c>
      <c r="AA102" t="s">
        <v>125</v>
      </c>
      <c r="AB102">
        <f>VLOOKUP(Table13[[#This Row],[Engine Fuel Type]],$G$4:$H$13,2,0)</f>
        <v>10</v>
      </c>
      <c r="AC102">
        <v>114</v>
      </c>
      <c r="AD102">
        <v>4</v>
      </c>
      <c r="AE102" t="s">
        <v>75</v>
      </c>
      <c r="AF102">
        <f>VLOOKUP(Table13[[#This Row],[Transmission Type]],$I$4:$J$7,2,0)</f>
        <v>4</v>
      </c>
      <c r="AG102" t="s">
        <v>76</v>
      </c>
      <c r="AH102">
        <f>VLOOKUP(Table13[[#This Row],[Driven_Wheels]],$K$4:$L$7,2,0)</f>
        <v>4</v>
      </c>
      <c r="AI102">
        <v>4</v>
      </c>
      <c r="AJ102" t="s">
        <v>107</v>
      </c>
      <c r="AK102">
        <f>VLOOKUP(Table13[[#This Row],[Market Category]],$M$4:$N$75,2,0)</f>
        <v>64</v>
      </c>
      <c r="AL102" t="s">
        <v>94</v>
      </c>
      <c r="AM102">
        <f>VLOOKUP(Table13[[#This Row],[Vehicle Size]],$O$4:$P$6,2,0)</f>
        <v>3</v>
      </c>
      <c r="AN102" t="s">
        <v>147</v>
      </c>
      <c r="AO102">
        <f>VLOOKUP(Table13[[#This Row],[Vehicle Style]],$Q$4:$R$19,2,0)</f>
        <v>15</v>
      </c>
      <c r="AP102">
        <v>26</v>
      </c>
      <c r="AQ102">
        <v>19</v>
      </c>
      <c r="AR102">
        <v>870</v>
      </c>
      <c r="AS102">
        <v>2000</v>
      </c>
    </row>
    <row r="103" spans="3:45" x14ac:dyDescent="0.35">
      <c r="C103" t="s">
        <v>319</v>
      </c>
      <c r="D103">
        <v>100</v>
      </c>
      <c r="T103">
        <v>100</v>
      </c>
      <c r="U103" t="s">
        <v>244</v>
      </c>
      <c r="V103">
        <f>VLOOKUP(Table13[[#This Row],[Make]],$A$4:$B$51,2,0)</f>
        <v>48</v>
      </c>
      <c r="W103" t="s">
        <v>124</v>
      </c>
      <c r="X103">
        <f>VLOOKUP(Table13[[#This Row],[Model]],Table12[[Model S]:[Column2]],2,0)</f>
        <v>10</v>
      </c>
      <c r="Y103">
        <v>1992</v>
      </c>
      <c r="Z103">
        <f>VLOOKUP(Table13[[#This Row],[Year]],$E$4:$F$31,2,0)</f>
        <v>3</v>
      </c>
      <c r="AA103" t="s">
        <v>125</v>
      </c>
      <c r="AB103">
        <f>VLOOKUP(Table13[[#This Row],[Engine Fuel Type]],$G$4:$H$13,2,0)</f>
        <v>10</v>
      </c>
      <c r="AC103">
        <v>114</v>
      </c>
      <c r="AD103">
        <v>4</v>
      </c>
      <c r="AE103" t="s">
        <v>75</v>
      </c>
      <c r="AF103">
        <f>VLOOKUP(Table13[[#This Row],[Transmission Type]],$I$4:$J$7,2,0)</f>
        <v>4</v>
      </c>
      <c r="AG103" t="s">
        <v>76</v>
      </c>
      <c r="AH103">
        <f>VLOOKUP(Table13[[#This Row],[Driven_Wheels]],$K$4:$L$7,2,0)</f>
        <v>4</v>
      </c>
      <c r="AI103">
        <v>4</v>
      </c>
      <c r="AJ103" t="s">
        <v>107</v>
      </c>
      <c r="AK103">
        <f>VLOOKUP(Table13[[#This Row],[Market Category]],$M$4:$N$75,2,0)</f>
        <v>64</v>
      </c>
      <c r="AL103" t="s">
        <v>94</v>
      </c>
      <c r="AM103">
        <f>VLOOKUP(Table13[[#This Row],[Vehicle Size]],$O$4:$P$6,2,0)</f>
        <v>3</v>
      </c>
      <c r="AN103" t="s">
        <v>147</v>
      </c>
      <c r="AO103">
        <f>VLOOKUP(Table13[[#This Row],[Vehicle Style]],$Q$4:$R$19,2,0)</f>
        <v>15</v>
      </c>
      <c r="AP103">
        <v>26</v>
      </c>
      <c r="AQ103">
        <v>19</v>
      </c>
      <c r="AR103">
        <v>870</v>
      </c>
      <c r="AS103">
        <v>2000</v>
      </c>
    </row>
    <row r="104" spans="3:45" x14ac:dyDescent="0.35">
      <c r="C104" t="s">
        <v>320</v>
      </c>
      <c r="D104">
        <v>101</v>
      </c>
      <c r="T104">
        <v>101</v>
      </c>
      <c r="U104" t="s">
        <v>244</v>
      </c>
      <c r="V104">
        <f>VLOOKUP(Table13[[#This Row],[Make]],$A$4:$B$51,2,0)</f>
        <v>48</v>
      </c>
      <c r="W104" t="s">
        <v>124</v>
      </c>
      <c r="X104">
        <f>VLOOKUP(Table13[[#This Row],[Model]],Table12[[Model S]:[Column2]],2,0)</f>
        <v>10</v>
      </c>
      <c r="Y104">
        <v>1992</v>
      </c>
      <c r="Z104">
        <f>VLOOKUP(Table13[[#This Row],[Year]],$E$4:$F$31,2,0)</f>
        <v>3</v>
      </c>
      <c r="AA104" t="s">
        <v>125</v>
      </c>
      <c r="AB104">
        <f>VLOOKUP(Table13[[#This Row],[Engine Fuel Type]],$G$4:$H$13,2,0)</f>
        <v>10</v>
      </c>
      <c r="AC104">
        <v>114</v>
      </c>
      <c r="AD104">
        <v>4</v>
      </c>
      <c r="AE104" t="s">
        <v>75</v>
      </c>
      <c r="AF104">
        <f>VLOOKUP(Table13[[#This Row],[Transmission Type]],$I$4:$J$7,2,0)</f>
        <v>4</v>
      </c>
      <c r="AG104" t="s">
        <v>76</v>
      </c>
      <c r="AH104">
        <f>VLOOKUP(Table13[[#This Row],[Driven_Wheels]],$K$4:$L$7,2,0)</f>
        <v>4</v>
      </c>
      <c r="AI104">
        <v>4</v>
      </c>
      <c r="AJ104" t="s">
        <v>107</v>
      </c>
      <c r="AK104">
        <f>VLOOKUP(Table13[[#This Row],[Market Category]],$M$4:$N$75,2,0)</f>
        <v>64</v>
      </c>
      <c r="AL104" t="s">
        <v>94</v>
      </c>
      <c r="AM104">
        <f>VLOOKUP(Table13[[#This Row],[Vehicle Size]],$O$4:$P$6,2,0)</f>
        <v>3</v>
      </c>
      <c r="AN104" t="s">
        <v>151</v>
      </c>
      <c r="AO104">
        <f>VLOOKUP(Table13[[#This Row],[Vehicle Style]],$Q$4:$R$19,2,0)</f>
        <v>16</v>
      </c>
      <c r="AP104">
        <v>26</v>
      </c>
      <c r="AQ104">
        <v>19</v>
      </c>
      <c r="AR104">
        <v>870</v>
      </c>
      <c r="AS104">
        <v>2000</v>
      </c>
    </row>
    <row r="105" spans="3:45" x14ac:dyDescent="0.35">
      <c r="C105" t="s">
        <v>321</v>
      </c>
      <c r="D105">
        <v>102</v>
      </c>
      <c r="T105">
        <v>102</v>
      </c>
      <c r="U105" t="s">
        <v>244</v>
      </c>
      <c r="V105">
        <f>VLOOKUP(Table13[[#This Row],[Make]],$A$4:$B$51,2,0)</f>
        <v>48</v>
      </c>
      <c r="W105" t="s">
        <v>124</v>
      </c>
      <c r="X105">
        <f>VLOOKUP(Table13[[#This Row],[Model]],Table12[[Model S]:[Column2]],2,0)</f>
        <v>10</v>
      </c>
      <c r="Y105">
        <v>1993</v>
      </c>
      <c r="Z105">
        <f>VLOOKUP(Table13[[#This Row],[Year]],$E$4:$F$31,2,0)</f>
        <v>4</v>
      </c>
      <c r="AA105" t="s">
        <v>125</v>
      </c>
      <c r="AB105">
        <f>VLOOKUP(Table13[[#This Row],[Engine Fuel Type]],$G$4:$H$13,2,0)</f>
        <v>10</v>
      </c>
      <c r="AC105">
        <v>114</v>
      </c>
      <c r="AD105">
        <v>4</v>
      </c>
      <c r="AE105" t="s">
        <v>75</v>
      </c>
      <c r="AF105">
        <f>VLOOKUP(Table13[[#This Row],[Transmission Type]],$I$4:$J$7,2,0)</f>
        <v>4</v>
      </c>
      <c r="AG105" t="s">
        <v>76</v>
      </c>
      <c r="AH105">
        <f>VLOOKUP(Table13[[#This Row],[Driven_Wheels]],$K$4:$L$7,2,0)</f>
        <v>4</v>
      </c>
      <c r="AI105">
        <v>4</v>
      </c>
      <c r="AJ105" t="s">
        <v>107</v>
      </c>
      <c r="AK105">
        <f>VLOOKUP(Table13[[#This Row],[Market Category]],$M$4:$N$75,2,0)</f>
        <v>64</v>
      </c>
      <c r="AL105" t="s">
        <v>94</v>
      </c>
      <c r="AM105">
        <f>VLOOKUP(Table13[[#This Row],[Vehicle Size]],$O$4:$P$6,2,0)</f>
        <v>3</v>
      </c>
      <c r="AN105" t="s">
        <v>147</v>
      </c>
      <c r="AO105">
        <f>VLOOKUP(Table13[[#This Row],[Vehicle Style]],$Q$4:$R$19,2,0)</f>
        <v>15</v>
      </c>
      <c r="AP105">
        <v>26</v>
      </c>
      <c r="AQ105">
        <v>19</v>
      </c>
      <c r="AR105">
        <v>870</v>
      </c>
      <c r="AS105">
        <v>2000</v>
      </c>
    </row>
    <row r="106" spans="3:45" x14ac:dyDescent="0.35">
      <c r="C106" t="s">
        <v>322</v>
      </c>
      <c r="D106">
        <v>103</v>
      </c>
      <c r="T106">
        <v>103</v>
      </c>
      <c r="U106" t="s">
        <v>244</v>
      </c>
      <c r="V106">
        <f>VLOOKUP(Table13[[#This Row],[Make]],$A$4:$B$51,2,0)</f>
        <v>48</v>
      </c>
      <c r="W106" t="s">
        <v>124</v>
      </c>
      <c r="X106">
        <f>VLOOKUP(Table13[[#This Row],[Model]],Table12[[Model S]:[Column2]],2,0)</f>
        <v>10</v>
      </c>
      <c r="Y106">
        <v>1993</v>
      </c>
      <c r="Z106">
        <f>VLOOKUP(Table13[[#This Row],[Year]],$E$4:$F$31,2,0)</f>
        <v>4</v>
      </c>
      <c r="AA106" t="s">
        <v>125</v>
      </c>
      <c r="AB106">
        <f>VLOOKUP(Table13[[#This Row],[Engine Fuel Type]],$G$4:$H$13,2,0)</f>
        <v>10</v>
      </c>
      <c r="AC106">
        <v>114</v>
      </c>
      <c r="AD106">
        <v>4</v>
      </c>
      <c r="AE106" t="s">
        <v>75</v>
      </c>
      <c r="AF106">
        <f>VLOOKUP(Table13[[#This Row],[Transmission Type]],$I$4:$J$7,2,0)</f>
        <v>4</v>
      </c>
      <c r="AG106" t="s">
        <v>76</v>
      </c>
      <c r="AH106">
        <f>VLOOKUP(Table13[[#This Row],[Driven_Wheels]],$K$4:$L$7,2,0)</f>
        <v>4</v>
      </c>
      <c r="AI106">
        <v>4</v>
      </c>
      <c r="AJ106" t="s">
        <v>107</v>
      </c>
      <c r="AK106">
        <f>VLOOKUP(Table13[[#This Row],[Market Category]],$M$4:$N$75,2,0)</f>
        <v>64</v>
      </c>
      <c r="AL106" t="s">
        <v>94</v>
      </c>
      <c r="AM106">
        <f>VLOOKUP(Table13[[#This Row],[Vehicle Size]],$O$4:$P$6,2,0)</f>
        <v>3</v>
      </c>
      <c r="AN106" t="s">
        <v>151</v>
      </c>
      <c r="AO106">
        <f>VLOOKUP(Table13[[#This Row],[Vehicle Style]],$Q$4:$R$19,2,0)</f>
        <v>16</v>
      </c>
      <c r="AP106">
        <v>25</v>
      </c>
      <c r="AQ106">
        <v>18</v>
      </c>
      <c r="AR106">
        <v>870</v>
      </c>
      <c r="AS106">
        <v>2000</v>
      </c>
    </row>
    <row r="107" spans="3:45" x14ac:dyDescent="0.35">
      <c r="C107" t="s">
        <v>323</v>
      </c>
      <c r="D107">
        <v>104</v>
      </c>
      <c r="T107">
        <v>104</v>
      </c>
      <c r="U107" t="s">
        <v>191</v>
      </c>
      <c r="V107">
        <f>VLOOKUP(Table13[[#This Row],[Make]],$A$4:$B$51,2,0)</f>
        <v>30</v>
      </c>
      <c r="W107" t="s">
        <v>108</v>
      </c>
      <c r="X107">
        <f>VLOOKUP(Table13[[#This Row],[Model]],Table12[[Model S]:[Column2]],2,0)</f>
        <v>6</v>
      </c>
      <c r="Y107">
        <v>2012</v>
      </c>
      <c r="Z107">
        <f>VLOOKUP(Table13[[#This Row],[Year]],$E$4:$F$31,2,0)</f>
        <v>23</v>
      </c>
      <c r="AA107" t="s">
        <v>125</v>
      </c>
      <c r="AB107">
        <f>VLOOKUP(Table13[[#This Row],[Engine Fuel Type]],$G$4:$H$13,2,0)</f>
        <v>10</v>
      </c>
      <c r="AC107">
        <v>100</v>
      </c>
      <c r="AD107">
        <v>4</v>
      </c>
      <c r="AE107" t="s">
        <v>75</v>
      </c>
      <c r="AF107">
        <f>VLOOKUP(Table13[[#This Row],[Transmission Type]],$I$4:$J$7,2,0)</f>
        <v>4</v>
      </c>
      <c r="AG107" t="s">
        <v>92</v>
      </c>
      <c r="AH107">
        <f>VLOOKUP(Table13[[#This Row],[Driven_Wheels]],$K$4:$L$7,2,0)</f>
        <v>3</v>
      </c>
      <c r="AI107">
        <v>4</v>
      </c>
      <c r="AJ107" t="s">
        <v>252</v>
      </c>
      <c r="AK107">
        <f>VLOOKUP(Table13[[#This Row],[Market Category]],$M$4:$N$75,2,0)</f>
        <v>51</v>
      </c>
      <c r="AL107" t="s">
        <v>70</v>
      </c>
      <c r="AM107">
        <f>VLOOKUP(Table13[[#This Row],[Vehicle Size]],$O$4:$P$6,2,0)</f>
        <v>1</v>
      </c>
      <c r="AN107" t="s">
        <v>95</v>
      </c>
      <c r="AO107">
        <f>VLOOKUP(Table13[[#This Row],[Vehicle Style]],$Q$4:$R$19,2,0)</f>
        <v>3</v>
      </c>
      <c r="AP107">
        <v>35</v>
      </c>
      <c r="AQ107">
        <v>29</v>
      </c>
      <c r="AR107">
        <v>586</v>
      </c>
      <c r="AS107">
        <v>16020</v>
      </c>
    </row>
    <row r="108" spans="3:45" x14ac:dyDescent="0.35">
      <c r="C108" t="s">
        <v>324</v>
      </c>
      <c r="D108">
        <v>105</v>
      </c>
      <c r="T108">
        <v>105</v>
      </c>
      <c r="U108" t="s">
        <v>191</v>
      </c>
      <c r="V108">
        <f>VLOOKUP(Table13[[#This Row],[Make]],$A$4:$B$51,2,0)</f>
        <v>30</v>
      </c>
      <c r="W108" t="s">
        <v>108</v>
      </c>
      <c r="X108">
        <f>VLOOKUP(Table13[[#This Row],[Model]],Table12[[Model S]:[Column2]],2,0)</f>
        <v>6</v>
      </c>
      <c r="Y108">
        <v>2012</v>
      </c>
      <c r="Z108">
        <f>VLOOKUP(Table13[[#This Row],[Year]],$E$4:$F$31,2,0)</f>
        <v>23</v>
      </c>
      <c r="AA108" t="s">
        <v>125</v>
      </c>
      <c r="AB108">
        <f>VLOOKUP(Table13[[#This Row],[Engine Fuel Type]],$G$4:$H$13,2,0)</f>
        <v>10</v>
      </c>
      <c r="AC108">
        <v>100</v>
      </c>
      <c r="AD108">
        <v>4</v>
      </c>
      <c r="AE108" t="s">
        <v>75</v>
      </c>
      <c r="AF108">
        <f>VLOOKUP(Table13[[#This Row],[Transmission Type]],$I$4:$J$7,2,0)</f>
        <v>4</v>
      </c>
      <c r="AG108" t="s">
        <v>92</v>
      </c>
      <c r="AH108">
        <f>VLOOKUP(Table13[[#This Row],[Driven_Wheels]],$K$4:$L$7,2,0)</f>
        <v>3</v>
      </c>
      <c r="AI108">
        <v>4</v>
      </c>
      <c r="AJ108" t="s">
        <v>252</v>
      </c>
      <c r="AK108">
        <f>VLOOKUP(Table13[[#This Row],[Market Category]],$M$4:$N$75,2,0)</f>
        <v>51</v>
      </c>
      <c r="AL108" t="s">
        <v>70</v>
      </c>
      <c r="AM108">
        <f>VLOOKUP(Table13[[#This Row],[Vehicle Size]],$O$4:$P$6,2,0)</f>
        <v>1</v>
      </c>
      <c r="AN108" t="s">
        <v>95</v>
      </c>
      <c r="AO108">
        <f>VLOOKUP(Table13[[#This Row],[Vehicle Style]],$Q$4:$R$19,2,0)</f>
        <v>3</v>
      </c>
      <c r="AP108">
        <v>35</v>
      </c>
      <c r="AQ108">
        <v>29</v>
      </c>
      <c r="AR108">
        <v>586</v>
      </c>
      <c r="AS108">
        <v>14530</v>
      </c>
    </row>
    <row r="109" spans="3:45" x14ac:dyDescent="0.35">
      <c r="C109" t="s">
        <v>325</v>
      </c>
      <c r="D109">
        <v>106</v>
      </c>
      <c r="T109">
        <v>106</v>
      </c>
      <c r="U109" t="s">
        <v>191</v>
      </c>
      <c r="V109">
        <f>VLOOKUP(Table13[[#This Row],[Make]],$A$4:$B$51,2,0)</f>
        <v>30</v>
      </c>
      <c r="W109" t="s">
        <v>108</v>
      </c>
      <c r="X109">
        <f>VLOOKUP(Table13[[#This Row],[Model]],Table12[[Model S]:[Column2]],2,0)</f>
        <v>6</v>
      </c>
      <c r="Y109">
        <v>2012</v>
      </c>
      <c r="Z109">
        <f>VLOOKUP(Table13[[#This Row],[Year]],$E$4:$F$31,2,0)</f>
        <v>23</v>
      </c>
      <c r="AA109" t="s">
        <v>125</v>
      </c>
      <c r="AB109">
        <f>VLOOKUP(Table13[[#This Row],[Engine Fuel Type]],$G$4:$H$13,2,0)</f>
        <v>10</v>
      </c>
      <c r="AC109">
        <v>100</v>
      </c>
      <c r="AD109">
        <v>4</v>
      </c>
      <c r="AE109" t="s">
        <v>81</v>
      </c>
      <c r="AF109">
        <f>VLOOKUP(Table13[[#This Row],[Transmission Type]],$I$4:$J$7,2,0)</f>
        <v>2</v>
      </c>
      <c r="AG109" t="s">
        <v>92</v>
      </c>
      <c r="AH109">
        <f>VLOOKUP(Table13[[#This Row],[Driven_Wheels]],$K$4:$L$7,2,0)</f>
        <v>3</v>
      </c>
      <c r="AI109">
        <v>4</v>
      </c>
      <c r="AJ109" t="s">
        <v>252</v>
      </c>
      <c r="AK109">
        <f>VLOOKUP(Table13[[#This Row],[Market Category]],$M$4:$N$75,2,0)</f>
        <v>51</v>
      </c>
      <c r="AL109" t="s">
        <v>70</v>
      </c>
      <c r="AM109">
        <f>VLOOKUP(Table13[[#This Row],[Vehicle Size]],$O$4:$P$6,2,0)</f>
        <v>1</v>
      </c>
      <c r="AN109" t="s">
        <v>95</v>
      </c>
      <c r="AO109">
        <f>VLOOKUP(Table13[[#This Row],[Vehicle Style]],$Q$4:$R$19,2,0)</f>
        <v>3</v>
      </c>
      <c r="AP109">
        <v>34</v>
      </c>
      <c r="AQ109">
        <v>28</v>
      </c>
      <c r="AR109">
        <v>586</v>
      </c>
      <c r="AS109">
        <v>16860</v>
      </c>
    </row>
    <row r="110" spans="3:45" x14ac:dyDescent="0.35">
      <c r="C110" t="s">
        <v>326</v>
      </c>
      <c r="D110">
        <v>107</v>
      </c>
      <c r="T110">
        <v>107</v>
      </c>
      <c r="U110" t="s">
        <v>191</v>
      </c>
      <c r="V110">
        <f>VLOOKUP(Table13[[#This Row],[Make]],$A$4:$B$51,2,0)</f>
        <v>30</v>
      </c>
      <c r="W110" t="s">
        <v>108</v>
      </c>
      <c r="X110">
        <f>VLOOKUP(Table13[[#This Row],[Model]],Table12[[Model S]:[Column2]],2,0)</f>
        <v>6</v>
      </c>
      <c r="Y110">
        <v>2012</v>
      </c>
      <c r="Z110">
        <f>VLOOKUP(Table13[[#This Row],[Year]],$E$4:$F$31,2,0)</f>
        <v>23</v>
      </c>
      <c r="AA110" t="s">
        <v>125</v>
      </c>
      <c r="AB110">
        <f>VLOOKUP(Table13[[#This Row],[Engine Fuel Type]],$G$4:$H$13,2,0)</f>
        <v>10</v>
      </c>
      <c r="AC110">
        <v>100</v>
      </c>
      <c r="AD110">
        <v>4</v>
      </c>
      <c r="AE110" t="s">
        <v>81</v>
      </c>
      <c r="AF110">
        <f>VLOOKUP(Table13[[#This Row],[Transmission Type]],$I$4:$J$7,2,0)</f>
        <v>2</v>
      </c>
      <c r="AG110" t="s">
        <v>92</v>
      </c>
      <c r="AH110">
        <f>VLOOKUP(Table13[[#This Row],[Driven_Wheels]],$K$4:$L$7,2,0)</f>
        <v>3</v>
      </c>
      <c r="AI110">
        <v>4</v>
      </c>
      <c r="AJ110" t="s">
        <v>252</v>
      </c>
      <c r="AK110">
        <f>VLOOKUP(Table13[[#This Row],[Market Category]],$M$4:$N$75,2,0)</f>
        <v>51</v>
      </c>
      <c r="AL110" t="s">
        <v>70</v>
      </c>
      <c r="AM110">
        <f>VLOOKUP(Table13[[#This Row],[Vehicle Size]],$O$4:$P$6,2,0)</f>
        <v>1</v>
      </c>
      <c r="AN110" t="s">
        <v>95</v>
      </c>
      <c r="AO110">
        <f>VLOOKUP(Table13[[#This Row],[Vehicle Style]],$Q$4:$R$19,2,0)</f>
        <v>3</v>
      </c>
      <c r="AP110">
        <v>34</v>
      </c>
      <c r="AQ110">
        <v>28</v>
      </c>
      <c r="AR110">
        <v>586</v>
      </c>
      <c r="AS110">
        <v>15370</v>
      </c>
    </row>
    <row r="111" spans="3:45" x14ac:dyDescent="0.35">
      <c r="C111" t="s">
        <v>327</v>
      </c>
      <c r="D111">
        <v>108</v>
      </c>
      <c r="T111">
        <v>108</v>
      </c>
      <c r="U111" t="s">
        <v>191</v>
      </c>
      <c r="V111">
        <f>VLOOKUP(Table13[[#This Row],[Make]],$A$4:$B$51,2,0)</f>
        <v>30</v>
      </c>
      <c r="W111" t="s">
        <v>108</v>
      </c>
      <c r="X111">
        <f>VLOOKUP(Table13[[#This Row],[Model]],Table12[[Model S]:[Column2]],2,0)</f>
        <v>6</v>
      </c>
      <c r="Y111">
        <v>2013</v>
      </c>
      <c r="Z111">
        <f>VLOOKUP(Table13[[#This Row],[Year]],$E$4:$F$31,2,0)</f>
        <v>24</v>
      </c>
      <c r="AA111" t="s">
        <v>125</v>
      </c>
      <c r="AB111">
        <f>VLOOKUP(Table13[[#This Row],[Engine Fuel Type]],$G$4:$H$13,2,0)</f>
        <v>10</v>
      </c>
      <c r="AC111">
        <v>100</v>
      </c>
      <c r="AD111">
        <v>4</v>
      </c>
      <c r="AE111" t="s">
        <v>81</v>
      </c>
      <c r="AF111">
        <f>VLOOKUP(Table13[[#This Row],[Transmission Type]],$I$4:$J$7,2,0)</f>
        <v>2</v>
      </c>
      <c r="AG111" t="s">
        <v>92</v>
      </c>
      <c r="AH111">
        <f>VLOOKUP(Table13[[#This Row],[Driven_Wheels]],$K$4:$L$7,2,0)</f>
        <v>3</v>
      </c>
      <c r="AI111">
        <v>4</v>
      </c>
      <c r="AJ111" t="s">
        <v>252</v>
      </c>
      <c r="AK111">
        <f>VLOOKUP(Table13[[#This Row],[Market Category]],$M$4:$N$75,2,0)</f>
        <v>51</v>
      </c>
      <c r="AL111" t="s">
        <v>70</v>
      </c>
      <c r="AM111">
        <f>VLOOKUP(Table13[[#This Row],[Vehicle Size]],$O$4:$P$6,2,0)</f>
        <v>1</v>
      </c>
      <c r="AN111" t="s">
        <v>95</v>
      </c>
      <c r="AO111">
        <f>VLOOKUP(Table13[[#This Row],[Vehicle Style]],$Q$4:$R$19,2,0)</f>
        <v>3</v>
      </c>
      <c r="AP111">
        <v>34</v>
      </c>
      <c r="AQ111">
        <v>28</v>
      </c>
      <c r="AR111">
        <v>586</v>
      </c>
      <c r="AS111">
        <v>17050</v>
      </c>
    </row>
    <row r="112" spans="3:45" x14ac:dyDescent="0.35">
      <c r="C112" t="s">
        <v>328</v>
      </c>
      <c r="D112">
        <v>109</v>
      </c>
      <c r="T112">
        <v>109</v>
      </c>
      <c r="U112" t="s">
        <v>191</v>
      </c>
      <c r="V112">
        <f>VLOOKUP(Table13[[#This Row],[Make]],$A$4:$B$51,2,0)</f>
        <v>30</v>
      </c>
      <c r="W112" t="s">
        <v>108</v>
      </c>
      <c r="X112">
        <f>VLOOKUP(Table13[[#This Row],[Model]],Table12[[Model S]:[Column2]],2,0)</f>
        <v>6</v>
      </c>
      <c r="Y112">
        <v>2013</v>
      </c>
      <c r="Z112">
        <f>VLOOKUP(Table13[[#This Row],[Year]],$E$4:$F$31,2,0)</f>
        <v>24</v>
      </c>
      <c r="AA112" t="s">
        <v>125</v>
      </c>
      <c r="AB112">
        <f>VLOOKUP(Table13[[#This Row],[Engine Fuel Type]],$G$4:$H$13,2,0)</f>
        <v>10</v>
      </c>
      <c r="AC112">
        <v>100</v>
      </c>
      <c r="AD112">
        <v>4</v>
      </c>
      <c r="AE112" t="s">
        <v>81</v>
      </c>
      <c r="AF112">
        <f>VLOOKUP(Table13[[#This Row],[Transmission Type]],$I$4:$J$7,2,0)</f>
        <v>2</v>
      </c>
      <c r="AG112" t="s">
        <v>92</v>
      </c>
      <c r="AH112">
        <f>VLOOKUP(Table13[[#This Row],[Driven_Wheels]],$K$4:$L$7,2,0)</f>
        <v>3</v>
      </c>
      <c r="AI112">
        <v>4</v>
      </c>
      <c r="AJ112" t="s">
        <v>252</v>
      </c>
      <c r="AK112">
        <f>VLOOKUP(Table13[[#This Row],[Market Category]],$M$4:$N$75,2,0)</f>
        <v>51</v>
      </c>
      <c r="AL112" t="s">
        <v>70</v>
      </c>
      <c r="AM112">
        <f>VLOOKUP(Table13[[#This Row],[Vehicle Size]],$O$4:$P$6,2,0)</f>
        <v>1</v>
      </c>
      <c r="AN112" t="s">
        <v>95</v>
      </c>
      <c r="AO112">
        <f>VLOOKUP(Table13[[#This Row],[Vehicle Style]],$Q$4:$R$19,2,0)</f>
        <v>3</v>
      </c>
      <c r="AP112">
        <v>34</v>
      </c>
      <c r="AQ112">
        <v>28</v>
      </c>
      <c r="AR112">
        <v>586</v>
      </c>
      <c r="AS112">
        <v>15560</v>
      </c>
    </row>
    <row r="113" spans="3:45" x14ac:dyDescent="0.35">
      <c r="C113" t="s">
        <v>329</v>
      </c>
      <c r="D113">
        <v>110</v>
      </c>
      <c r="T113">
        <v>110</v>
      </c>
      <c r="U113" t="s">
        <v>191</v>
      </c>
      <c r="V113">
        <f>VLOOKUP(Table13[[#This Row],[Make]],$A$4:$B$51,2,0)</f>
        <v>30</v>
      </c>
      <c r="W113" t="s">
        <v>108</v>
      </c>
      <c r="X113">
        <f>VLOOKUP(Table13[[#This Row],[Model]],Table12[[Model S]:[Column2]],2,0)</f>
        <v>6</v>
      </c>
      <c r="Y113">
        <v>2013</v>
      </c>
      <c r="Z113">
        <f>VLOOKUP(Table13[[#This Row],[Year]],$E$4:$F$31,2,0)</f>
        <v>24</v>
      </c>
      <c r="AA113" t="s">
        <v>125</v>
      </c>
      <c r="AB113">
        <f>VLOOKUP(Table13[[#This Row],[Engine Fuel Type]],$G$4:$H$13,2,0)</f>
        <v>10</v>
      </c>
      <c r="AC113">
        <v>100</v>
      </c>
      <c r="AD113">
        <v>4</v>
      </c>
      <c r="AE113" t="s">
        <v>75</v>
      </c>
      <c r="AF113">
        <f>VLOOKUP(Table13[[#This Row],[Transmission Type]],$I$4:$J$7,2,0)</f>
        <v>4</v>
      </c>
      <c r="AG113" t="s">
        <v>92</v>
      </c>
      <c r="AH113">
        <f>VLOOKUP(Table13[[#This Row],[Driven_Wheels]],$K$4:$L$7,2,0)</f>
        <v>3</v>
      </c>
      <c r="AI113">
        <v>4</v>
      </c>
      <c r="AJ113" t="s">
        <v>252</v>
      </c>
      <c r="AK113">
        <f>VLOOKUP(Table13[[#This Row],[Market Category]],$M$4:$N$75,2,0)</f>
        <v>51</v>
      </c>
      <c r="AL113" t="s">
        <v>70</v>
      </c>
      <c r="AM113">
        <f>VLOOKUP(Table13[[#This Row],[Vehicle Size]],$O$4:$P$6,2,0)</f>
        <v>1</v>
      </c>
      <c r="AN113" t="s">
        <v>95</v>
      </c>
      <c r="AO113">
        <f>VLOOKUP(Table13[[#This Row],[Vehicle Style]],$Q$4:$R$19,2,0)</f>
        <v>3</v>
      </c>
      <c r="AP113">
        <v>35</v>
      </c>
      <c r="AQ113">
        <v>29</v>
      </c>
      <c r="AR113">
        <v>586</v>
      </c>
      <c r="AS113">
        <v>16210</v>
      </c>
    </row>
    <row r="114" spans="3:45" x14ac:dyDescent="0.35">
      <c r="C114" t="s">
        <v>330</v>
      </c>
      <c r="D114">
        <v>111</v>
      </c>
      <c r="T114">
        <v>111</v>
      </c>
      <c r="U114" t="s">
        <v>191</v>
      </c>
      <c r="V114">
        <f>VLOOKUP(Table13[[#This Row],[Make]],$A$4:$B$51,2,0)</f>
        <v>30</v>
      </c>
      <c r="W114" t="s">
        <v>108</v>
      </c>
      <c r="X114">
        <f>VLOOKUP(Table13[[#This Row],[Model]],Table12[[Model S]:[Column2]],2,0)</f>
        <v>6</v>
      </c>
      <c r="Y114">
        <v>2013</v>
      </c>
      <c r="Z114">
        <f>VLOOKUP(Table13[[#This Row],[Year]],$E$4:$F$31,2,0)</f>
        <v>24</v>
      </c>
      <c r="AA114" t="s">
        <v>125</v>
      </c>
      <c r="AB114">
        <f>VLOOKUP(Table13[[#This Row],[Engine Fuel Type]],$G$4:$H$13,2,0)</f>
        <v>10</v>
      </c>
      <c r="AC114">
        <v>100</v>
      </c>
      <c r="AD114">
        <v>4</v>
      </c>
      <c r="AE114" t="s">
        <v>75</v>
      </c>
      <c r="AF114">
        <f>VLOOKUP(Table13[[#This Row],[Transmission Type]],$I$4:$J$7,2,0)</f>
        <v>4</v>
      </c>
      <c r="AG114" t="s">
        <v>92</v>
      </c>
      <c r="AH114">
        <f>VLOOKUP(Table13[[#This Row],[Driven_Wheels]],$K$4:$L$7,2,0)</f>
        <v>3</v>
      </c>
      <c r="AI114">
        <v>4</v>
      </c>
      <c r="AJ114" t="s">
        <v>252</v>
      </c>
      <c r="AK114">
        <f>VLOOKUP(Table13[[#This Row],[Market Category]],$M$4:$N$75,2,0)</f>
        <v>51</v>
      </c>
      <c r="AL114" t="s">
        <v>70</v>
      </c>
      <c r="AM114">
        <f>VLOOKUP(Table13[[#This Row],[Vehicle Size]],$O$4:$P$6,2,0)</f>
        <v>1</v>
      </c>
      <c r="AN114" t="s">
        <v>95</v>
      </c>
      <c r="AO114">
        <f>VLOOKUP(Table13[[#This Row],[Vehicle Style]],$Q$4:$R$19,2,0)</f>
        <v>3</v>
      </c>
      <c r="AP114">
        <v>35</v>
      </c>
      <c r="AQ114">
        <v>29</v>
      </c>
      <c r="AR114">
        <v>586</v>
      </c>
      <c r="AS114">
        <v>14720</v>
      </c>
    </row>
    <row r="115" spans="3:45" x14ac:dyDescent="0.35">
      <c r="C115" t="s">
        <v>331</v>
      </c>
      <c r="D115">
        <v>112</v>
      </c>
      <c r="T115">
        <v>112</v>
      </c>
      <c r="U115" t="s">
        <v>191</v>
      </c>
      <c r="V115">
        <f>VLOOKUP(Table13[[#This Row],[Make]],$A$4:$B$51,2,0)</f>
        <v>30</v>
      </c>
      <c r="W115" t="s">
        <v>108</v>
      </c>
      <c r="X115">
        <f>VLOOKUP(Table13[[#This Row],[Model]],Table12[[Model S]:[Column2]],2,0)</f>
        <v>6</v>
      </c>
      <c r="Y115">
        <v>2014</v>
      </c>
      <c r="Z115">
        <f>VLOOKUP(Table13[[#This Row],[Year]],$E$4:$F$31,2,0)</f>
        <v>25</v>
      </c>
      <c r="AA115" t="s">
        <v>125</v>
      </c>
      <c r="AB115">
        <f>VLOOKUP(Table13[[#This Row],[Engine Fuel Type]],$G$4:$H$13,2,0)</f>
        <v>10</v>
      </c>
      <c r="AC115">
        <v>100</v>
      </c>
      <c r="AD115">
        <v>4</v>
      </c>
      <c r="AE115" t="s">
        <v>81</v>
      </c>
      <c r="AF115">
        <f>VLOOKUP(Table13[[#This Row],[Transmission Type]],$I$4:$J$7,2,0)</f>
        <v>2</v>
      </c>
      <c r="AG115" t="s">
        <v>92</v>
      </c>
      <c r="AH115">
        <f>VLOOKUP(Table13[[#This Row],[Driven_Wheels]],$K$4:$L$7,2,0)</f>
        <v>3</v>
      </c>
      <c r="AI115">
        <v>4</v>
      </c>
      <c r="AJ115" t="s">
        <v>252</v>
      </c>
      <c r="AK115">
        <f>VLOOKUP(Table13[[#This Row],[Market Category]],$M$4:$N$75,2,0)</f>
        <v>51</v>
      </c>
      <c r="AL115" t="s">
        <v>70</v>
      </c>
      <c r="AM115">
        <f>VLOOKUP(Table13[[#This Row],[Vehicle Size]],$O$4:$P$6,2,0)</f>
        <v>1</v>
      </c>
      <c r="AN115" t="s">
        <v>95</v>
      </c>
      <c r="AO115">
        <f>VLOOKUP(Table13[[#This Row],[Vehicle Style]],$Q$4:$R$19,2,0)</f>
        <v>3</v>
      </c>
      <c r="AP115">
        <v>34</v>
      </c>
      <c r="AQ115">
        <v>28</v>
      </c>
      <c r="AR115">
        <v>586</v>
      </c>
      <c r="AS115">
        <v>17050</v>
      </c>
    </row>
    <row r="116" spans="3:45" x14ac:dyDescent="0.35">
      <c r="C116" t="s">
        <v>332</v>
      </c>
      <c r="D116">
        <v>113</v>
      </c>
      <c r="T116">
        <v>113</v>
      </c>
      <c r="U116" t="s">
        <v>191</v>
      </c>
      <c r="V116">
        <f>VLOOKUP(Table13[[#This Row],[Make]],$A$4:$B$51,2,0)</f>
        <v>30</v>
      </c>
      <c r="W116" t="s">
        <v>108</v>
      </c>
      <c r="X116">
        <f>VLOOKUP(Table13[[#This Row],[Model]],Table12[[Model S]:[Column2]],2,0)</f>
        <v>6</v>
      </c>
      <c r="Y116">
        <v>2014</v>
      </c>
      <c r="Z116">
        <f>VLOOKUP(Table13[[#This Row],[Year]],$E$4:$F$31,2,0)</f>
        <v>25</v>
      </c>
      <c r="AA116" t="s">
        <v>125</v>
      </c>
      <c r="AB116">
        <f>VLOOKUP(Table13[[#This Row],[Engine Fuel Type]],$G$4:$H$13,2,0)</f>
        <v>10</v>
      </c>
      <c r="AC116">
        <v>100</v>
      </c>
      <c r="AD116">
        <v>4</v>
      </c>
      <c r="AE116" t="s">
        <v>81</v>
      </c>
      <c r="AF116">
        <f>VLOOKUP(Table13[[#This Row],[Transmission Type]],$I$4:$J$7,2,0)</f>
        <v>2</v>
      </c>
      <c r="AG116" t="s">
        <v>92</v>
      </c>
      <c r="AH116">
        <f>VLOOKUP(Table13[[#This Row],[Driven_Wheels]],$K$4:$L$7,2,0)</f>
        <v>3</v>
      </c>
      <c r="AI116">
        <v>4</v>
      </c>
      <c r="AJ116" t="s">
        <v>252</v>
      </c>
      <c r="AK116">
        <f>VLOOKUP(Table13[[#This Row],[Market Category]],$M$4:$N$75,2,0)</f>
        <v>51</v>
      </c>
      <c r="AL116" t="s">
        <v>70</v>
      </c>
      <c r="AM116">
        <f>VLOOKUP(Table13[[#This Row],[Vehicle Size]],$O$4:$P$6,2,0)</f>
        <v>1</v>
      </c>
      <c r="AN116" t="s">
        <v>95</v>
      </c>
      <c r="AO116">
        <f>VLOOKUP(Table13[[#This Row],[Vehicle Style]],$Q$4:$R$19,2,0)</f>
        <v>3</v>
      </c>
      <c r="AP116">
        <v>34</v>
      </c>
      <c r="AQ116">
        <v>28</v>
      </c>
      <c r="AR116">
        <v>586</v>
      </c>
      <c r="AS116">
        <v>15560</v>
      </c>
    </row>
    <row r="117" spans="3:45" x14ac:dyDescent="0.35">
      <c r="C117" t="s">
        <v>333</v>
      </c>
      <c r="D117">
        <v>114</v>
      </c>
      <c r="T117">
        <v>114</v>
      </c>
      <c r="U117" t="s">
        <v>191</v>
      </c>
      <c r="V117">
        <f>VLOOKUP(Table13[[#This Row],[Make]],$A$4:$B$51,2,0)</f>
        <v>30</v>
      </c>
      <c r="W117" t="s">
        <v>108</v>
      </c>
      <c r="X117">
        <f>VLOOKUP(Table13[[#This Row],[Model]],Table12[[Model S]:[Column2]],2,0)</f>
        <v>6</v>
      </c>
      <c r="Y117">
        <v>2014</v>
      </c>
      <c r="Z117">
        <f>VLOOKUP(Table13[[#This Row],[Year]],$E$4:$F$31,2,0)</f>
        <v>25</v>
      </c>
      <c r="AA117" t="s">
        <v>125</v>
      </c>
      <c r="AB117">
        <f>VLOOKUP(Table13[[#This Row],[Engine Fuel Type]],$G$4:$H$13,2,0)</f>
        <v>10</v>
      </c>
      <c r="AC117">
        <v>100</v>
      </c>
      <c r="AD117">
        <v>4</v>
      </c>
      <c r="AE117" t="s">
        <v>75</v>
      </c>
      <c r="AF117">
        <f>VLOOKUP(Table13[[#This Row],[Transmission Type]],$I$4:$J$7,2,0)</f>
        <v>4</v>
      </c>
      <c r="AG117" t="s">
        <v>92</v>
      </c>
      <c r="AH117">
        <f>VLOOKUP(Table13[[#This Row],[Driven_Wheels]],$K$4:$L$7,2,0)</f>
        <v>3</v>
      </c>
      <c r="AI117">
        <v>4</v>
      </c>
      <c r="AJ117" t="s">
        <v>252</v>
      </c>
      <c r="AK117">
        <f>VLOOKUP(Table13[[#This Row],[Market Category]],$M$4:$N$75,2,0)</f>
        <v>51</v>
      </c>
      <c r="AL117" t="s">
        <v>70</v>
      </c>
      <c r="AM117">
        <f>VLOOKUP(Table13[[#This Row],[Vehicle Size]],$O$4:$P$6,2,0)</f>
        <v>1</v>
      </c>
      <c r="AN117" t="s">
        <v>95</v>
      </c>
      <c r="AO117">
        <f>VLOOKUP(Table13[[#This Row],[Vehicle Style]],$Q$4:$R$19,2,0)</f>
        <v>3</v>
      </c>
      <c r="AP117">
        <v>35</v>
      </c>
      <c r="AQ117">
        <v>29</v>
      </c>
      <c r="AR117">
        <v>586</v>
      </c>
      <c r="AS117">
        <v>16210</v>
      </c>
    </row>
    <row r="118" spans="3:45" x14ac:dyDescent="0.35">
      <c r="C118" t="s">
        <v>334</v>
      </c>
      <c r="D118">
        <v>115</v>
      </c>
      <c r="T118">
        <v>115</v>
      </c>
      <c r="U118" t="s">
        <v>191</v>
      </c>
      <c r="V118">
        <f>VLOOKUP(Table13[[#This Row],[Make]],$A$4:$B$51,2,0)</f>
        <v>30</v>
      </c>
      <c r="W118" t="s">
        <v>108</v>
      </c>
      <c r="X118">
        <f>VLOOKUP(Table13[[#This Row],[Model]],Table12[[Model S]:[Column2]],2,0)</f>
        <v>6</v>
      </c>
      <c r="Y118">
        <v>2014</v>
      </c>
      <c r="Z118">
        <f>VLOOKUP(Table13[[#This Row],[Year]],$E$4:$F$31,2,0)</f>
        <v>25</v>
      </c>
      <c r="AA118" t="s">
        <v>125</v>
      </c>
      <c r="AB118">
        <f>VLOOKUP(Table13[[#This Row],[Engine Fuel Type]],$G$4:$H$13,2,0)</f>
        <v>10</v>
      </c>
      <c r="AC118">
        <v>100</v>
      </c>
      <c r="AD118">
        <v>4</v>
      </c>
      <c r="AE118" t="s">
        <v>75</v>
      </c>
      <c r="AF118">
        <f>VLOOKUP(Table13[[#This Row],[Transmission Type]],$I$4:$J$7,2,0)</f>
        <v>4</v>
      </c>
      <c r="AG118" t="s">
        <v>92</v>
      </c>
      <c r="AH118">
        <f>VLOOKUP(Table13[[#This Row],[Driven_Wheels]],$K$4:$L$7,2,0)</f>
        <v>3</v>
      </c>
      <c r="AI118">
        <v>4</v>
      </c>
      <c r="AJ118" t="s">
        <v>252</v>
      </c>
      <c r="AK118">
        <f>VLOOKUP(Table13[[#This Row],[Market Category]],$M$4:$N$75,2,0)</f>
        <v>51</v>
      </c>
      <c r="AL118" t="s">
        <v>70</v>
      </c>
      <c r="AM118">
        <f>VLOOKUP(Table13[[#This Row],[Vehicle Size]],$O$4:$P$6,2,0)</f>
        <v>1</v>
      </c>
      <c r="AN118" t="s">
        <v>95</v>
      </c>
      <c r="AO118">
        <f>VLOOKUP(Table13[[#This Row],[Vehicle Style]],$Q$4:$R$19,2,0)</f>
        <v>3</v>
      </c>
      <c r="AP118">
        <v>35</v>
      </c>
      <c r="AQ118">
        <v>29</v>
      </c>
      <c r="AR118">
        <v>586</v>
      </c>
      <c r="AS118">
        <v>14720</v>
      </c>
    </row>
    <row r="119" spans="3:45" x14ac:dyDescent="0.35">
      <c r="C119" t="s">
        <v>335</v>
      </c>
      <c r="D119">
        <v>116</v>
      </c>
      <c r="T119">
        <v>116</v>
      </c>
      <c r="U119" t="s">
        <v>72</v>
      </c>
      <c r="V119">
        <f>VLOOKUP(Table13[[#This Row],[Make]],$A$4:$B$51,2,0)</f>
        <v>6</v>
      </c>
      <c r="W119" t="s">
        <v>141</v>
      </c>
      <c r="X119">
        <f>VLOOKUP(Table13[[#This Row],[Model]],Table12[[Model S]:[Column2]],2,0)</f>
        <v>14</v>
      </c>
      <c r="Y119">
        <v>2015</v>
      </c>
      <c r="Z119">
        <f>VLOOKUP(Table13[[#This Row],[Year]],$E$4:$F$31,2,0)</f>
        <v>26</v>
      </c>
      <c r="AA119" t="s">
        <v>74</v>
      </c>
      <c r="AB119">
        <f>VLOOKUP(Table13[[#This Row],[Engine Fuel Type]],$G$4:$H$13,2,0)</f>
        <v>9</v>
      </c>
      <c r="AC119">
        <v>300</v>
      </c>
      <c r="AD119">
        <v>6</v>
      </c>
      <c r="AE119" t="s">
        <v>81</v>
      </c>
      <c r="AF119">
        <f>VLOOKUP(Table13[[#This Row],[Transmission Type]],$I$4:$J$7,2,0)</f>
        <v>2</v>
      </c>
      <c r="AG119" t="s">
        <v>68</v>
      </c>
      <c r="AH119">
        <f>VLOOKUP(Table13[[#This Row],[Driven_Wheels]],$K$4:$L$7,2,0)</f>
        <v>1</v>
      </c>
      <c r="AI119">
        <v>4</v>
      </c>
      <c r="AJ119" t="s">
        <v>271</v>
      </c>
      <c r="AK119">
        <f>VLOOKUP(Table13[[#This Row],[Market Category]],$M$4:$N$75,2,0)</f>
        <v>60</v>
      </c>
      <c r="AL119" t="s">
        <v>94</v>
      </c>
      <c r="AM119">
        <f>VLOOKUP(Table13[[#This Row],[Vehicle Size]],$O$4:$P$6,2,0)</f>
        <v>3</v>
      </c>
      <c r="AN119" t="s">
        <v>95</v>
      </c>
      <c r="AO119">
        <f>VLOOKUP(Table13[[#This Row],[Vehicle Style]],$Q$4:$R$19,2,0)</f>
        <v>3</v>
      </c>
      <c r="AP119">
        <v>30</v>
      </c>
      <c r="AQ119">
        <v>20</v>
      </c>
      <c r="AR119">
        <v>3916</v>
      </c>
      <c r="AS119">
        <v>47250</v>
      </c>
    </row>
    <row r="120" spans="3:45" x14ac:dyDescent="0.35">
      <c r="C120" t="s">
        <v>336</v>
      </c>
      <c r="D120">
        <v>117</v>
      </c>
      <c r="T120">
        <v>117</v>
      </c>
      <c r="U120" t="s">
        <v>72</v>
      </c>
      <c r="V120">
        <f>VLOOKUP(Table13[[#This Row],[Make]],$A$4:$B$51,2,0)</f>
        <v>6</v>
      </c>
      <c r="W120" t="s">
        <v>141</v>
      </c>
      <c r="X120">
        <f>VLOOKUP(Table13[[#This Row],[Model]],Table12[[Model S]:[Column2]],2,0)</f>
        <v>14</v>
      </c>
      <c r="Y120">
        <v>2015</v>
      </c>
      <c r="Z120">
        <f>VLOOKUP(Table13[[#This Row],[Year]],$E$4:$F$31,2,0)</f>
        <v>26</v>
      </c>
      <c r="AA120" t="s">
        <v>74</v>
      </c>
      <c r="AB120">
        <f>VLOOKUP(Table13[[#This Row],[Engine Fuel Type]],$G$4:$H$13,2,0)</f>
        <v>9</v>
      </c>
      <c r="AC120">
        <v>240</v>
      </c>
      <c r="AD120">
        <v>4</v>
      </c>
      <c r="AE120" t="s">
        <v>81</v>
      </c>
      <c r="AF120">
        <f>VLOOKUP(Table13[[#This Row],[Transmission Type]],$I$4:$J$7,2,0)</f>
        <v>2</v>
      </c>
      <c r="AG120" t="s">
        <v>68</v>
      </c>
      <c r="AH120">
        <f>VLOOKUP(Table13[[#This Row],[Driven_Wheels]],$K$4:$L$7,2,0)</f>
        <v>1</v>
      </c>
      <c r="AI120">
        <v>4</v>
      </c>
      <c r="AJ120" t="s">
        <v>267</v>
      </c>
      <c r="AK120">
        <f>VLOOKUP(Table13[[#This Row],[Market Category]],$M$4:$N$75,2,0)</f>
        <v>58</v>
      </c>
      <c r="AL120" t="s">
        <v>94</v>
      </c>
      <c r="AM120">
        <f>VLOOKUP(Table13[[#This Row],[Vehicle Size]],$O$4:$P$6,2,0)</f>
        <v>3</v>
      </c>
      <c r="AN120" t="s">
        <v>95</v>
      </c>
      <c r="AO120">
        <f>VLOOKUP(Table13[[#This Row],[Vehicle Style]],$Q$4:$R$19,2,0)</f>
        <v>3</v>
      </c>
      <c r="AP120">
        <v>33</v>
      </c>
      <c r="AQ120">
        <v>22</v>
      </c>
      <c r="AR120">
        <v>3916</v>
      </c>
      <c r="AS120">
        <v>41850</v>
      </c>
    </row>
    <row r="121" spans="3:45" x14ac:dyDescent="0.35">
      <c r="C121" t="s">
        <v>337</v>
      </c>
      <c r="D121">
        <v>118</v>
      </c>
      <c r="T121">
        <v>118</v>
      </c>
      <c r="U121" t="s">
        <v>72</v>
      </c>
      <c r="V121">
        <f>VLOOKUP(Table13[[#This Row],[Make]],$A$4:$B$51,2,0)</f>
        <v>6</v>
      </c>
      <c r="W121" t="s">
        <v>141</v>
      </c>
      <c r="X121">
        <f>VLOOKUP(Table13[[#This Row],[Model]],Table12[[Model S]:[Column2]],2,0)</f>
        <v>14</v>
      </c>
      <c r="Y121">
        <v>2016</v>
      </c>
      <c r="Z121">
        <f>VLOOKUP(Table13[[#This Row],[Year]],$E$4:$F$31,2,0)</f>
        <v>27</v>
      </c>
      <c r="AA121" t="s">
        <v>74</v>
      </c>
      <c r="AB121">
        <f>VLOOKUP(Table13[[#This Row],[Engine Fuel Type]],$G$4:$H$13,2,0)</f>
        <v>9</v>
      </c>
      <c r="AC121">
        <v>240</v>
      </c>
      <c r="AD121">
        <v>4</v>
      </c>
      <c r="AE121" t="s">
        <v>81</v>
      </c>
      <c r="AF121">
        <f>VLOOKUP(Table13[[#This Row],[Transmission Type]],$I$4:$J$7,2,0)</f>
        <v>2</v>
      </c>
      <c r="AG121" t="s">
        <v>68</v>
      </c>
      <c r="AH121">
        <f>VLOOKUP(Table13[[#This Row],[Driven_Wheels]],$K$4:$L$7,2,0)</f>
        <v>1</v>
      </c>
      <c r="AI121">
        <v>4</v>
      </c>
      <c r="AJ121" t="s">
        <v>267</v>
      </c>
      <c r="AK121">
        <f>VLOOKUP(Table13[[#This Row],[Market Category]],$M$4:$N$75,2,0)</f>
        <v>58</v>
      </c>
      <c r="AL121" t="s">
        <v>94</v>
      </c>
      <c r="AM121">
        <f>VLOOKUP(Table13[[#This Row],[Vehicle Size]],$O$4:$P$6,2,0)</f>
        <v>3</v>
      </c>
      <c r="AN121" t="s">
        <v>95</v>
      </c>
      <c r="AO121">
        <f>VLOOKUP(Table13[[#This Row],[Vehicle Style]],$Q$4:$R$19,2,0)</f>
        <v>3</v>
      </c>
      <c r="AP121">
        <v>34</v>
      </c>
      <c r="AQ121">
        <v>22</v>
      </c>
      <c r="AR121">
        <v>3916</v>
      </c>
      <c r="AS121">
        <v>43000</v>
      </c>
    </row>
    <row r="122" spans="3:45" x14ac:dyDescent="0.35">
      <c r="C122" t="s">
        <v>338</v>
      </c>
      <c r="D122">
        <v>119</v>
      </c>
      <c r="T122">
        <v>119</v>
      </c>
      <c r="U122" t="s">
        <v>72</v>
      </c>
      <c r="V122">
        <f>VLOOKUP(Table13[[#This Row],[Make]],$A$4:$B$51,2,0)</f>
        <v>6</v>
      </c>
      <c r="W122" t="s">
        <v>141</v>
      </c>
      <c r="X122">
        <f>VLOOKUP(Table13[[#This Row],[Model]],Table12[[Model S]:[Column2]],2,0)</f>
        <v>14</v>
      </c>
      <c r="Y122">
        <v>2016</v>
      </c>
      <c r="Z122">
        <f>VLOOKUP(Table13[[#This Row],[Year]],$E$4:$F$31,2,0)</f>
        <v>27</v>
      </c>
      <c r="AA122" t="s">
        <v>74</v>
      </c>
      <c r="AB122">
        <f>VLOOKUP(Table13[[#This Row],[Engine Fuel Type]],$G$4:$H$13,2,0)</f>
        <v>9</v>
      </c>
      <c r="AC122">
        <v>300</v>
      </c>
      <c r="AD122">
        <v>6</v>
      </c>
      <c r="AE122" t="s">
        <v>81</v>
      </c>
      <c r="AF122">
        <f>VLOOKUP(Table13[[#This Row],[Transmission Type]],$I$4:$J$7,2,0)</f>
        <v>2</v>
      </c>
      <c r="AG122" t="s">
        <v>68</v>
      </c>
      <c r="AH122">
        <f>VLOOKUP(Table13[[#This Row],[Driven_Wheels]],$K$4:$L$7,2,0)</f>
        <v>1</v>
      </c>
      <c r="AI122">
        <v>4</v>
      </c>
      <c r="AJ122" t="s">
        <v>271</v>
      </c>
      <c r="AK122">
        <f>VLOOKUP(Table13[[#This Row],[Market Category]],$M$4:$N$75,2,0)</f>
        <v>60</v>
      </c>
      <c r="AL122" t="s">
        <v>94</v>
      </c>
      <c r="AM122">
        <f>VLOOKUP(Table13[[#This Row],[Vehicle Size]],$O$4:$P$6,2,0)</f>
        <v>3</v>
      </c>
      <c r="AN122" t="s">
        <v>95</v>
      </c>
      <c r="AO122">
        <f>VLOOKUP(Table13[[#This Row],[Vehicle Style]],$Q$4:$R$19,2,0)</f>
        <v>3</v>
      </c>
      <c r="AP122">
        <v>30</v>
      </c>
      <c r="AQ122">
        <v>20</v>
      </c>
      <c r="AR122">
        <v>3916</v>
      </c>
      <c r="AS122">
        <v>49200</v>
      </c>
    </row>
    <row r="123" spans="3:45" x14ac:dyDescent="0.35">
      <c r="C123" t="s">
        <v>339</v>
      </c>
      <c r="D123">
        <v>120</v>
      </c>
      <c r="T123">
        <v>120</v>
      </c>
      <c r="U123" t="s">
        <v>72</v>
      </c>
      <c r="V123">
        <f>VLOOKUP(Table13[[#This Row],[Make]],$A$4:$B$51,2,0)</f>
        <v>6</v>
      </c>
      <c r="W123" t="s">
        <v>141</v>
      </c>
      <c r="X123">
        <f>VLOOKUP(Table13[[#This Row],[Model]],Table12[[Model S]:[Column2]],2,0)</f>
        <v>14</v>
      </c>
      <c r="Y123">
        <v>2017</v>
      </c>
      <c r="Z123">
        <f>VLOOKUP(Table13[[#This Row],[Year]],$E$4:$F$31,2,0)</f>
        <v>28</v>
      </c>
      <c r="AA123" t="s">
        <v>74</v>
      </c>
      <c r="AB123">
        <f>VLOOKUP(Table13[[#This Row],[Engine Fuel Type]],$G$4:$H$13,2,0)</f>
        <v>9</v>
      </c>
      <c r="AC123">
        <v>320</v>
      </c>
      <c r="AD123">
        <v>6</v>
      </c>
      <c r="AE123" t="s">
        <v>81</v>
      </c>
      <c r="AF123">
        <f>VLOOKUP(Table13[[#This Row],[Transmission Type]],$I$4:$J$7,2,0)</f>
        <v>2</v>
      </c>
      <c r="AG123" t="s">
        <v>68</v>
      </c>
      <c r="AH123">
        <f>VLOOKUP(Table13[[#This Row],[Driven_Wheels]],$K$4:$L$7,2,0)</f>
        <v>1</v>
      </c>
      <c r="AI123">
        <v>4</v>
      </c>
      <c r="AJ123" t="s">
        <v>271</v>
      </c>
      <c r="AK123">
        <f>VLOOKUP(Table13[[#This Row],[Market Category]],$M$4:$N$75,2,0)</f>
        <v>60</v>
      </c>
      <c r="AL123" t="s">
        <v>94</v>
      </c>
      <c r="AM123">
        <f>VLOOKUP(Table13[[#This Row],[Vehicle Size]],$O$4:$P$6,2,0)</f>
        <v>3</v>
      </c>
      <c r="AN123" t="s">
        <v>95</v>
      </c>
      <c r="AO123">
        <f>VLOOKUP(Table13[[#This Row],[Vehicle Style]],$Q$4:$R$19,2,0)</f>
        <v>3</v>
      </c>
      <c r="AP123">
        <v>30</v>
      </c>
      <c r="AQ123">
        <v>20</v>
      </c>
      <c r="AR123">
        <v>3916</v>
      </c>
      <c r="AS123">
        <v>49650</v>
      </c>
    </row>
    <row r="124" spans="3:45" x14ac:dyDescent="0.35">
      <c r="C124" t="s">
        <v>340</v>
      </c>
      <c r="D124">
        <v>121</v>
      </c>
      <c r="T124">
        <v>121</v>
      </c>
      <c r="U124" t="s">
        <v>72</v>
      </c>
      <c r="V124">
        <f>VLOOKUP(Table13[[#This Row],[Make]],$A$4:$B$51,2,0)</f>
        <v>6</v>
      </c>
      <c r="W124" t="s">
        <v>141</v>
      </c>
      <c r="X124">
        <f>VLOOKUP(Table13[[#This Row],[Model]],Table12[[Model S]:[Column2]],2,0)</f>
        <v>14</v>
      </c>
      <c r="Y124">
        <v>2017</v>
      </c>
      <c r="Z124">
        <f>VLOOKUP(Table13[[#This Row],[Year]],$E$4:$F$31,2,0)</f>
        <v>28</v>
      </c>
      <c r="AA124" t="s">
        <v>74</v>
      </c>
      <c r="AB124">
        <f>VLOOKUP(Table13[[#This Row],[Engine Fuel Type]],$G$4:$H$13,2,0)</f>
        <v>9</v>
      </c>
      <c r="AC124">
        <v>248</v>
      </c>
      <c r="AD124">
        <v>4</v>
      </c>
      <c r="AE124" t="s">
        <v>81</v>
      </c>
      <c r="AF124">
        <f>VLOOKUP(Table13[[#This Row],[Transmission Type]],$I$4:$J$7,2,0)</f>
        <v>2</v>
      </c>
      <c r="AG124" t="s">
        <v>68</v>
      </c>
      <c r="AH124">
        <f>VLOOKUP(Table13[[#This Row],[Driven_Wheels]],$K$4:$L$7,2,0)</f>
        <v>1</v>
      </c>
      <c r="AI124">
        <v>4</v>
      </c>
      <c r="AJ124" t="s">
        <v>267</v>
      </c>
      <c r="AK124">
        <f>VLOOKUP(Table13[[#This Row],[Market Category]],$M$4:$N$75,2,0)</f>
        <v>58</v>
      </c>
      <c r="AL124" t="s">
        <v>94</v>
      </c>
      <c r="AM124">
        <f>VLOOKUP(Table13[[#This Row],[Vehicle Size]],$O$4:$P$6,2,0)</f>
        <v>3</v>
      </c>
      <c r="AN124" t="s">
        <v>95</v>
      </c>
      <c r="AO124">
        <f>VLOOKUP(Table13[[#This Row],[Vehicle Style]],$Q$4:$R$19,2,0)</f>
        <v>3</v>
      </c>
      <c r="AP124">
        <v>33</v>
      </c>
      <c r="AQ124">
        <v>23</v>
      </c>
      <c r="AR124">
        <v>3916</v>
      </c>
      <c r="AS124">
        <v>43950</v>
      </c>
    </row>
    <row r="125" spans="3:45" x14ac:dyDescent="0.35">
      <c r="C125" t="s">
        <v>341</v>
      </c>
      <c r="D125">
        <v>122</v>
      </c>
      <c r="T125">
        <v>122</v>
      </c>
      <c r="U125" t="s">
        <v>72</v>
      </c>
      <c r="V125">
        <f>VLOOKUP(Table13[[#This Row],[Make]],$A$4:$B$51,2,0)</f>
        <v>6</v>
      </c>
      <c r="W125" t="s">
        <v>137</v>
      </c>
      <c r="X125">
        <f>VLOOKUP(Table13[[#This Row],[Model]],Table12[[Model S]:[Column2]],2,0)</f>
        <v>13</v>
      </c>
      <c r="Y125">
        <v>2015</v>
      </c>
      <c r="Z125">
        <f>VLOOKUP(Table13[[#This Row],[Year]],$E$4:$F$31,2,0)</f>
        <v>26</v>
      </c>
      <c r="AA125" t="s">
        <v>74</v>
      </c>
      <c r="AB125">
        <f>VLOOKUP(Table13[[#This Row],[Engine Fuel Type]],$G$4:$H$13,2,0)</f>
        <v>9</v>
      </c>
      <c r="AC125">
        <v>241</v>
      </c>
      <c r="AD125">
        <v>4</v>
      </c>
      <c r="AE125" t="s">
        <v>81</v>
      </c>
      <c r="AF125">
        <f>VLOOKUP(Table13[[#This Row],[Transmission Type]],$I$4:$J$7,2,0)</f>
        <v>2</v>
      </c>
      <c r="AG125" t="s">
        <v>68</v>
      </c>
      <c r="AH125">
        <f>VLOOKUP(Table13[[#This Row],[Driven_Wheels]],$K$4:$L$7,2,0)</f>
        <v>1</v>
      </c>
      <c r="AI125">
        <v>4</v>
      </c>
      <c r="AJ125" t="s">
        <v>107</v>
      </c>
      <c r="AK125">
        <f>VLOOKUP(Table13[[#This Row],[Market Category]],$M$4:$N$75,2,0)</f>
        <v>64</v>
      </c>
      <c r="AL125" t="s">
        <v>94</v>
      </c>
      <c r="AM125">
        <f>VLOOKUP(Table13[[#This Row],[Vehicle Size]],$O$4:$P$6,2,0)</f>
        <v>3</v>
      </c>
      <c r="AN125" t="s">
        <v>151</v>
      </c>
      <c r="AO125">
        <f>VLOOKUP(Table13[[#This Row],[Vehicle Style]],$Q$4:$R$19,2,0)</f>
        <v>16</v>
      </c>
      <c r="AP125">
        <v>33</v>
      </c>
      <c r="AQ125">
        <v>22</v>
      </c>
      <c r="AR125">
        <v>3916</v>
      </c>
      <c r="AS125">
        <v>41950</v>
      </c>
    </row>
    <row r="126" spans="3:45" x14ac:dyDescent="0.35">
      <c r="C126" t="s">
        <v>342</v>
      </c>
      <c r="D126">
        <v>123</v>
      </c>
      <c r="T126">
        <v>123</v>
      </c>
      <c r="U126" t="s">
        <v>72</v>
      </c>
      <c r="V126">
        <f>VLOOKUP(Table13[[#This Row],[Make]],$A$4:$B$51,2,0)</f>
        <v>6</v>
      </c>
      <c r="W126" t="s">
        <v>137</v>
      </c>
      <c r="X126">
        <f>VLOOKUP(Table13[[#This Row],[Model]],Table12[[Model S]:[Column2]],2,0)</f>
        <v>13</v>
      </c>
      <c r="Y126">
        <v>2015</v>
      </c>
      <c r="Z126">
        <f>VLOOKUP(Table13[[#This Row],[Year]],$E$4:$F$31,2,0)</f>
        <v>26</v>
      </c>
      <c r="AA126" t="s">
        <v>74</v>
      </c>
      <c r="AB126">
        <f>VLOOKUP(Table13[[#This Row],[Engine Fuel Type]],$G$4:$H$13,2,0)</f>
        <v>9</v>
      </c>
      <c r="AC126">
        <v>335</v>
      </c>
      <c r="AD126">
        <v>6</v>
      </c>
      <c r="AE126" t="s">
        <v>81</v>
      </c>
      <c r="AF126">
        <f>VLOOKUP(Table13[[#This Row],[Transmission Type]],$I$4:$J$7,2,0)</f>
        <v>2</v>
      </c>
      <c r="AG126" t="s">
        <v>76</v>
      </c>
      <c r="AH126">
        <f>VLOOKUP(Table13[[#This Row],[Driven_Wheels]],$K$4:$L$7,2,0)</f>
        <v>4</v>
      </c>
      <c r="AI126">
        <v>4</v>
      </c>
      <c r="AJ126" t="s">
        <v>281</v>
      </c>
      <c r="AK126">
        <f>VLOOKUP(Table13[[#This Row],[Market Category]],$M$4:$N$75,2,0)</f>
        <v>66</v>
      </c>
      <c r="AL126" t="s">
        <v>94</v>
      </c>
      <c r="AM126">
        <f>VLOOKUP(Table13[[#This Row],[Vehicle Size]],$O$4:$P$6,2,0)</f>
        <v>3</v>
      </c>
      <c r="AN126" t="s">
        <v>147</v>
      </c>
      <c r="AO126">
        <f>VLOOKUP(Table13[[#This Row],[Vehicle Style]],$Q$4:$R$19,2,0)</f>
        <v>15</v>
      </c>
      <c r="AP126">
        <v>33</v>
      </c>
      <c r="AQ126">
        <v>25</v>
      </c>
      <c r="AR126">
        <v>3916</v>
      </c>
      <c r="AS126">
        <v>50150</v>
      </c>
    </row>
    <row r="127" spans="3:45" x14ac:dyDescent="0.35">
      <c r="C127" t="s">
        <v>343</v>
      </c>
      <c r="D127">
        <v>124</v>
      </c>
      <c r="T127">
        <v>124</v>
      </c>
      <c r="U127" t="s">
        <v>72</v>
      </c>
      <c r="V127">
        <f>VLOOKUP(Table13[[#This Row],[Make]],$A$4:$B$51,2,0)</f>
        <v>6</v>
      </c>
      <c r="W127" t="s">
        <v>137</v>
      </c>
      <c r="X127">
        <f>VLOOKUP(Table13[[#This Row],[Model]],Table12[[Model S]:[Column2]],2,0)</f>
        <v>13</v>
      </c>
      <c r="Y127">
        <v>2015</v>
      </c>
      <c r="Z127">
        <f>VLOOKUP(Table13[[#This Row],[Year]],$E$4:$F$31,2,0)</f>
        <v>26</v>
      </c>
      <c r="AA127" t="s">
        <v>74</v>
      </c>
      <c r="AB127">
        <f>VLOOKUP(Table13[[#This Row],[Engine Fuel Type]],$G$4:$H$13,2,0)</f>
        <v>9</v>
      </c>
      <c r="AC127">
        <v>240</v>
      </c>
      <c r="AD127">
        <v>4</v>
      </c>
      <c r="AE127" t="s">
        <v>81</v>
      </c>
      <c r="AF127">
        <f>VLOOKUP(Table13[[#This Row],[Transmission Type]],$I$4:$J$7,2,0)</f>
        <v>2</v>
      </c>
      <c r="AG127" t="s">
        <v>76</v>
      </c>
      <c r="AH127">
        <f>VLOOKUP(Table13[[#This Row],[Driven_Wheels]],$K$4:$L$7,2,0)</f>
        <v>4</v>
      </c>
      <c r="AI127">
        <v>4</v>
      </c>
      <c r="AJ127" t="s">
        <v>86</v>
      </c>
      <c r="AK127">
        <f>VLOOKUP(Table13[[#This Row],[Market Category]],$M$4:$N$75,2,0)</f>
        <v>68</v>
      </c>
      <c r="AL127" t="s">
        <v>94</v>
      </c>
      <c r="AM127">
        <f>VLOOKUP(Table13[[#This Row],[Vehicle Size]],$O$4:$P$6,2,0)</f>
        <v>3</v>
      </c>
      <c r="AN127" t="s">
        <v>147</v>
      </c>
      <c r="AO127">
        <f>VLOOKUP(Table13[[#This Row],[Vehicle Style]],$Q$4:$R$19,2,0)</f>
        <v>15</v>
      </c>
      <c r="AP127">
        <v>35</v>
      </c>
      <c r="AQ127">
        <v>23</v>
      </c>
      <c r="AR127">
        <v>3916</v>
      </c>
      <c r="AS127">
        <v>37500</v>
      </c>
    </row>
    <row r="128" spans="3:45" x14ac:dyDescent="0.35">
      <c r="C128" t="s">
        <v>344</v>
      </c>
      <c r="D128">
        <v>125</v>
      </c>
      <c r="T128">
        <v>125</v>
      </c>
      <c r="U128" t="s">
        <v>72</v>
      </c>
      <c r="V128">
        <f>VLOOKUP(Table13[[#This Row],[Make]],$A$4:$B$51,2,0)</f>
        <v>6</v>
      </c>
      <c r="W128" t="s">
        <v>137</v>
      </c>
      <c r="X128">
        <f>VLOOKUP(Table13[[#This Row],[Model]],Table12[[Model S]:[Column2]],2,0)</f>
        <v>13</v>
      </c>
      <c r="Y128">
        <v>2015</v>
      </c>
      <c r="Z128">
        <f>VLOOKUP(Table13[[#This Row],[Year]],$E$4:$F$31,2,0)</f>
        <v>26</v>
      </c>
      <c r="AA128" t="s">
        <v>74</v>
      </c>
      <c r="AB128">
        <f>VLOOKUP(Table13[[#This Row],[Engine Fuel Type]],$G$4:$H$13,2,0)</f>
        <v>9</v>
      </c>
      <c r="AC128">
        <v>300</v>
      </c>
      <c r="AD128">
        <v>6</v>
      </c>
      <c r="AE128" t="s">
        <v>81</v>
      </c>
      <c r="AF128">
        <f>VLOOKUP(Table13[[#This Row],[Transmission Type]],$I$4:$J$7,2,0)</f>
        <v>2</v>
      </c>
      <c r="AG128" t="s">
        <v>76</v>
      </c>
      <c r="AH128">
        <f>VLOOKUP(Table13[[#This Row],[Driven_Wheels]],$K$4:$L$7,2,0)</f>
        <v>4</v>
      </c>
      <c r="AI128">
        <v>4</v>
      </c>
      <c r="AJ128" t="s">
        <v>96</v>
      </c>
      <c r="AK128">
        <f>VLOOKUP(Table13[[#This Row],[Market Category]],$M$4:$N$75,2,0)</f>
        <v>65</v>
      </c>
      <c r="AL128" t="s">
        <v>94</v>
      </c>
      <c r="AM128">
        <f>VLOOKUP(Table13[[#This Row],[Vehicle Size]],$O$4:$P$6,2,0)</f>
        <v>3</v>
      </c>
      <c r="AN128" t="s">
        <v>147</v>
      </c>
      <c r="AO128">
        <f>VLOOKUP(Table13[[#This Row],[Vehicle Style]],$Q$4:$R$19,2,0)</f>
        <v>15</v>
      </c>
      <c r="AP128">
        <v>32</v>
      </c>
      <c r="AQ128">
        <v>21</v>
      </c>
      <c r="AR128">
        <v>3916</v>
      </c>
      <c r="AS128">
        <v>43750</v>
      </c>
    </row>
    <row r="129" spans="3:45" x14ac:dyDescent="0.35">
      <c r="C129" t="s">
        <v>345</v>
      </c>
      <c r="D129">
        <v>126</v>
      </c>
      <c r="T129">
        <v>126</v>
      </c>
      <c r="U129" t="s">
        <v>72</v>
      </c>
      <c r="V129">
        <f>VLOOKUP(Table13[[#This Row],[Make]],$A$4:$B$51,2,0)</f>
        <v>6</v>
      </c>
      <c r="W129" t="s">
        <v>137</v>
      </c>
      <c r="X129">
        <f>VLOOKUP(Table13[[#This Row],[Model]],Table12[[Model S]:[Column2]],2,0)</f>
        <v>13</v>
      </c>
      <c r="Y129">
        <v>2015</v>
      </c>
      <c r="Z129">
        <f>VLOOKUP(Table13[[#This Row],[Year]],$E$4:$F$31,2,0)</f>
        <v>26</v>
      </c>
      <c r="AA129" t="s">
        <v>66</v>
      </c>
      <c r="AB129">
        <f>VLOOKUP(Table13[[#This Row],[Engine Fuel Type]],$G$4:$H$13,2,0)</f>
        <v>1</v>
      </c>
      <c r="AC129">
        <v>180</v>
      </c>
      <c r="AD129">
        <v>4</v>
      </c>
      <c r="AE129" t="s">
        <v>81</v>
      </c>
      <c r="AF129">
        <f>VLOOKUP(Table13[[#This Row],[Transmission Type]],$I$4:$J$7,2,0)</f>
        <v>2</v>
      </c>
      <c r="AG129" t="s">
        <v>76</v>
      </c>
      <c r="AH129">
        <f>VLOOKUP(Table13[[#This Row],[Driven_Wheels]],$K$4:$L$7,2,0)</f>
        <v>4</v>
      </c>
      <c r="AI129">
        <v>4</v>
      </c>
      <c r="AJ129" t="s">
        <v>177</v>
      </c>
      <c r="AK129">
        <f>VLOOKUP(Table13[[#This Row],[Market Category]],$M$4:$N$75,2,0)</f>
        <v>25</v>
      </c>
      <c r="AL129" t="s">
        <v>94</v>
      </c>
      <c r="AM129">
        <f>VLOOKUP(Table13[[#This Row],[Vehicle Size]],$O$4:$P$6,2,0)</f>
        <v>3</v>
      </c>
      <c r="AN129" t="s">
        <v>147</v>
      </c>
      <c r="AO129">
        <f>VLOOKUP(Table13[[#This Row],[Vehicle Style]],$Q$4:$R$19,2,0)</f>
        <v>15</v>
      </c>
      <c r="AP129">
        <v>45</v>
      </c>
      <c r="AQ129">
        <v>32</v>
      </c>
      <c r="AR129">
        <v>3916</v>
      </c>
      <c r="AS129">
        <v>39000</v>
      </c>
    </row>
    <row r="130" spans="3:45" x14ac:dyDescent="0.35">
      <c r="C130" t="s">
        <v>346</v>
      </c>
      <c r="D130">
        <v>127</v>
      </c>
      <c r="T130">
        <v>127</v>
      </c>
      <c r="U130" t="s">
        <v>72</v>
      </c>
      <c r="V130">
        <f>VLOOKUP(Table13[[#This Row],[Make]],$A$4:$B$51,2,0)</f>
        <v>6</v>
      </c>
      <c r="W130" t="s">
        <v>137</v>
      </c>
      <c r="X130">
        <f>VLOOKUP(Table13[[#This Row],[Model]],Table12[[Model S]:[Column2]],2,0)</f>
        <v>13</v>
      </c>
      <c r="Y130">
        <v>2015</v>
      </c>
      <c r="Z130">
        <f>VLOOKUP(Table13[[#This Row],[Year]],$E$4:$F$31,2,0)</f>
        <v>26</v>
      </c>
      <c r="AA130" t="s">
        <v>74</v>
      </c>
      <c r="AB130">
        <f>VLOOKUP(Table13[[#This Row],[Engine Fuel Type]],$G$4:$H$13,2,0)</f>
        <v>9</v>
      </c>
      <c r="AC130">
        <v>240</v>
      </c>
      <c r="AD130">
        <v>4</v>
      </c>
      <c r="AE130" t="s">
        <v>81</v>
      </c>
      <c r="AF130">
        <f>VLOOKUP(Table13[[#This Row],[Transmission Type]],$I$4:$J$7,2,0)</f>
        <v>2</v>
      </c>
      <c r="AG130" t="s">
        <v>68</v>
      </c>
      <c r="AH130">
        <f>VLOOKUP(Table13[[#This Row],[Driven_Wheels]],$K$4:$L$7,2,0)</f>
        <v>1</v>
      </c>
      <c r="AI130">
        <v>4</v>
      </c>
      <c r="AJ130" t="s">
        <v>107</v>
      </c>
      <c r="AK130">
        <f>VLOOKUP(Table13[[#This Row],[Market Category]],$M$4:$N$75,2,0)</f>
        <v>64</v>
      </c>
      <c r="AL130" t="s">
        <v>94</v>
      </c>
      <c r="AM130">
        <f>VLOOKUP(Table13[[#This Row],[Vehicle Size]],$O$4:$P$6,2,0)</f>
        <v>3</v>
      </c>
      <c r="AN130" t="s">
        <v>147</v>
      </c>
      <c r="AO130">
        <f>VLOOKUP(Table13[[#This Row],[Vehicle Style]],$Q$4:$R$19,2,0)</f>
        <v>15</v>
      </c>
      <c r="AP130">
        <v>33</v>
      </c>
      <c r="AQ130">
        <v>22</v>
      </c>
      <c r="AR130">
        <v>3916</v>
      </c>
      <c r="AS130">
        <v>39500</v>
      </c>
    </row>
    <row r="131" spans="3:45" x14ac:dyDescent="0.35">
      <c r="C131" t="s">
        <v>347</v>
      </c>
      <c r="D131">
        <v>128</v>
      </c>
      <c r="T131">
        <v>128</v>
      </c>
      <c r="U131" t="s">
        <v>72</v>
      </c>
      <c r="V131">
        <f>VLOOKUP(Table13[[#This Row],[Make]],$A$4:$B$51,2,0)</f>
        <v>6</v>
      </c>
      <c r="W131" t="s">
        <v>137</v>
      </c>
      <c r="X131">
        <f>VLOOKUP(Table13[[#This Row],[Model]],Table12[[Model S]:[Column2]],2,0)</f>
        <v>13</v>
      </c>
      <c r="Y131">
        <v>2015</v>
      </c>
      <c r="Z131">
        <f>VLOOKUP(Table13[[#This Row],[Year]],$E$4:$F$31,2,0)</f>
        <v>26</v>
      </c>
      <c r="AA131" t="s">
        <v>74</v>
      </c>
      <c r="AB131">
        <f>VLOOKUP(Table13[[#This Row],[Engine Fuel Type]],$G$4:$H$13,2,0)</f>
        <v>9</v>
      </c>
      <c r="AC131">
        <v>180</v>
      </c>
      <c r="AD131">
        <v>4</v>
      </c>
      <c r="AE131" t="s">
        <v>81</v>
      </c>
      <c r="AF131">
        <f>VLOOKUP(Table13[[#This Row],[Transmission Type]],$I$4:$J$7,2,0)</f>
        <v>2</v>
      </c>
      <c r="AG131" t="s">
        <v>68</v>
      </c>
      <c r="AH131">
        <f>VLOOKUP(Table13[[#This Row],[Driven_Wheels]],$K$4:$L$7,2,0)</f>
        <v>1</v>
      </c>
      <c r="AI131">
        <v>4</v>
      </c>
      <c r="AJ131" t="s">
        <v>107</v>
      </c>
      <c r="AK131">
        <f>VLOOKUP(Table13[[#This Row],[Market Category]],$M$4:$N$75,2,0)</f>
        <v>64</v>
      </c>
      <c r="AL131" t="s">
        <v>94</v>
      </c>
      <c r="AM131">
        <f>VLOOKUP(Table13[[#This Row],[Vehicle Size]],$O$4:$P$6,2,0)</f>
        <v>3</v>
      </c>
      <c r="AN131" t="s">
        <v>147</v>
      </c>
      <c r="AO131">
        <f>VLOOKUP(Table13[[#This Row],[Vehicle Style]],$Q$4:$R$19,2,0)</f>
        <v>15</v>
      </c>
      <c r="AP131">
        <v>35</v>
      </c>
      <c r="AQ131">
        <v>23</v>
      </c>
      <c r="AR131">
        <v>3916</v>
      </c>
      <c r="AS131">
        <v>34950</v>
      </c>
    </row>
    <row r="132" spans="3:45" x14ac:dyDescent="0.35">
      <c r="C132" t="s">
        <v>348</v>
      </c>
      <c r="D132">
        <v>129</v>
      </c>
      <c r="T132">
        <v>129</v>
      </c>
      <c r="U132" t="s">
        <v>72</v>
      </c>
      <c r="V132">
        <f>VLOOKUP(Table13[[#This Row],[Make]],$A$4:$B$51,2,0)</f>
        <v>6</v>
      </c>
      <c r="W132" t="s">
        <v>137</v>
      </c>
      <c r="X132">
        <f>VLOOKUP(Table13[[#This Row],[Model]],Table12[[Model S]:[Column2]],2,0)</f>
        <v>13</v>
      </c>
      <c r="Y132">
        <v>2015</v>
      </c>
      <c r="Z132">
        <f>VLOOKUP(Table13[[#This Row],[Year]],$E$4:$F$31,2,0)</f>
        <v>26</v>
      </c>
      <c r="AA132" t="s">
        <v>74</v>
      </c>
      <c r="AB132">
        <f>VLOOKUP(Table13[[#This Row],[Engine Fuel Type]],$G$4:$H$13,2,0)</f>
        <v>9</v>
      </c>
      <c r="AC132">
        <v>300</v>
      </c>
      <c r="AD132">
        <v>6</v>
      </c>
      <c r="AE132" t="s">
        <v>81</v>
      </c>
      <c r="AF132">
        <f>VLOOKUP(Table13[[#This Row],[Transmission Type]],$I$4:$J$7,2,0)</f>
        <v>2</v>
      </c>
      <c r="AG132" t="s">
        <v>68</v>
      </c>
      <c r="AH132">
        <f>VLOOKUP(Table13[[#This Row],[Driven_Wheels]],$K$4:$L$7,2,0)</f>
        <v>1</v>
      </c>
      <c r="AI132">
        <v>4</v>
      </c>
      <c r="AJ132" t="s">
        <v>86</v>
      </c>
      <c r="AK132">
        <f>VLOOKUP(Table13[[#This Row],[Market Category]],$M$4:$N$75,2,0)</f>
        <v>68</v>
      </c>
      <c r="AL132" t="s">
        <v>94</v>
      </c>
      <c r="AM132">
        <f>VLOOKUP(Table13[[#This Row],[Vehicle Size]],$O$4:$P$6,2,0)</f>
        <v>3</v>
      </c>
      <c r="AN132" t="s">
        <v>147</v>
      </c>
      <c r="AO132">
        <f>VLOOKUP(Table13[[#This Row],[Vehicle Style]],$Q$4:$R$19,2,0)</f>
        <v>15</v>
      </c>
      <c r="AP132">
        <v>30</v>
      </c>
      <c r="AQ132">
        <v>20</v>
      </c>
      <c r="AR132">
        <v>3916</v>
      </c>
      <c r="AS132">
        <v>45750</v>
      </c>
    </row>
    <row r="133" spans="3:45" x14ac:dyDescent="0.35">
      <c r="C133" t="s">
        <v>349</v>
      </c>
      <c r="D133">
        <v>130</v>
      </c>
      <c r="T133">
        <v>130</v>
      </c>
      <c r="U133" t="s">
        <v>72</v>
      </c>
      <c r="V133">
        <f>VLOOKUP(Table13[[#This Row],[Make]],$A$4:$B$51,2,0)</f>
        <v>6</v>
      </c>
      <c r="W133" t="s">
        <v>137</v>
      </c>
      <c r="X133">
        <f>VLOOKUP(Table13[[#This Row],[Model]],Table12[[Model S]:[Column2]],2,0)</f>
        <v>13</v>
      </c>
      <c r="Y133">
        <v>2015</v>
      </c>
      <c r="Z133">
        <f>VLOOKUP(Table13[[#This Row],[Year]],$E$4:$F$31,2,0)</f>
        <v>26</v>
      </c>
      <c r="AA133" t="s">
        <v>66</v>
      </c>
      <c r="AB133">
        <f>VLOOKUP(Table13[[#This Row],[Engine Fuel Type]],$G$4:$H$13,2,0)</f>
        <v>1</v>
      </c>
      <c r="AC133">
        <v>180</v>
      </c>
      <c r="AD133">
        <v>4</v>
      </c>
      <c r="AE133" t="s">
        <v>81</v>
      </c>
      <c r="AF133">
        <f>VLOOKUP(Table13[[#This Row],[Transmission Type]],$I$4:$J$7,2,0)</f>
        <v>2</v>
      </c>
      <c r="AG133" t="s">
        <v>68</v>
      </c>
      <c r="AH133">
        <f>VLOOKUP(Table13[[#This Row],[Driven_Wheels]],$K$4:$L$7,2,0)</f>
        <v>1</v>
      </c>
      <c r="AI133">
        <v>4</v>
      </c>
      <c r="AJ133" t="s">
        <v>177</v>
      </c>
      <c r="AK133">
        <f>VLOOKUP(Table13[[#This Row],[Market Category]],$M$4:$N$75,2,0)</f>
        <v>25</v>
      </c>
      <c r="AL133" t="s">
        <v>94</v>
      </c>
      <c r="AM133">
        <f>VLOOKUP(Table13[[#This Row],[Vehicle Size]],$O$4:$P$6,2,0)</f>
        <v>3</v>
      </c>
      <c r="AN133" t="s">
        <v>151</v>
      </c>
      <c r="AO133">
        <f>VLOOKUP(Table13[[#This Row],[Vehicle Style]],$Q$4:$R$19,2,0)</f>
        <v>16</v>
      </c>
      <c r="AP133">
        <v>43</v>
      </c>
      <c r="AQ133">
        <v>31</v>
      </c>
      <c r="AR133">
        <v>3916</v>
      </c>
      <c r="AS133">
        <v>43450</v>
      </c>
    </row>
    <row r="134" spans="3:45" x14ac:dyDescent="0.35">
      <c r="C134" t="s">
        <v>350</v>
      </c>
      <c r="D134">
        <v>131</v>
      </c>
      <c r="T134">
        <v>131</v>
      </c>
      <c r="U134" t="s">
        <v>72</v>
      </c>
      <c r="V134">
        <f>VLOOKUP(Table13[[#This Row],[Make]],$A$4:$B$51,2,0)</f>
        <v>6</v>
      </c>
      <c r="W134" t="s">
        <v>137</v>
      </c>
      <c r="X134">
        <f>VLOOKUP(Table13[[#This Row],[Model]],Table12[[Model S]:[Column2]],2,0)</f>
        <v>13</v>
      </c>
      <c r="Y134">
        <v>2015</v>
      </c>
      <c r="Z134">
        <f>VLOOKUP(Table13[[#This Row],[Year]],$E$4:$F$31,2,0)</f>
        <v>26</v>
      </c>
      <c r="AA134" t="s">
        <v>66</v>
      </c>
      <c r="AB134">
        <f>VLOOKUP(Table13[[#This Row],[Engine Fuel Type]],$G$4:$H$13,2,0)</f>
        <v>1</v>
      </c>
      <c r="AC134">
        <v>180</v>
      </c>
      <c r="AD134">
        <v>4</v>
      </c>
      <c r="AE134" t="s">
        <v>81</v>
      </c>
      <c r="AF134">
        <f>VLOOKUP(Table13[[#This Row],[Transmission Type]],$I$4:$J$7,2,0)</f>
        <v>2</v>
      </c>
      <c r="AG134" t="s">
        <v>68</v>
      </c>
      <c r="AH134">
        <f>VLOOKUP(Table13[[#This Row],[Driven_Wheels]],$K$4:$L$7,2,0)</f>
        <v>1</v>
      </c>
      <c r="AI134">
        <v>4</v>
      </c>
      <c r="AJ134" t="s">
        <v>177</v>
      </c>
      <c r="AK134">
        <f>VLOOKUP(Table13[[#This Row],[Market Category]],$M$4:$N$75,2,0)</f>
        <v>25</v>
      </c>
      <c r="AL134" t="s">
        <v>94</v>
      </c>
      <c r="AM134">
        <f>VLOOKUP(Table13[[#This Row],[Vehicle Size]],$O$4:$P$6,2,0)</f>
        <v>3</v>
      </c>
      <c r="AN134" t="s">
        <v>147</v>
      </c>
      <c r="AO134">
        <f>VLOOKUP(Table13[[#This Row],[Vehicle Style]],$Q$4:$R$19,2,0)</f>
        <v>15</v>
      </c>
      <c r="AP134">
        <v>43</v>
      </c>
      <c r="AQ134">
        <v>31</v>
      </c>
      <c r="AR134">
        <v>3916</v>
      </c>
      <c r="AS134">
        <v>41000</v>
      </c>
    </row>
    <row r="135" spans="3:45" x14ac:dyDescent="0.35">
      <c r="C135" t="s">
        <v>351</v>
      </c>
      <c r="D135">
        <v>132</v>
      </c>
      <c r="T135">
        <v>132</v>
      </c>
      <c r="U135" t="s">
        <v>72</v>
      </c>
      <c r="V135">
        <f>VLOOKUP(Table13[[#This Row],[Make]],$A$4:$B$51,2,0)</f>
        <v>6</v>
      </c>
      <c r="W135" t="s">
        <v>137</v>
      </c>
      <c r="X135">
        <f>VLOOKUP(Table13[[#This Row],[Model]],Table12[[Model S]:[Column2]],2,0)</f>
        <v>13</v>
      </c>
      <c r="Y135">
        <v>2015</v>
      </c>
      <c r="Z135">
        <f>VLOOKUP(Table13[[#This Row],[Year]],$E$4:$F$31,2,0)</f>
        <v>26</v>
      </c>
      <c r="AA135" t="s">
        <v>74</v>
      </c>
      <c r="AB135">
        <f>VLOOKUP(Table13[[#This Row],[Engine Fuel Type]],$G$4:$H$13,2,0)</f>
        <v>9</v>
      </c>
      <c r="AC135">
        <v>180</v>
      </c>
      <c r="AD135">
        <v>4</v>
      </c>
      <c r="AE135" t="s">
        <v>81</v>
      </c>
      <c r="AF135">
        <f>VLOOKUP(Table13[[#This Row],[Transmission Type]],$I$4:$J$7,2,0)</f>
        <v>2</v>
      </c>
      <c r="AG135" t="s">
        <v>76</v>
      </c>
      <c r="AH135">
        <f>VLOOKUP(Table13[[#This Row],[Driven_Wheels]],$K$4:$L$7,2,0)</f>
        <v>4</v>
      </c>
      <c r="AI135">
        <v>4</v>
      </c>
      <c r="AJ135" t="s">
        <v>107</v>
      </c>
      <c r="AK135">
        <f>VLOOKUP(Table13[[#This Row],[Market Category]],$M$4:$N$75,2,0)</f>
        <v>64</v>
      </c>
      <c r="AL135" t="s">
        <v>94</v>
      </c>
      <c r="AM135">
        <f>VLOOKUP(Table13[[#This Row],[Vehicle Size]],$O$4:$P$6,2,0)</f>
        <v>3</v>
      </c>
      <c r="AN135" t="s">
        <v>147</v>
      </c>
      <c r="AO135">
        <f>VLOOKUP(Table13[[#This Row],[Vehicle Style]],$Q$4:$R$19,2,0)</f>
        <v>15</v>
      </c>
      <c r="AP135">
        <v>36</v>
      </c>
      <c r="AQ135">
        <v>24</v>
      </c>
      <c r="AR135">
        <v>3916</v>
      </c>
      <c r="AS135">
        <v>32950</v>
      </c>
    </row>
    <row r="136" spans="3:45" x14ac:dyDescent="0.35">
      <c r="C136" t="s">
        <v>352</v>
      </c>
      <c r="D136">
        <v>133</v>
      </c>
      <c r="T136">
        <v>133</v>
      </c>
      <c r="U136" t="s">
        <v>72</v>
      </c>
      <c r="V136">
        <f>VLOOKUP(Table13[[#This Row],[Make]],$A$4:$B$51,2,0)</f>
        <v>6</v>
      </c>
      <c r="W136" t="s">
        <v>137</v>
      </c>
      <c r="X136">
        <f>VLOOKUP(Table13[[#This Row],[Model]],Table12[[Model S]:[Column2]],2,0)</f>
        <v>13</v>
      </c>
      <c r="Y136">
        <v>2016</v>
      </c>
      <c r="Z136">
        <f>VLOOKUP(Table13[[#This Row],[Year]],$E$4:$F$31,2,0)</f>
        <v>27</v>
      </c>
      <c r="AA136" t="s">
        <v>66</v>
      </c>
      <c r="AB136">
        <f>VLOOKUP(Table13[[#This Row],[Engine Fuel Type]],$G$4:$H$13,2,0)</f>
        <v>1</v>
      </c>
      <c r="AC136">
        <v>180</v>
      </c>
      <c r="AD136">
        <v>4</v>
      </c>
      <c r="AE136" t="s">
        <v>81</v>
      </c>
      <c r="AF136">
        <f>VLOOKUP(Table13[[#This Row],[Transmission Type]],$I$4:$J$7,2,0)</f>
        <v>2</v>
      </c>
      <c r="AG136" t="s">
        <v>68</v>
      </c>
      <c r="AH136">
        <f>VLOOKUP(Table13[[#This Row],[Driven_Wheels]],$K$4:$L$7,2,0)</f>
        <v>1</v>
      </c>
      <c r="AI136">
        <v>4</v>
      </c>
      <c r="AJ136" t="s">
        <v>177</v>
      </c>
      <c r="AK136">
        <f>VLOOKUP(Table13[[#This Row],[Market Category]],$M$4:$N$75,2,0)</f>
        <v>25</v>
      </c>
      <c r="AL136" t="s">
        <v>94</v>
      </c>
      <c r="AM136">
        <f>VLOOKUP(Table13[[#This Row],[Vehicle Size]],$O$4:$P$6,2,0)</f>
        <v>3</v>
      </c>
      <c r="AN136" t="s">
        <v>147</v>
      </c>
      <c r="AO136">
        <f>VLOOKUP(Table13[[#This Row],[Vehicle Style]],$Q$4:$R$19,2,0)</f>
        <v>15</v>
      </c>
      <c r="AP136">
        <v>40</v>
      </c>
      <c r="AQ136">
        <v>30</v>
      </c>
      <c r="AR136">
        <v>3916</v>
      </c>
      <c r="AS136">
        <v>41850</v>
      </c>
    </row>
    <row r="137" spans="3:45" x14ac:dyDescent="0.35">
      <c r="C137" t="s">
        <v>353</v>
      </c>
      <c r="D137">
        <v>134</v>
      </c>
      <c r="T137">
        <v>134</v>
      </c>
      <c r="U137" t="s">
        <v>72</v>
      </c>
      <c r="V137">
        <f>VLOOKUP(Table13[[#This Row],[Make]],$A$4:$B$51,2,0)</f>
        <v>6</v>
      </c>
      <c r="W137" t="s">
        <v>137</v>
      </c>
      <c r="X137">
        <f>VLOOKUP(Table13[[#This Row],[Model]],Table12[[Model S]:[Column2]],2,0)</f>
        <v>13</v>
      </c>
      <c r="Y137">
        <v>2016</v>
      </c>
      <c r="Z137">
        <f>VLOOKUP(Table13[[#This Row],[Year]],$E$4:$F$31,2,0)</f>
        <v>27</v>
      </c>
      <c r="AA137" t="s">
        <v>74</v>
      </c>
      <c r="AB137">
        <f>VLOOKUP(Table13[[#This Row],[Engine Fuel Type]],$G$4:$H$13,2,0)</f>
        <v>9</v>
      </c>
      <c r="AC137">
        <v>320</v>
      </c>
      <c r="AD137">
        <v>6</v>
      </c>
      <c r="AE137" t="s">
        <v>81</v>
      </c>
      <c r="AF137">
        <f>VLOOKUP(Table13[[#This Row],[Transmission Type]],$I$4:$J$7,2,0)</f>
        <v>2</v>
      </c>
      <c r="AG137" t="s">
        <v>68</v>
      </c>
      <c r="AH137">
        <f>VLOOKUP(Table13[[#This Row],[Driven_Wheels]],$K$4:$L$7,2,0)</f>
        <v>1</v>
      </c>
      <c r="AI137">
        <v>4</v>
      </c>
      <c r="AJ137" t="s">
        <v>96</v>
      </c>
      <c r="AK137">
        <f>VLOOKUP(Table13[[#This Row],[Market Category]],$M$4:$N$75,2,0)</f>
        <v>65</v>
      </c>
      <c r="AL137" t="s">
        <v>94</v>
      </c>
      <c r="AM137">
        <f>VLOOKUP(Table13[[#This Row],[Vehicle Size]],$O$4:$P$6,2,0)</f>
        <v>3</v>
      </c>
      <c r="AN137" t="s">
        <v>147</v>
      </c>
      <c r="AO137">
        <f>VLOOKUP(Table13[[#This Row],[Vehicle Style]],$Q$4:$R$19,2,0)</f>
        <v>15</v>
      </c>
      <c r="AP137">
        <v>33</v>
      </c>
      <c r="AQ137">
        <v>22</v>
      </c>
      <c r="AR137">
        <v>3916</v>
      </c>
      <c r="AS137">
        <v>47800</v>
      </c>
    </row>
    <row r="138" spans="3:45" x14ac:dyDescent="0.35">
      <c r="C138" t="s">
        <v>354</v>
      </c>
      <c r="D138">
        <v>135</v>
      </c>
      <c r="T138">
        <v>135</v>
      </c>
      <c r="U138" t="s">
        <v>72</v>
      </c>
      <c r="V138">
        <f>VLOOKUP(Table13[[#This Row],[Make]],$A$4:$B$51,2,0)</f>
        <v>6</v>
      </c>
      <c r="W138" t="s">
        <v>137</v>
      </c>
      <c r="X138">
        <f>VLOOKUP(Table13[[#This Row],[Model]],Table12[[Model S]:[Column2]],2,0)</f>
        <v>13</v>
      </c>
      <c r="Y138">
        <v>2016</v>
      </c>
      <c r="Z138">
        <f>VLOOKUP(Table13[[#This Row],[Year]],$E$4:$F$31,2,0)</f>
        <v>27</v>
      </c>
      <c r="AA138" t="s">
        <v>66</v>
      </c>
      <c r="AB138">
        <f>VLOOKUP(Table13[[#This Row],[Engine Fuel Type]],$G$4:$H$13,2,0)</f>
        <v>1</v>
      </c>
      <c r="AC138">
        <v>180</v>
      </c>
      <c r="AD138">
        <v>4</v>
      </c>
      <c r="AE138" t="s">
        <v>81</v>
      </c>
      <c r="AF138">
        <f>VLOOKUP(Table13[[#This Row],[Transmission Type]],$I$4:$J$7,2,0)</f>
        <v>2</v>
      </c>
      <c r="AG138" t="s">
        <v>76</v>
      </c>
      <c r="AH138">
        <f>VLOOKUP(Table13[[#This Row],[Driven_Wheels]],$K$4:$L$7,2,0)</f>
        <v>4</v>
      </c>
      <c r="AI138">
        <v>4</v>
      </c>
      <c r="AJ138" t="s">
        <v>177</v>
      </c>
      <c r="AK138">
        <f>VLOOKUP(Table13[[#This Row],[Market Category]],$M$4:$N$75,2,0)</f>
        <v>25</v>
      </c>
      <c r="AL138" t="s">
        <v>94</v>
      </c>
      <c r="AM138">
        <f>VLOOKUP(Table13[[#This Row],[Vehicle Size]],$O$4:$P$6,2,0)</f>
        <v>3</v>
      </c>
      <c r="AN138" t="s">
        <v>147</v>
      </c>
      <c r="AO138">
        <f>VLOOKUP(Table13[[#This Row],[Vehicle Style]],$Q$4:$R$19,2,0)</f>
        <v>15</v>
      </c>
      <c r="AP138">
        <v>42</v>
      </c>
      <c r="AQ138">
        <v>32</v>
      </c>
      <c r="AR138">
        <v>3916</v>
      </c>
      <c r="AS138">
        <v>39850</v>
      </c>
    </row>
    <row r="139" spans="3:45" x14ac:dyDescent="0.35">
      <c r="C139" t="s">
        <v>355</v>
      </c>
      <c r="D139">
        <v>136</v>
      </c>
      <c r="T139">
        <v>136</v>
      </c>
      <c r="U139" t="s">
        <v>72</v>
      </c>
      <c r="V139">
        <f>VLOOKUP(Table13[[#This Row],[Make]],$A$4:$B$51,2,0)</f>
        <v>6</v>
      </c>
      <c r="W139" t="s">
        <v>137</v>
      </c>
      <c r="X139">
        <f>VLOOKUP(Table13[[#This Row],[Model]],Table12[[Model S]:[Column2]],2,0)</f>
        <v>13</v>
      </c>
      <c r="Y139">
        <v>2016</v>
      </c>
      <c r="Z139">
        <f>VLOOKUP(Table13[[#This Row],[Year]],$E$4:$F$31,2,0)</f>
        <v>27</v>
      </c>
      <c r="AA139" t="s">
        <v>74</v>
      </c>
      <c r="AB139">
        <f>VLOOKUP(Table13[[#This Row],[Engine Fuel Type]],$G$4:$H$13,2,0)</f>
        <v>9</v>
      </c>
      <c r="AC139">
        <v>240</v>
      </c>
      <c r="AD139">
        <v>4</v>
      </c>
      <c r="AE139" t="s">
        <v>81</v>
      </c>
      <c r="AF139">
        <f>VLOOKUP(Table13[[#This Row],[Transmission Type]],$I$4:$J$7,2,0)</f>
        <v>2</v>
      </c>
      <c r="AG139" t="s">
        <v>76</v>
      </c>
      <c r="AH139">
        <f>VLOOKUP(Table13[[#This Row],[Driven_Wheels]],$K$4:$L$7,2,0)</f>
        <v>4</v>
      </c>
      <c r="AI139">
        <v>4</v>
      </c>
      <c r="AJ139" t="s">
        <v>86</v>
      </c>
      <c r="AK139">
        <f>VLOOKUP(Table13[[#This Row],[Market Category]],$M$4:$N$75,2,0)</f>
        <v>68</v>
      </c>
      <c r="AL139" t="s">
        <v>94</v>
      </c>
      <c r="AM139">
        <f>VLOOKUP(Table13[[#This Row],[Vehicle Size]],$O$4:$P$6,2,0)</f>
        <v>3</v>
      </c>
      <c r="AN139" t="s">
        <v>147</v>
      </c>
      <c r="AO139">
        <f>VLOOKUP(Table13[[#This Row],[Vehicle Style]],$Q$4:$R$19,2,0)</f>
        <v>15</v>
      </c>
      <c r="AP139">
        <v>34</v>
      </c>
      <c r="AQ139">
        <v>22</v>
      </c>
      <c r="AR139">
        <v>3916</v>
      </c>
      <c r="AS139">
        <v>38350</v>
      </c>
    </row>
    <row r="140" spans="3:45" x14ac:dyDescent="0.35">
      <c r="C140" t="s">
        <v>356</v>
      </c>
      <c r="D140">
        <v>137</v>
      </c>
      <c r="T140">
        <v>137</v>
      </c>
      <c r="U140" t="s">
        <v>72</v>
      </c>
      <c r="V140">
        <f>VLOOKUP(Table13[[#This Row],[Make]],$A$4:$B$51,2,0)</f>
        <v>6</v>
      </c>
      <c r="W140" t="s">
        <v>137</v>
      </c>
      <c r="X140">
        <f>VLOOKUP(Table13[[#This Row],[Model]],Table12[[Model S]:[Column2]],2,0)</f>
        <v>13</v>
      </c>
      <c r="Y140">
        <v>2016</v>
      </c>
      <c r="Z140">
        <f>VLOOKUP(Table13[[#This Row],[Year]],$E$4:$F$31,2,0)</f>
        <v>27</v>
      </c>
      <c r="AA140" t="s">
        <v>74</v>
      </c>
      <c r="AB140">
        <f>VLOOKUP(Table13[[#This Row],[Engine Fuel Type]],$G$4:$H$13,2,0)</f>
        <v>9</v>
      </c>
      <c r="AC140">
        <v>240</v>
      </c>
      <c r="AD140">
        <v>4</v>
      </c>
      <c r="AE140" t="s">
        <v>81</v>
      </c>
      <c r="AF140">
        <f>VLOOKUP(Table13[[#This Row],[Transmission Type]],$I$4:$J$7,2,0)</f>
        <v>2</v>
      </c>
      <c r="AG140" t="s">
        <v>68</v>
      </c>
      <c r="AH140">
        <f>VLOOKUP(Table13[[#This Row],[Driven_Wheels]],$K$4:$L$7,2,0)</f>
        <v>1</v>
      </c>
      <c r="AI140">
        <v>4</v>
      </c>
      <c r="AJ140" t="s">
        <v>107</v>
      </c>
      <c r="AK140">
        <f>VLOOKUP(Table13[[#This Row],[Market Category]],$M$4:$N$75,2,0)</f>
        <v>64</v>
      </c>
      <c r="AL140" t="s">
        <v>94</v>
      </c>
      <c r="AM140">
        <f>VLOOKUP(Table13[[#This Row],[Vehicle Size]],$O$4:$P$6,2,0)</f>
        <v>3</v>
      </c>
      <c r="AN140" t="s">
        <v>147</v>
      </c>
      <c r="AO140">
        <f>VLOOKUP(Table13[[#This Row],[Vehicle Style]],$Q$4:$R$19,2,0)</f>
        <v>15</v>
      </c>
      <c r="AP140">
        <v>34</v>
      </c>
      <c r="AQ140">
        <v>22</v>
      </c>
      <c r="AR140">
        <v>3916</v>
      </c>
      <c r="AS140">
        <v>40350</v>
      </c>
    </row>
    <row r="141" spans="3:45" x14ac:dyDescent="0.35">
      <c r="C141" t="s">
        <v>357</v>
      </c>
      <c r="D141">
        <v>138</v>
      </c>
      <c r="T141">
        <v>138</v>
      </c>
      <c r="U141" t="s">
        <v>72</v>
      </c>
      <c r="V141">
        <f>VLOOKUP(Table13[[#This Row],[Make]],$A$4:$B$51,2,0)</f>
        <v>6</v>
      </c>
      <c r="W141" t="s">
        <v>137</v>
      </c>
      <c r="X141">
        <f>VLOOKUP(Table13[[#This Row],[Model]],Table12[[Model S]:[Column2]],2,0)</f>
        <v>13</v>
      </c>
      <c r="Y141">
        <v>2016</v>
      </c>
      <c r="Z141">
        <f>VLOOKUP(Table13[[#This Row],[Year]],$E$4:$F$31,2,0)</f>
        <v>27</v>
      </c>
      <c r="AA141" t="s">
        <v>74</v>
      </c>
      <c r="AB141">
        <f>VLOOKUP(Table13[[#This Row],[Engine Fuel Type]],$G$4:$H$13,2,0)</f>
        <v>9</v>
      </c>
      <c r="AC141">
        <v>240</v>
      </c>
      <c r="AD141">
        <v>4</v>
      </c>
      <c r="AE141" t="s">
        <v>75</v>
      </c>
      <c r="AF141">
        <f>VLOOKUP(Table13[[#This Row],[Transmission Type]],$I$4:$J$7,2,0)</f>
        <v>4</v>
      </c>
      <c r="AG141" t="s">
        <v>76</v>
      </c>
      <c r="AH141">
        <f>VLOOKUP(Table13[[#This Row],[Driven_Wheels]],$K$4:$L$7,2,0)</f>
        <v>4</v>
      </c>
      <c r="AI141">
        <v>4</v>
      </c>
      <c r="AJ141" t="s">
        <v>86</v>
      </c>
      <c r="AK141">
        <f>VLOOKUP(Table13[[#This Row],[Market Category]],$M$4:$N$75,2,0)</f>
        <v>68</v>
      </c>
      <c r="AL141" t="s">
        <v>94</v>
      </c>
      <c r="AM141">
        <f>VLOOKUP(Table13[[#This Row],[Vehicle Size]],$O$4:$P$6,2,0)</f>
        <v>3</v>
      </c>
      <c r="AN141" t="s">
        <v>147</v>
      </c>
      <c r="AO141">
        <f>VLOOKUP(Table13[[#This Row],[Vehicle Style]],$Q$4:$R$19,2,0)</f>
        <v>15</v>
      </c>
      <c r="AP141">
        <v>34</v>
      </c>
      <c r="AQ141">
        <v>22</v>
      </c>
      <c r="AR141">
        <v>3916</v>
      </c>
      <c r="AS141">
        <v>38350</v>
      </c>
    </row>
    <row r="142" spans="3:45" x14ac:dyDescent="0.35">
      <c r="C142" t="s">
        <v>358</v>
      </c>
      <c r="D142">
        <v>139</v>
      </c>
      <c r="T142">
        <v>139</v>
      </c>
      <c r="U142" t="s">
        <v>72</v>
      </c>
      <c r="V142">
        <f>VLOOKUP(Table13[[#This Row],[Make]],$A$4:$B$51,2,0)</f>
        <v>6</v>
      </c>
      <c r="W142" t="s">
        <v>137</v>
      </c>
      <c r="X142">
        <f>VLOOKUP(Table13[[#This Row],[Model]],Table12[[Model S]:[Column2]],2,0)</f>
        <v>13</v>
      </c>
      <c r="Y142">
        <v>2016</v>
      </c>
      <c r="Z142">
        <f>VLOOKUP(Table13[[#This Row],[Year]],$E$4:$F$31,2,0)</f>
        <v>27</v>
      </c>
      <c r="AA142" t="s">
        <v>74</v>
      </c>
      <c r="AB142">
        <f>VLOOKUP(Table13[[#This Row],[Engine Fuel Type]],$G$4:$H$13,2,0)</f>
        <v>9</v>
      </c>
      <c r="AC142">
        <v>240</v>
      </c>
      <c r="AD142">
        <v>4</v>
      </c>
      <c r="AE142" t="s">
        <v>81</v>
      </c>
      <c r="AF142">
        <f>VLOOKUP(Table13[[#This Row],[Transmission Type]],$I$4:$J$7,2,0)</f>
        <v>2</v>
      </c>
      <c r="AG142" t="s">
        <v>68</v>
      </c>
      <c r="AH142">
        <f>VLOOKUP(Table13[[#This Row],[Driven_Wheels]],$K$4:$L$7,2,0)</f>
        <v>1</v>
      </c>
      <c r="AI142">
        <v>4</v>
      </c>
      <c r="AJ142" t="s">
        <v>107</v>
      </c>
      <c r="AK142">
        <f>VLOOKUP(Table13[[#This Row],[Market Category]],$M$4:$N$75,2,0)</f>
        <v>64</v>
      </c>
      <c r="AL142" t="s">
        <v>94</v>
      </c>
      <c r="AM142">
        <f>VLOOKUP(Table13[[#This Row],[Vehicle Size]],$O$4:$P$6,2,0)</f>
        <v>3</v>
      </c>
      <c r="AN142" t="s">
        <v>151</v>
      </c>
      <c r="AO142">
        <f>VLOOKUP(Table13[[#This Row],[Vehicle Style]],$Q$4:$R$19,2,0)</f>
        <v>16</v>
      </c>
      <c r="AP142">
        <v>34</v>
      </c>
      <c r="AQ142">
        <v>22</v>
      </c>
      <c r="AR142">
        <v>3916</v>
      </c>
      <c r="AS142">
        <v>42650</v>
      </c>
    </row>
    <row r="143" spans="3:45" x14ac:dyDescent="0.35">
      <c r="C143" t="s">
        <v>359</v>
      </c>
      <c r="D143">
        <v>140</v>
      </c>
      <c r="T143">
        <v>140</v>
      </c>
      <c r="U143" t="s">
        <v>72</v>
      </c>
      <c r="V143">
        <f>VLOOKUP(Table13[[#This Row],[Make]],$A$4:$B$51,2,0)</f>
        <v>6</v>
      </c>
      <c r="W143" t="s">
        <v>137</v>
      </c>
      <c r="X143">
        <f>VLOOKUP(Table13[[#This Row],[Model]],Table12[[Model S]:[Column2]],2,0)</f>
        <v>13</v>
      </c>
      <c r="Y143">
        <v>2016</v>
      </c>
      <c r="Z143">
        <f>VLOOKUP(Table13[[#This Row],[Year]],$E$4:$F$31,2,0)</f>
        <v>27</v>
      </c>
      <c r="AA143" t="s">
        <v>74</v>
      </c>
      <c r="AB143">
        <f>VLOOKUP(Table13[[#This Row],[Engine Fuel Type]],$G$4:$H$13,2,0)</f>
        <v>9</v>
      </c>
      <c r="AC143">
        <v>180</v>
      </c>
      <c r="AD143">
        <v>4</v>
      </c>
      <c r="AE143" t="s">
        <v>81</v>
      </c>
      <c r="AF143">
        <f>VLOOKUP(Table13[[#This Row],[Transmission Type]],$I$4:$J$7,2,0)</f>
        <v>2</v>
      </c>
      <c r="AG143" t="s">
        <v>76</v>
      </c>
      <c r="AH143">
        <f>VLOOKUP(Table13[[#This Row],[Driven_Wheels]],$K$4:$L$7,2,0)</f>
        <v>4</v>
      </c>
      <c r="AI143">
        <v>4</v>
      </c>
      <c r="AJ143" t="s">
        <v>107</v>
      </c>
      <c r="AK143">
        <f>VLOOKUP(Table13[[#This Row],[Market Category]],$M$4:$N$75,2,0)</f>
        <v>64</v>
      </c>
      <c r="AL143" t="s">
        <v>94</v>
      </c>
      <c r="AM143">
        <f>VLOOKUP(Table13[[#This Row],[Vehicle Size]],$O$4:$P$6,2,0)</f>
        <v>3</v>
      </c>
      <c r="AN143" t="s">
        <v>147</v>
      </c>
      <c r="AO143">
        <f>VLOOKUP(Table13[[#This Row],[Vehicle Style]],$Q$4:$R$19,2,0)</f>
        <v>15</v>
      </c>
      <c r="AP143">
        <v>36</v>
      </c>
      <c r="AQ143">
        <v>24</v>
      </c>
      <c r="AR143">
        <v>3916</v>
      </c>
      <c r="AS143">
        <v>33150</v>
      </c>
    </row>
    <row r="144" spans="3:45" x14ac:dyDescent="0.35">
      <c r="C144" t="s">
        <v>360</v>
      </c>
      <c r="D144">
        <v>141</v>
      </c>
      <c r="T144">
        <v>141</v>
      </c>
      <c r="U144" t="s">
        <v>72</v>
      </c>
      <c r="V144">
        <f>VLOOKUP(Table13[[#This Row],[Make]],$A$4:$B$51,2,0)</f>
        <v>6</v>
      </c>
      <c r="W144" t="s">
        <v>137</v>
      </c>
      <c r="X144">
        <f>VLOOKUP(Table13[[#This Row],[Model]],Table12[[Model S]:[Column2]],2,0)</f>
        <v>13</v>
      </c>
      <c r="Y144">
        <v>2016</v>
      </c>
      <c r="Z144">
        <f>VLOOKUP(Table13[[#This Row],[Year]],$E$4:$F$31,2,0)</f>
        <v>27</v>
      </c>
      <c r="AA144" t="s">
        <v>74</v>
      </c>
      <c r="AB144">
        <f>VLOOKUP(Table13[[#This Row],[Engine Fuel Type]],$G$4:$H$13,2,0)</f>
        <v>9</v>
      </c>
      <c r="AC144">
        <v>180</v>
      </c>
      <c r="AD144">
        <v>4</v>
      </c>
      <c r="AE144" t="s">
        <v>81</v>
      </c>
      <c r="AF144">
        <f>VLOOKUP(Table13[[#This Row],[Transmission Type]],$I$4:$J$7,2,0)</f>
        <v>2</v>
      </c>
      <c r="AG144" t="s">
        <v>68</v>
      </c>
      <c r="AH144">
        <f>VLOOKUP(Table13[[#This Row],[Driven_Wheels]],$K$4:$L$7,2,0)</f>
        <v>1</v>
      </c>
      <c r="AI144">
        <v>4</v>
      </c>
      <c r="AJ144" t="s">
        <v>107</v>
      </c>
      <c r="AK144">
        <f>VLOOKUP(Table13[[#This Row],[Market Category]],$M$4:$N$75,2,0)</f>
        <v>64</v>
      </c>
      <c r="AL144" t="s">
        <v>94</v>
      </c>
      <c r="AM144">
        <f>VLOOKUP(Table13[[#This Row],[Vehicle Size]],$O$4:$P$6,2,0)</f>
        <v>3</v>
      </c>
      <c r="AN144" t="s">
        <v>147</v>
      </c>
      <c r="AO144">
        <f>VLOOKUP(Table13[[#This Row],[Vehicle Style]],$Q$4:$R$19,2,0)</f>
        <v>15</v>
      </c>
      <c r="AP144">
        <v>35</v>
      </c>
      <c r="AQ144">
        <v>23</v>
      </c>
      <c r="AR144">
        <v>3916</v>
      </c>
      <c r="AS144">
        <v>35150</v>
      </c>
    </row>
    <row r="145" spans="3:45" x14ac:dyDescent="0.35">
      <c r="C145" t="s">
        <v>361</v>
      </c>
      <c r="D145">
        <v>142</v>
      </c>
      <c r="T145">
        <v>142</v>
      </c>
      <c r="U145" t="s">
        <v>72</v>
      </c>
      <c r="V145">
        <f>VLOOKUP(Table13[[#This Row],[Make]],$A$4:$B$51,2,0)</f>
        <v>6</v>
      </c>
      <c r="W145" t="s">
        <v>137</v>
      </c>
      <c r="X145">
        <f>VLOOKUP(Table13[[#This Row],[Model]],Table12[[Model S]:[Column2]],2,0)</f>
        <v>13</v>
      </c>
      <c r="Y145">
        <v>2016</v>
      </c>
      <c r="Z145">
        <f>VLOOKUP(Table13[[#This Row],[Year]],$E$4:$F$31,2,0)</f>
        <v>27</v>
      </c>
      <c r="AA145" t="s">
        <v>66</v>
      </c>
      <c r="AB145">
        <f>VLOOKUP(Table13[[#This Row],[Engine Fuel Type]],$G$4:$H$13,2,0)</f>
        <v>1</v>
      </c>
      <c r="AC145">
        <v>180</v>
      </c>
      <c r="AD145">
        <v>4</v>
      </c>
      <c r="AE145" t="s">
        <v>81</v>
      </c>
      <c r="AF145">
        <f>VLOOKUP(Table13[[#This Row],[Transmission Type]],$I$4:$J$7,2,0)</f>
        <v>2</v>
      </c>
      <c r="AG145" t="s">
        <v>68</v>
      </c>
      <c r="AH145">
        <f>VLOOKUP(Table13[[#This Row],[Driven_Wheels]],$K$4:$L$7,2,0)</f>
        <v>1</v>
      </c>
      <c r="AI145">
        <v>4</v>
      </c>
      <c r="AJ145" t="s">
        <v>177</v>
      </c>
      <c r="AK145">
        <f>VLOOKUP(Table13[[#This Row],[Market Category]],$M$4:$N$75,2,0)</f>
        <v>25</v>
      </c>
      <c r="AL145" t="s">
        <v>94</v>
      </c>
      <c r="AM145">
        <f>VLOOKUP(Table13[[#This Row],[Vehicle Size]],$O$4:$P$6,2,0)</f>
        <v>3</v>
      </c>
      <c r="AN145" t="s">
        <v>151</v>
      </c>
      <c r="AO145">
        <f>VLOOKUP(Table13[[#This Row],[Vehicle Style]],$Q$4:$R$19,2,0)</f>
        <v>16</v>
      </c>
      <c r="AP145">
        <v>40</v>
      </c>
      <c r="AQ145">
        <v>30</v>
      </c>
      <c r="AR145">
        <v>3916</v>
      </c>
      <c r="AS145">
        <v>44150</v>
      </c>
    </row>
    <row r="146" spans="3:45" x14ac:dyDescent="0.35">
      <c r="C146" t="s">
        <v>362</v>
      </c>
      <c r="D146">
        <v>143</v>
      </c>
      <c r="T146">
        <v>143</v>
      </c>
      <c r="U146" t="s">
        <v>72</v>
      </c>
      <c r="V146">
        <f>VLOOKUP(Table13[[#This Row],[Make]],$A$4:$B$51,2,0)</f>
        <v>6</v>
      </c>
      <c r="W146" t="s">
        <v>137</v>
      </c>
      <c r="X146">
        <f>VLOOKUP(Table13[[#This Row],[Model]],Table12[[Model S]:[Column2]],2,0)</f>
        <v>13</v>
      </c>
      <c r="Y146">
        <v>2016</v>
      </c>
      <c r="Z146">
        <f>VLOOKUP(Table13[[#This Row],[Year]],$E$4:$F$31,2,0)</f>
        <v>27</v>
      </c>
      <c r="AA146" t="s">
        <v>74</v>
      </c>
      <c r="AB146">
        <f>VLOOKUP(Table13[[#This Row],[Engine Fuel Type]],$G$4:$H$13,2,0)</f>
        <v>9</v>
      </c>
      <c r="AC146">
        <v>320</v>
      </c>
      <c r="AD146">
        <v>6</v>
      </c>
      <c r="AE146" t="s">
        <v>81</v>
      </c>
      <c r="AF146">
        <f>VLOOKUP(Table13[[#This Row],[Transmission Type]],$I$4:$J$7,2,0)</f>
        <v>2</v>
      </c>
      <c r="AG146" t="s">
        <v>76</v>
      </c>
      <c r="AH146">
        <f>VLOOKUP(Table13[[#This Row],[Driven_Wheels]],$K$4:$L$7,2,0)</f>
        <v>4</v>
      </c>
      <c r="AI146">
        <v>4</v>
      </c>
      <c r="AJ146" t="s">
        <v>96</v>
      </c>
      <c r="AK146">
        <f>VLOOKUP(Table13[[#This Row],[Market Category]],$M$4:$N$75,2,0)</f>
        <v>65</v>
      </c>
      <c r="AL146" t="s">
        <v>94</v>
      </c>
      <c r="AM146">
        <f>VLOOKUP(Table13[[#This Row],[Vehicle Size]],$O$4:$P$6,2,0)</f>
        <v>3</v>
      </c>
      <c r="AN146" t="s">
        <v>147</v>
      </c>
      <c r="AO146">
        <f>VLOOKUP(Table13[[#This Row],[Vehicle Style]],$Q$4:$R$19,2,0)</f>
        <v>15</v>
      </c>
      <c r="AP146">
        <v>33</v>
      </c>
      <c r="AQ146">
        <v>22</v>
      </c>
      <c r="AR146">
        <v>3916</v>
      </c>
      <c r="AS146">
        <v>45800</v>
      </c>
    </row>
    <row r="147" spans="3:45" x14ac:dyDescent="0.35">
      <c r="C147" t="s">
        <v>363</v>
      </c>
      <c r="D147">
        <v>144</v>
      </c>
      <c r="T147">
        <v>144</v>
      </c>
      <c r="U147" t="s">
        <v>72</v>
      </c>
      <c r="V147">
        <f>VLOOKUP(Table13[[#This Row],[Make]],$A$4:$B$51,2,0)</f>
        <v>6</v>
      </c>
      <c r="W147" t="s">
        <v>137</v>
      </c>
      <c r="X147">
        <f>VLOOKUP(Table13[[#This Row],[Model]],Table12[[Model S]:[Column2]],2,0)</f>
        <v>13</v>
      </c>
      <c r="Y147">
        <v>2017</v>
      </c>
      <c r="Z147">
        <f>VLOOKUP(Table13[[#This Row],[Year]],$E$4:$F$31,2,0)</f>
        <v>28</v>
      </c>
      <c r="AA147" t="s">
        <v>117</v>
      </c>
      <c r="AB147">
        <f>VLOOKUP(Table13[[#This Row],[Engine Fuel Type]],$G$4:$H$13,2,0)</f>
        <v>8</v>
      </c>
      <c r="AC147">
        <v>248</v>
      </c>
      <c r="AD147">
        <v>4</v>
      </c>
      <c r="AE147" t="s">
        <v>81</v>
      </c>
      <c r="AF147">
        <f>VLOOKUP(Table13[[#This Row],[Transmission Type]],$I$4:$J$7,2,0)</f>
        <v>2</v>
      </c>
      <c r="AG147" t="s">
        <v>76</v>
      </c>
      <c r="AH147">
        <f>VLOOKUP(Table13[[#This Row],[Driven_Wheels]],$K$4:$L$7,2,0)</f>
        <v>4</v>
      </c>
      <c r="AI147">
        <v>4</v>
      </c>
      <c r="AJ147" t="s">
        <v>86</v>
      </c>
      <c r="AK147">
        <f>VLOOKUP(Table13[[#This Row],[Market Category]],$M$4:$N$75,2,0)</f>
        <v>68</v>
      </c>
      <c r="AL147" t="s">
        <v>94</v>
      </c>
      <c r="AM147">
        <f>VLOOKUP(Table13[[#This Row],[Vehicle Size]],$O$4:$P$6,2,0)</f>
        <v>3</v>
      </c>
      <c r="AN147" t="s">
        <v>147</v>
      </c>
      <c r="AO147">
        <f>VLOOKUP(Table13[[#This Row],[Vehicle Style]],$Q$4:$R$19,2,0)</f>
        <v>15</v>
      </c>
      <c r="AP147">
        <v>34</v>
      </c>
      <c r="AQ147">
        <v>23</v>
      </c>
      <c r="AR147">
        <v>3916</v>
      </c>
      <c r="AS147">
        <v>38750</v>
      </c>
    </row>
    <row r="148" spans="3:45" x14ac:dyDescent="0.35">
      <c r="C148" t="s">
        <v>364</v>
      </c>
      <c r="D148">
        <v>145</v>
      </c>
      <c r="T148">
        <v>145</v>
      </c>
      <c r="U148" t="s">
        <v>72</v>
      </c>
      <c r="V148">
        <f>VLOOKUP(Table13[[#This Row],[Make]],$A$4:$B$51,2,0)</f>
        <v>6</v>
      </c>
      <c r="W148" t="s">
        <v>137</v>
      </c>
      <c r="X148">
        <f>VLOOKUP(Table13[[#This Row],[Model]],Table12[[Model S]:[Column2]],2,0)</f>
        <v>13</v>
      </c>
      <c r="Y148">
        <v>2017</v>
      </c>
      <c r="Z148">
        <f>VLOOKUP(Table13[[#This Row],[Year]],$E$4:$F$31,2,0)</f>
        <v>28</v>
      </c>
      <c r="AA148" t="s">
        <v>117</v>
      </c>
      <c r="AB148">
        <f>VLOOKUP(Table13[[#This Row],[Engine Fuel Type]],$G$4:$H$13,2,0)</f>
        <v>8</v>
      </c>
      <c r="AC148">
        <v>180</v>
      </c>
      <c r="AD148">
        <v>4</v>
      </c>
      <c r="AE148" t="s">
        <v>81</v>
      </c>
      <c r="AF148">
        <f>VLOOKUP(Table13[[#This Row],[Transmission Type]],$I$4:$J$7,2,0)</f>
        <v>2</v>
      </c>
      <c r="AG148" t="s">
        <v>68</v>
      </c>
      <c r="AH148">
        <f>VLOOKUP(Table13[[#This Row],[Driven_Wheels]],$K$4:$L$7,2,0)</f>
        <v>1</v>
      </c>
      <c r="AI148">
        <v>4</v>
      </c>
      <c r="AJ148" t="s">
        <v>107</v>
      </c>
      <c r="AK148">
        <f>VLOOKUP(Table13[[#This Row],[Market Category]],$M$4:$N$75,2,0)</f>
        <v>64</v>
      </c>
      <c r="AL148" t="s">
        <v>94</v>
      </c>
      <c r="AM148">
        <f>VLOOKUP(Table13[[#This Row],[Vehicle Size]],$O$4:$P$6,2,0)</f>
        <v>3</v>
      </c>
      <c r="AN148" t="s">
        <v>147</v>
      </c>
      <c r="AO148">
        <f>VLOOKUP(Table13[[#This Row],[Vehicle Style]],$Q$4:$R$19,2,0)</f>
        <v>15</v>
      </c>
      <c r="AP148">
        <v>34</v>
      </c>
      <c r="AQ148">
        <v>23</v>
      </c>
      <c r="AR148">
        <v>3916</v>
      </c>
      <c r="AS148">
        <v>35450</v>
      </c>
    </row>
    <row r="149" spans="3:45" x14ac:dyDescent="0.35">
      <c r="C149" t="s">
        <v>365</v>
      </c>
      <c r="D149">
        <v>146</v>
      </c>
      <c r="T149">
        <v>146</v>
      </c>
      <c r="U149" t="s">
        <v>72</v>
      </c>
      <c r="V149">
        <f>VLOOKUP(Table13[[#This Row],[Make]],$A$4:$B$51,2,0)</f>
        <v>6</v>
      </c>
      <c r="W149" t="s">
        <v>137</v>
      </c>
      <c r="X149">
        <f>VLOOKUP(Table13[[#This Row],[Model]],Table12[[Model S]:[Column2]],2,0)</f>
        <v>13</v>
      </c>
      <c r="Y149">
        <v>2017</v>
      </c>
      <c r="Z149">
        <f>VLOOKUP(Table13[[#This Row],[Year]],$E$4:$F$31,2,0)</f>
        <v>28</v>
      </c>
      <c r="AA149" t="s">
        <v>117</v>
      </c>
      <c r="AB149">
        <f>VLOOKUP(Table13[[#This Row],[Engine Fuel Type]],$G$4:$H$13,2,0)</f>
        <v>8</v>
      </c>
      <c r="AC149">
        <v>180</v>
      </c>
      <c r="AD149">
        <v>4</v>
      </c>
      <c r="AE149" t="s">
        <v>81</v>
      </c>
      <c r="AF149">
        <f>VLOOKUP(Table13[[#This Row],[Transmission Type]],$I$4:$J$7,2,0)</f>
        <v>2</v>
      </c>
      <c r="AG149" t="s">
        <v>76</v>
      </c>
      <c r="AH149">
        <f>VLOOKUP(Table13[[#This Row],[Driven_Wheels]],$K$4:$L$7,2,0)</f>
        <v>4</v>
      </c>
      <c r="AI149">
        <v>4</v>
      </c>
      <c r="AJ149" t="s">
        <v>107</v>
      </c>
      <c r="AK149">
        <f>VLOOKUP(Table13[[#This Row],[Market Category]],$M$4:$N$75,2,0)</f>
        <v>64</v>
      </c>
      <c r="AL149" t="s">
        <v>94</v>
      </c>
      <c r="AM149">
        <f>VLOOKUP(Table13[[#This Row],[Vehicle Size]],$O$4:$P$6,2,0)</f>
        <v>3</v>
      </c>
      <c r="AN149" t="s">
        <v>147</v>
      </c>
      <c r="AO149">
        <f>VLOOKUP(Table13[[#This Row],[Vehicle Style]],$Q$4:$R$19,2,0)</f>
        <v>15</v>
      </c>
      <c r="AP149">
        <v>35</v>
      </c>
      <c r="AQ149">
        <v>23</v>
      </c>
      <c r="AR149">
        <v>3916</v>
      </c>
      <c r="AS149">
        <v>33450</v>
      </c>
    </row>
    <row r="150" spans="3:45" x14ac:dyDescent="0.35">
      <c r="C150" t="s">
        <v>366</v>
      </c>
      <c r="D150">
        <v>147</v>
      </c>
      <c r="T150">
        <v>147</v>
      </c>
      <c r="U150" t="s">
        <v>72</v>
      </c>
      <c r="V150">
        <f>VLOOKUP(Table13[[#This Row],[Make]],$A$4:$B$51,2,0)</f>
        <v>6</v>
      </c>
      <c r="W150" t="s">
        <v>137</v>
      </c>
      <c r="X150">
        <f>VLOOKUP(Table13[[#This Row],[Model]],Table12[[Model S]:[Column2]],2,0)</f>
        <v>13</v>
      </c>
      <c r="Y150">
        <v>2017</v>
      </c>
      <c r="Z150">
        <f>VLOOKUP(Table13[[#This Row],[Year]],$E$4:$F$31,2,0)</f>
        <v>28</v>
      </c>
      <c r="AA150" t="s">
        <v>117</v>
      </c>
      <c r="AB150">
        <f>VLOOKUP(Table13[[#This Row],[Engine Fuel Type]],$G$4:$H$13,2,0)</f>
        <v>8</v>
      </c>
      <c r="AC150">
        <v>248</v>
      </c>
      <c r="AD150">
        <v>4</v>
      </c>
      <c r="AE150" t="s">
        <v>81</v>
      </c>
      <c r="AF150">
        <f>VLOOKUP(Table13[[#This Row],[Transmission Type]],$I$4:$J$7,2,0)</f>
        <v>2</v>
      </c>
      <c r="AG150" t="s">
        <v>68</v>
      </c>
      <c r="AH150">
        <f>VLOOKUP(Table13[[#This Row],[Driven_Wheels]],$K$4:$L$7,2,0)</f>
        <v>1</v>
      </c>
      <c r="AI150">
        <v>4</v>
      </c>
      <c r="AJ150" t="s">
        <v>107</v>
      </c>
      <c r="AK150">
        <f>VLOOKUP(Table13[[#This Row],[Market Category]],$M$4:$N$75,2,0)</f>
        <v>64</v>
      </c>
      <c r="AL150" t="s">
        <v>94</v>
      </c>
      <c r="AM150">
        <f>VLOOKUP(Table13[[#This Row],[Vehicle Size]],$O$4:$P$6,2,0)</f>
        <v>3</v>
      </c>
      <c r="AN150" t="s">
        <v>147</v>
      </c>
      <c r="AO150">
        <f>VLOOKUP(Table13[[#This Row],[Vehicle Style]],$Q$4:$R$19,2,0)</f>
        <v>15</v>
      </c>
      <c r="AP150">
        <v>33</v>
      </c>
      <c r="AQ150">
        <v>23</v>
      </c>
      <c r="AR150">
        <v>3916</v>
      </c>
      <c r="AS150">
        <v>40750</v>
      </c>
    </row>
    <row r="151" spans="3:45" x14ac:dyDescent="0.35">
      <c r="C151" t="s">
        <v>367</v>
      </c>
      <c r="D151">
        <v>148</v>
      </c>
      <c r="T151">
        <v>148</v>
      </c>
      <c r="U151" t="s">
        <v>72</v>
      </c>
      <c r="V151">
        <f>VLOOKUP(Table13[[#This Row],[Make]],$A$4:$B$51,2,0)</f>
        <v>6</v>
      </c>
      <c r="W151" t="s">
        <v>137</v>
      </c>
      <c r="X151">
        <f>VLOOKUP(Table13[[#This Row],[Model]],Table12[[Model S]:[Column2]],2,0)</f>
        <v>13</v>
      </c>
      <c r="Y151">
        <v>2017</v>
      </c>
      <c r="Z151">
        <f>VLOOKUP(Table13[[#This Row],[Year]],$E$4:$F$31,2,0)</f>
        <v>28</v>
      </c>
      <c r="AA151" t="s">
        <v>66</v>
      </c>
      <c r="AB151">
        <f>VLOOKUP(Table13[[#This Row],[Engine Fuel Type]],$G$4:$H$13,2,0)</f>
        <v>1</v>
      </c>
      <c r="AC151">
        <v>180</v>
      </c>
      <c r="AD151">
        <v>4</v>
      </c>
      <c r="AE151" t="s">
        <v>81</v>
      </c>
      <c r="AF151">
        <f>VLOOKUP(Table13[[#This Row],[Transmission Type]],$I$4:$J$7,2,0)</f>
        <v>2</v>
      </c>
      <c r="AG151" t="s">
        <v>68</v>
      </c>
      <c r="AH151">
        <f>VLOOKUP(Table13[[#This Row],[Driven_Wheels]],$K$4:$L$7,2,0)</f>
        <v>1</v>
      </c>
      <c r="AI151">
        <v>4</v>
      </c>
      <c r="AJ151" t="s">
        <v>177</v>
      </c>
      <c r="AK151">
        <f>VLOOKUP(Table13[[#This Row],[Market Category]],$M$4:$N$75,2,0)</f>
        <v>25</v>
      </c>
      <c r="AL151" t="s">
        <v>94</v>
      </c>
      <c r="AM151">
        <f>VLOOKUP(Table13[[#This Row],[Vehicle Size]],$O$4:$P$6,2,0)</f>
        <v>3</v>
      </c>
      <c r="AN151" t="s">
        <v>147</v>
      </c>
      <c r="AO151">
        <f>VLOOKUP(Table13[[#This Row],[Vehicle Style]],$Q$4:$R$19,2,0)</f>
        <v>15</v>
      </c>
      <c r="AP151">
        <v>40</v>
      </c>
      <c r="AQ151">
        <v>30</v>
      </c>
      <c r="AR151">
        <v>3916</v>
      </c>
      <c r="AS151">
        <v>42250</v>
      </c>
    </row>
    <row r="152" spans="3:45" x14ac:dyDescent="0.35">
      <c r="C152" t="s">
        <v>368</v>
      </c>
      <c r="D152">
        <v>149</v>
      </c>
      <c r="T152">
        <v>149</v>
      </c>
      <c r="U152" t="s">
        <v>72</v>
      </c>
      <c r="V152">
        <f>VLOOKUP(Table13[[#This Row],[Make]],$A$4:$B$51,2,0)</f>
        <v>6</v>
      </c>
      <c r="W152" t="s">
        <v>137</v>
      </c>
      <c r="X152">
        <f>VLOOKUP(Table13[[#This Row],[Model]],Table12[[Model S]:[Column2]],2,0)</f>
        <v>13</v>
      </c>
      <c r="Y152">
        <v>2017</v>
      </c>
      <c r="Z152">
        <f>VLOOKUP(Table13[[#This Row],[Year]],$E$4:$F$31,2,0)</f>
        <v>28</v>
      </c>
      <c r="AA152" t="s">
        <v>117</v>
      </c>
      <c r="AB152">
        <f>VLOOKUP(Table13[[#This Row],[Engine Fuel Type]],$G$4:$H$13,2,0)</f>
        <v>8</v>
      </c>
      <c r="AC152">
        <v>248</v>
      </c>
      <c r="AD152">
        <v>4</v>
      </c>
      <c r="AE152" t="s">
        <v>81</v>
      </c>
      <c r="AF152">
        <f>VLOOKUP(Table13[[#This Row],[Transmission Type]],$I$4:$J$7,2,0)</f>
        <v>2</v>
      </c>
      <c r="AG152" t="s">
        <v>68</v>
      </c>
      <c r="AH152">
        <f>VLOOKUP(Table13[[#This Row],[Driven_Wheels]],$K$4:$L$7,2,0)</f>
        <v>1</v>
      </c>
      <c r="AI152">
        <v>4</v>
      </c>
      <c r="AJ152" t="s">
        <v>107</v>
      </c>
      <c r="AK152">
        <f>VLOOKUP(Table13[[#This Row],[Market Category]],$M$4:$N$75,2,0)</f>
        <v>64</v>
      </c>
      <c r="AL152" t="s">
        <v>94</v>
      </c>
      <c r="AM152">
        <f>VLOOKUP(Table13[[#This Row],[Vehicle Size]],$O$4:$P$6,2,0)</f>
        <v>3</v>
      </c>
      <c r="AN152" t="s">
        <v>151</v>
      </c>
      <c r="AO152">
        <f>VLOOKUP(Table13[[#This Row],[Vehicle Style]],$Q$4:$R$19,2,0)</f>
        <v>16</v>
      </c>
      <c r="AP152">
        <v>33</v>
      </c>
      <c r="AQ152">
        <v>23</v>
      </c>
      <c r="AR152">
        <v>3916</v>
      </c>
      <c r="AS152">
        <v>42950</v>
      </c>
    </row>
    <row r="153" spans="3:45" x14ac:dyDescent="0.35">
      <c r="C153" t="s">
        <v>369</v>
      </c>
      <c r="D153">
        <v>150</v>
      </c>
      <c r="T153">
        <v>150</v>
      </c>
      <c r="U153" t="s">
        <v>72</v>
      </c>
      <c r="V153">
        <f>VLOOKUP(Table13[[#This Row],[Make]],$A$4:$B$51,2,0)</f>
        <v>6</v>
      </c>
      <c r="W153" t="s">
        <v>137</v>
      </c>
      <c r="X153">
        <f>VLOOKUP(Table13[[#This Row],[Model]],Table12[[Model S]:[Column2]],2,0)</f>
        <v>13</v>
      </c>
      <c r="Y153">
        <v>2017</v>
      </c>
      <c r="Z153">
        <f>VLOOKUP(Table13[[#This Row],[Year]],$E$4:$F$31,2,0)</f>
        <v>28</v>
      </c>
      <c r="AA153" t="s">
        <v>66</v>
      </c>
      <c r="AB153">
        <f>VLOOKUP(Table13[[#This Row],[Engine Fuel Type]],$G$4:$H$13,2,0)</f>
        <v>1</v>
      </c>
      <c r="AC153">
        <v>180</v>
      </c>
      <c r="AD153">
        <v>4</v>
      </c>
      <c r="AE153" t="s">
        <v>81</v>
      </c>
      <c r="AF153">
        <f>VLOOKUP(Table13[[#This Row],[Transmission Type]],$I$4:$J$7,2,0)</f>
        <v>2</v>
      </c>
      <c r="AG153" t="s">
        <v>76</v>
      </c>
      <c r="AH153">
        <f>VLOOKUP(Table13[[#This Row],[Driven_Wheels]],$K$4:$L$7,2,0)</f>
        <v>4</v>
      </c>
      <c r="AI153">
        <v>4</v>
      </c>
      <c r="AJ153" t="s">
        <v>177</v>
      </c>
      <c r="AK153">
        <f>VLOOKUP(Table13[[#This Row],[Market Category]],$M$4:$N$75,2,0)</f>
        <v>25</v>
      </c>
      <c r="AL153" t="s">
        <v>94</v>
      </c>
      <c r="AM153">
        <f>VLOOKUP(Table13[[#This Row],[Vehicle Size]],$O$4:$P$6,2,0)</f>
        <v>3</v>
      </c>
      <c r="AN153" t="s">
        <v>147</v>
      </c>
      <c r="AO153">
        <f>VLOOKUP(Table13[[#This Row],[Vehicle Style]],$Q$4:$R$19,2,0)</f>
        <v>15</v>
      </c>
      <c r="AP153">
        <v>42</v>
      </c>
      <c r="AQ153">
        <v>32</v>
      </c>
      <c r="AR153">
        <v>3916</v>
      </c>
      <c r="AS153">
        <v>40250</v>
      </c>
    </row>
    <row r="154" spans="3:45" x14ac:dyDescent="0.35">
      <c r="C154" t="s">
        <v>370</v>
      </c>
      <c r="D154">
        <v>151</v>
      </c>
      <c r="T154">
        <v>151</v>
      </c>
      <c r="U154" t="s">
        <v>72</v>
      </c>
      <c r="V154">
        <f>VLOOKUP(Table13[[#This Row],[Make]],$A$4:$B$51,2,0)</f>
        <v>6</v>
      </c>
      <c r="W154" t="s">
        <v>137</v>
      </c>
      <c r="X154">
        <f>VLOOKUP(Table13[[#This Row],[Model]],Table12[[Model S]:[Column2]],2,0)</f>
        <v>13</v>
      </c>
      <c r="Y154">
        <v>2017</v>
      </c>
      <c r="Z154">
        <f>VLOOKUP(Table13[[#This Row],[Year]],$E$4:$F$31,2,0)</f>
        <v>28</v>
      </c>
      <c r="AA154" t="s">
        <v>117</v>
      </c>
      <c r="AB154">
        <f>VLOOKUP(Table13[[#This Row],[Engine Fuel Type]],$G$4:$H$13,2,0)</f>
        <v>8</v>
      </c>
      <c r="AC154">
        <v>320</v>
      </c>
      <c r="AD154">
        <v>6</v>
      </c>
      <c r="AE154" t="s">
        <v>81</v>
      </c>
      <c r="AF154">
        <f>VLOOKUP(Table13[[#This Row],[Transmission Type]],$I$4:$J$7,2,0)</f>
        <v>2</v>
      </c>
      <c r="AG154" t="s">
        <v>68</v>
      </c>
      <c r="AH154">
        <f>VLOOKUP(Table13[[#This Row],[Driven_Wheels]],$K$4:$L$7,2,0)</f>
        <v>1</v>
      </c>
      <c r="AI154">
        <v>4</v>
      </c>
      <c r="AJ154" t="s">
        <v>86</v>
      </c>
      <c r="AK154">
        <f>VLOOKUP(Table13[[#This Row],[Market Category]],$M$4:$N$75,2,0)</f>
        <v>68</v>
      </c>
      <c r="AL154" t="s">
        <v>94</v>
      </c>
      <c r="AM154">
        <f>VLOOKUP(Table13[[#This Row],[Vehicle Size]],$O$4:$P$6,2,0)</f>
        <v>3</v>
      </c>
      <c r="AN154" t="s">
        <v>147</v>
      </c>
      <c r="AO154">
        <f>VLOOKUP(Table13[[#This Row],[Vehicle Style]],$Q$4:$R$19,2,0)</f>
        <v>15</v>
      </c>
      <c r="AP154">
        <v>31</v>
      </c>
      <c r="AQ154">
        <v>21</v>
      </c>
      <c r="AR154">
        <v>3916</v>
      </c>
      <c r="AS154">
        <v>49900</v>
      </c>
    </row>
    <row r="155" spans="3:45" x14ac:dyDescent="0.35">
      <c r="C155" t="s">
        <v>371</v>
      </c>
      <c r="D155">
        <v>152</v>
      </c>
      <c r="T155">
        <v>152</v>
      </c>
      <c r="U155" t="s">
        <v>72</v>
      </c>
      <c r="V155">
        <f>VLOOKUP(Table13[[#This Row],[Make]],$A$4:$B$51,2,0)</f>
        <v>6</v>
      </c>
      <c r="W155" t="s">
        <v>137</v>
      </c>
      <c r="X155">
        <f>VLOOKUP(Table13[[#This Row],[Model]],Table12[[Model S]:[Column2]],2,0)</f>
        <v>13</v>
      </c>
      <c r="Y155">
        <v>2017</v>
      </c>
      <c r="Z155">
        <f>VLOOKUP(Table13[[#This Row],[Year]],$E$4:$F$31,2,0)</f>
        <v>28</v>
      </c>
      <c r="AA155" t="s">
        <v>117</v>
      </c>
      <c r="AB155">
        <f>VLOOKUP(Table13[[#This Row],[Engine Fuel Type]],$G$4:$H$13,2,0)</f>
        <v>8</v>
      </c>
      <c r="AC155">
        <v>320</v>
      </c>
      <c r="AD155">
        <v>6</v>
      </c>
      <c r="AE155" t="s">
        <v>81</v>
      </c>
      <c r="AF155">
        <f>VLOOKUP(Table13[[#This Row],[Transmission Type]],$I$4:$J$7,2,0)</f>
        <v>2</v>
      </c>
      <c r="AG155" t="s">
        <v>76</v>
      </c>
      <c r="AH155">
        <f>VLOOKUP(Table13[[#This Row],[Driven_Wheels]],$K$4:$L$7,2,0)</f>
        <v>4</v>
      </c>
      <c r="AI155">
        <v>4</v>
      </c>
      <c r="AJ155" t="s">
        <v>96</v>
      </c>
      <c r="AK155">
        <f>VLOOKUP(Table13[[#This Row],[Market Category]],$M$4:$N$75,2,0)</f>
        <v>65</v>
      </c>
      <c r="AL155" t="s">
        <v>94</v>
      </c>
      <c r="AM155">
        <f>VLOOKUP(Table13[[#This Row],[Vehicle Size]],$O$4:$P$6,2,0)</f>
        <v>3</v>
      </c>
      <c r="AN155" t="s">
        <v>147</v>
      </c>
      <c r="AO155">
        <f>VLOOKUP(Table13[[#This Row],[Vehicle Style]],$Q$4:$R$19,2,0)</f>
        <v>15</v>
      </c>
      <c r="AP155">
        <v>32</v>
      </c>
      <c r="AQ155">
        <v>21</v>
      </c>
      <c r="AR155">
        <v>3916</v>
      </c>
      <c r="AS155">
        <v>47900</v>
      </c>
    </row>
    <row r="156" spans="3:45" x14ac:dyDescent="0.35">
      <c r="C156" t="s">
        <v>372</v>
      </c>
      <c r="D156">
        <v>153</v>
      </c>
      <c r="T156">
        <v>153</v>
      </c>
      <c r="U156" t="s">
        <v>72</v>
      </c>
      <c r="V156">
        <f>VLOOKUP(Table13[[#This Row],[Make]],$A$4:$B$51,2,0)</f>
        <v>6</v>
      </c>
      <c r="W156" t="s">
        <v>137</v>
      </c>
      <c r="X156">
        <f>VLOOKUP(Table13[[#This Row],[Model]],Table12[[Model S]:[Column2]],2,0)</f>
        <v>13</v>
      </c>
      <c r="Y156">
        <v>2017</v>
      </c>
      <c r="Z156">
        <f>VLOOKUP(Table13[[#This Row],[Year]],$E$4:$F$31,2,0)</f>
        <v>28</v>
      </c>
      <c r="AA156" t="s">
        <v>66</v>
      </c>
      <c r="AB156">
        <f>VLOOKUP(Table13[[#This Row],[Engine Fuel Type]],$G$4:$H$13,2,0)</f>
        <v>1</v>
      </c>
      <c r="AC156">
        <v>180</v>
      </c>
      <c r="AD156">
        <v>4</v>
      </c>
      <c r="AE156" t="s">
        <v>81</v>
      </c>
      <c r="AF156">
        <f>VLOOKUP(Table13[[#This Row],[Transmission Type]],$I$4:$J$7,2,0)</f>
        <v>2</v>
      </c>
      <c r="AG156" t="s">
        <v>68</v>
      </c>
      <c r="AH156">
        <f>VLOOKUP(Table13[[#This Row],[Driven_Wheels]],$K$4:$L$7,2,0)</f>
        <v>1</v>
      </c>
      <c r="AI156">
        <v>4</v>
      </c>
      <c r="AJ156" t="s">
        <v>177</v>
      </c>
      <c r="AK156">
        <f>VLOOKUP(Table13[[#This Row],[Market Category]],$M$4:$N$75,2,0)</f>
        <v>25</v>
      </c>
      <c r="AL156" t="s">
        <v>94</v>
      </c>
      <c r="AM156">
        <f>VLOOKUP(Table13[[#This Row],[Vehicle Size]],$O$4:$P$6,2,0)</f>
        <v>3</v>
      </c>
      <c r="AN156" t="s">
        <v>151</v>
      </c>
      <c r="AO156">
        <f>VLOOKUP(Table13[[#This Row],[Vehicle Style]],$Q$4:$R$19,2,0)</f>
        <v>16</v>
      </c>
      <c r="AP156">
        <v>40</v>
      </c>
      <c r="AQ156">
        <v>30</v>
      </c>
      <c r="AR156">
        <v>3916</v>
      </c>
      <c r="AS156">
        <v>44450</v>
      </c>
    </row>
    <row r="157" spans="3:45" x14ac:dyDescent="0.35">
      <c r="C157" t="s">
        <v>373</v>
      </c>
      <c r="D157">
        <v>154</v>
      </c>
      <c r="T157">
        <v>154</v>
      </c>
      <c r="U157" t="s">
        <v>197</v>
      </c>
      <c r="V157">
        <f>VLOOKUP(Table13[[#This Row],[Make]],$A$4:$B$51,2,0)</f>
        <v>32</v>
      </c>
      <c r="W157" t="s">
        <v>153</v>
      </c>
      <c r="X157">
        <f>VLOOKUP(Table13[[#This Row],[Model]],Table12[[Model S]:[Column2]],2,0)</f>
        <v>17</v>
      </c>
      <c r="Y157">
        <v>1991</v>
      </c>
      <c r="Z157">
        <f>VLOOKUP(Table13[[#This Row],[Year]],$E$4:$F$31,2,0)</f>
        <v>2</v>
      </c>
      <c r="AA157" t="s">
        <v>125</v>
      </c>
      <c r="AB157">
        <f>VLOOKUP(Table13[[#This Row],[Engine Fuel Type]],$G$4:$H$13,2,0)</f>
        <v>10</v>
      </c>
      <c r="AC157">
        <v>177</v>
      </c>
      <c r="AD157">
        <v>6</v>
      </c>
      <c r="AE157" t="s">
        <v>81</v>
      </c>
      <c r="AF157">
        <f>VLOOKUP(Table13[[#This Row],[Transmission Type]],$I$4:$J$7,2,0)</f>
        <v>2</v>
      </c>
      <c r="AG157" t="s">
        <v>76</v>
      </c>
      <c r="AH157">
        <f>VLOOKUP(Table13[[#This Row],[Driven_Wheels]],$K$4:$L$7,2,0)</f>
        <v>4</v>
      </c>
      <c r="AI157">
        <v>4</v>
      </c>
      <c r="AJ157" t="s">
        <v>107</v>
      </c>
      <c r="AK157">
        <f>VLOOKUP(Table13[[#This Row],[Market Category]],$M$4:$N$75,2,0)</f>
        <v>64</v>
      </c>
      <c r="AL157" t="s">
        <v>84</v>
      </c>
      <c r="AM157">
        <f>VLOOKUP(Table13[[#This Row],[Vehicle Size]],$O$4:$P$6,2,0)</f>
        <v>2</v>
      </c>
      <c r="AN157" t="s">
        <v>147</v>
      </c>
      <c r="AO157">
        <f>VLOOKUP(Table13[[#This Row],[Vehicle Style]],$Q$4:$R$19,2,0)</f>
        <v>15</v>
      </c>
      <c r="AP157">
        <v>19</v>
      </c>
      <c r="AQ157">
        <v>15</v>
      </c>
      <c r="AR157">
        <v>617</v>
      </c>
      <c r="AS157">
        <v>2232</v>
      </c>
    </row>
    <row r="158" spans="3:45" x14ac:dyDescent="0.35">
      <c r="C158" t="s">
        <v>374</v>
      </c>
      <c r="D158">
        <v>155</v>
      </c>
      <c r="T158">
        <v>155</v>
      </c>
      <c r="U158" t="s">
        <v>197</v>
      </c>
      <c r="V158">
        <f>VLOOKUP(Table13[[#This Row],[Make]],$A$4:$B$51,2,0)</f>
        <v>32</v>
      </c>
      <c r="W158" t="s">
        <v>153</v>
      </c>
      <c r="X158">
        <f>VLOOKUP(Table13[[#This Row],[Model]],Table12[[Model S]:[Column2]],2,0)</f>
        <v>17</v>
      </c>
      <c r="Y158">
        <v>1991</v>
      </c>
      <c r="Z158">
        <f>VLOOKUP(Table13[[#This Row],[Year]],$E$4:$F$31,2,0)</f>
        <v>2</v>
      </c>
      <c r="AA158" t="s">
        <v>125</v>
      </c>
      <c r="AB158">
        <f>VLOOKUP(Table13[[#This Row],[Engine Fuel Type]],$G$4:$H$13,2,0)</f>
        <v>10</v>
      </c>
      <c r="AC158">
        <v>177</v>
      </c>
      <c r="AD158">
        <v>6</v>
      </c>
      <c r="AE158" t="s">
        <v>81</v>
      </c>
      <c r="AF158">
        <f>VLOOKUP(Table13[[#This Row],[Transmission Type]],$I$4:$J$7,2,0)</f>
        <v>2</v>
      </c>
      <c r="AG158" t="s">
        <v>76</v>
      </c>
      <c r="AH158">
        <f>VLOOKUP(Table13[[#This Row],[Driven_Wheels]],$K$4:$L$7,2,0)</f>
        <v>4</v>
      </c>
      <c r="AI158">
        <v>4</v>
      </c>
      <c r="AJ158" t="s">
        <v>107</v>
      </c>
      <c r="AK158">
        <f>VLOOKUP(Table13[[#This Row],[Market Category]],$M$4:$N$75,2,0)</f>
        <v>64</v>
      </c>
      <c r="AL158" t="s">
        <v>94</v>
      </c>
      <c r="AM158">
        <f>VLOOKUP(Table13[[#This Row],[Vehicle Size]],$O$4:$P$6,2,0)</f>
        <v>3</v>
      </c>
      <c r="AN158" t="s">
        <v>151</v>
      </c>
      <c r="AO158">
        <f>VLOOKUP(Table13[[#This Row],[Vehicle Style]],$Q$4:$R$19,2,0)</f>
        <v>16</v>
      </c>
      <c r="AP158">
        <v>20</v>
      </c>
      <c r="AQ158">
        <v>15</v>
      </c>
      <c r="AR158">
        <v>617</v>
      </c>
      <c r="AS158">
        <v>2000</v>
      </c>
    </row>
    <row r="159" spans="3:45" x14ac:dyDescent="0.35">
      <c r="C159" t="s">
        <v>375</v>
      </c>
      <c r="D159">
        <v>156</v>
      </c>
      <c r="T159">
        <v>156</v>
      </c>
      <c r="U159" t="s">
        <v>197</v>
      </c>
      <c r="V159">
        <f>VLOOKUP(Table13[[#This Row],[Make]],$A$4:$B$51,2,0)</f>
        <v>32</v>
      </c>
      <c r="W159" t="s">
        <v>153</v>
      </c>
      <c r="X159">
        <f>VLOOKUP(Table13[[#This Row],[Model]],Table12[[Model S]:[Column2]],2,0)</f>
        <v>17</v>
      </c>
      <c r="Y159">
        <v>1991</v>
      </c>
      <c r="Z159">
        <f>VLOOKUP(Table13[[#This Row],[Year]],$E$4:$F$31,2,0)</f>
        <v>2</v>
      </c>
      <c r="AA159" t="s">
        <v>125</v>
      </c>
      <c r="AB159">
        <f>VLOOKUP(Table13[[#This Row],[Engine Fuel Type]],$G$4:$H$13,2,0)</f>
        <v>10</v>
      </c>
      <c r="AC159">
        <v>158</v>
      </c>
      <c r="AD159">
        <v>6</v>
      </c>
      <c r="AE159" t="s">
        <v>81</v>
      </c>
      <c r="AF159">
        <f>VLOOKUP(Table13[[#This Row],[Transmission Type]],$I$4:$J$7,2,0)</f>
        <v>2</v>
      </c>
      <c r="AG159" t="s">
        <v>76</v>
      </c>
      <c r="AH159">
        <f>VLOOKUP(Table13[[#This Row],[Driven_Wheels]],$K$4:$L$7,2,0)</f>
        <v>4</v>
      </c>
      <c r="AI159">
        <v>4</v>
      </c>
      <c r="AJ159" t="s">
        <v>107</v>
      </c>
      <c r="AK159">
        <f>VLOOKUP(Table13[[#This Row],[Market Category]],$M$4:$N$75,2,0)</f>
        <v>64</v>
      </c>
      <c r="AL159" t="s">
        <v>94</v>
      </c>
      <c r="AM159">
        <f>VLOOKUP(Table13[[#This Row],[Vehicle Size]],$O$4:$P$6,2,0)</f>
        <v>3</v>
      </c>
      <c r="AN159" t="s">
        <v>147</v>
      </c>
      <c r="AO159">
        <f>VLOOKUP(Table13[[#This Row],[Vehicle Style]],$Q$4:$R$19,2,0)</f>
        <v>15</v>
      </c>
      <c r="AP159">
        <v>22</v>
      </c>
      <c r="AQ159">
        <v>17</v>
      </c>
      <c r="AR159">
        <v>617</v>
      </c>
      <c r="AS159">
        <v>2000</v>
      </c>
    </row>
    <row r="160" spans="3:45" x14ac:dyDescent="0.35">
      <c r="C160" t="s">
        <v>376</v>
      </c>
      <c r="D160">
        <v>157</v>
      </c>
      <c r="T160">
        <v>157</v>
      </c>
      <c r="U160" t="s">
        <v>197</v>
      </c>
      <c r="V160">
        <f>VLOOKUP(Table13[[#This Row],[Make]],$A$4:$B$51,2,0)</f>
        <v>32</v>
      </c>
      <c r="W160" t="s">
        <v>153</v>
      </c>
      <c r="X160">
        <f>VLOOKUP(Table13[[#This Row],[Model]],Table12[[Model S]:[Column2]],2,0)</f>
        <v>17</v>
      </c>
      <c r="Y160">
        <v>1991</v>
      </c>
      <c r="Z160">
        <f>VLOOKUP(Table13[[#This Row],[Year]],$E$4:$F$31,2,0)</f>
        <v>2</v>
      </c>
      <c r="AA160" t="s">
        <v>125</v>
      </c>
      <c r="AB160">
        <f>VLOOKUP(Table13[[#This Row],[Engine Fuel Type]],$G$4:$H$13,2,0)</f>
        <v>10</v>
      </c>
      <c r="AC160">
        <v>177</v>
      </c>
      <c r="AD160">
        <v>6</v>
      </c>
      <c r="AE160" t="s">
        <v>81</v>
      </c>
      <c r="AF160">
        <f>VLOOKUP(Table13[[#This Row],[Transmission Type]],$I$4:$J$7,2,0)</f>
        <v>2</v>
      </c>
      <c r="AG160" t="s">
        <v>68</v>
      </c>
      <c r="AH160">
        <f>VLOOKUP(Table13[[#This Row],[Driven_Wheels]],$K$4:$L$7,2,0)</f>
        <v>1</v>
      </c>
      <c r="AI160">
        <v>4</v>
      </c>
      <c r="AJ160" t="s">
        <v>107</v>
      </c>
      <c r="AK160">
        <f>VLOOKUP(Table13[[#This Row],[Market Category]],$M$4:$N$75,2,0)</f>
        <v>64</v>
      </c>
      <c r="AL160" t="s">
        <v>94</v>
      </c>
      <c r="AM160">
        <f>VLOOKUP(Table13[[#This Row],[Vehicle Size]],$O$4:$P$6,2,0)</f>
        <v>3</v>
      </c>
      <c r="AN160" t="s">
        <v>147</v>
      </c>
      <c r="AO160">
        <f>VLOOKUP(Table13[[#This Row],[Vehicle Style]],$Q$4:$R$19,2,0)</f>
        <v>15</v>
      </c>
      <c r="AP160">
        <v>20</v>
      </c>
      <c r="AQ160">
        <v>15</v>
      </c>
      <c r="AR160">
        <v>617</v>
      </c>
      <c r="AS160">
        <v>2105</v>
      </c>
    </row>
    <row r="161" spans="3:45" x14ac:dyDescent="0.35">
      <c r="C161" t="s">
        <v>377</v>
      </c>
      <c r="D161">
        <v>158</v>
      </c>
      <c r="T161">
        <v>158</v>
      </c>
      <c r="U161" t="s">
        <v>197</v>
      </c>
      <c r="V161">
        <f>VLOOKUP(Table13[[#This Row],[Make]],$A$4:$B$51,2,0)</f>
        <v>32</v>
      </c>
      <c r="W161" t="s">
        <v>153</v>
      </c>
      <c r="X161">
        <f>VLOOKUP(Table13[[#This Row],[Model]],Table12[[Model S]:[Column2]],2,0)</f>
        <v>17</v>
      </c>
      <c r="Y161">
        <v>1991</v>
      </c>
      <c r="Z161">
        <f>VLOOKUP(Table13[[#This Row],[Year]],$E$4:$F$31,2,0)</f>
        <v>2</v>
      </c>
      <c r="AA161" t="s">
        <v>125</v>
      </c>
      <c r="AB161">
        <f>VLOOKUP(Table13[[#This Row],[Engine Fuel Type]],$G$4:$H$13,2,0)</f>
        <v>10</v>
      </c>
      <c r="AC161">
        <v>177</v>
      </c>
      <c r="AD161">
        <v>6</v>
      </c>
      <c r="AE161" t="s">
        <v>81</v>
      </c>
      <c r="AF161">
        <f>VLOOKUP(Table13[[#This Row],[Transmission Type]],$I$4:$J$7,2,0)</f>
        <v>2</v>
      </c>
      <c r="AG161" t="s">
        <v>68</v>
      </c>
      <c r="AH161">
        <f>VLOOKUP(Table13[[#This Row],[Driven_Wheels]],$K$4:$L$7,2,0)</f>
        <v>1</v>
      </c>
      <c r="AI161">
        <v>4</v>
      </c>
      <c r="AJ161" t="s">
        <v>107</v>
      </c>
      <c r="AK161">
        <f>VLOOKUP(Table13[[#This Row],[Market Category]],$M$4:$N$75,2,0)</f>
        <v>64</v>
      </c>
      <c r="AL161" t="s">
        <v>94</v>
      </c>
      <c r="AM161">
        <f>VLOOKUP(Table13[[#This Row],[Vehicle Size]],$O$4:$P$6,2,0)</f>
        <v>3</v>
      </c>
      <c r="AN161" t="s">
        <v>151</v>
      </c>
      <c r="AO161">
        <f>VLOOKUP(Table13[[#This Row],[Vehicle Style]],$Q$4:$R$19,2,0)</f>
        <v>16</v>
      </c>
      <c r="AP161">
        <v>18</v>
      </c>
      <c r="AQ161">
        <v>15</v>
      </c>
      <c r="AR161">
        <v>617</v>
      </c>
      <c r="AS161">
        <v>2199</v>
      </c>
    </row>
    <row r="162" spans="3:45" x14ac:dyDescent="0.35">
      <c r="C162" t="s">
        <v>378</v>
      </c>
      <c r="D162">
        <v>159</v>
      </c>
      <c r="T162">
        <v>159</v>
      </c>
      <c r="U162" t="s">
        <v>197</v>
      </c>
      <c r="V162">
        <f>VLOOKUP(Table13[[#This Row],[Make]],$A$4:$B$51,2,0)</f>
        <v>32</v>
      </c>
      <c r="W162" t="s">
        <v>153</v>
      </c>
      <c r="X162">
        <f>VLOOKUP(Table13[[#This Row],[Model]],Table12[[Model S]:[Column2]],2,0)</f>
        <v>17</v>
      </c>
      <c r="Y162">
        <v>1991</v>
      </c>
      <c r="Z162">
        <f>VLOOKUP(Table13[[#This Row],[Year]],$E$4:$F$31,2,0)</f>
        <v>2</v>
      </c>
      <c r="AA162" t="s">
        <v>125</v>
      </c>
      <c r="AB162">
        <f>VLOOKUP(Table13[[#This Row],[Engine Fuel Type]],$G$4:$H$13,2,0)</f>
        <v>10</v>
      </c>
      <c r="AC162">
        <v>177</v>
      </c>
      <c r="AD162">
        <v>6</v>
      </c>
      <c r="AE162" t="s">
        <v>81</v>
      </c>
      <c r="AF162">
        <f>VLOOKUP(Table13[[#This Row],[Transmission Type]],$I$4:$J$7,2,0)</f>
        <v>2</v>
      </c>
      <c r="AG162" t="s">
        <v>76</v>
      </c>
      <c r="AH162">
        <f>VLOOKUP(Table13[[#This Row],[Driven_Wheels]],$K$4:$L$7,2,0)</f>
        <v>4</v>
      </c>
      <c r="AI162">
        <v>4</v>
      </c>
      <c r="AJ162" t="s">
        <v>107</v>
      </c>
      <c r="AK162">
        <f>VLOOKUP(Table13[[#This Row],[Market Category]],$M$4:$N$75,2,0)</f>
        <v>64</v>
      </c>
      <c r="AL162" t="s">
        <v>94</v>
      </c>
      <c r="AM162">
        <f>VLOOKUP(Table13[[#This Row],[Vehicle Size]],$O$4:$P$6,2,0)</f>
        <v>3</v>
      </c>
      <c r="AN162" t="s">
        <v>147</v>
      </c>
      <c r="AO162">
        <f>VLOOKUP(Table13[[#This Row],[Vehicle Style]],$Q$4:$R$19,2,0)</f>
        <v>15</v>
      </c>
      <c r="AP162">
        <v>22</v>
      </c>
      <c r="AQ162">
        <v>16</v>
      </c>
      <c r="AR162">
        <v>617</v>
      </c>
      <c r="AS162">
        <v>2000</v>
      </c>
    </row>
    <row r="163" spans="3:45" x14ac:dyDescent="0.35">
      <c r="C163" t="s">
        <v>379</v>
      </c>
      <c r="D163">
        <v>160</v>
      </c>
      <c r="T163">
        <v>160</v>
      </c>
      <c r="U163" t="s">
        <v>197</v>
      </c>
      <c r="V163">
        <f>VLOOKUP(Table13[[#This Row],[Make]],$A$4:$B$51,2,0)</f>
        <v>32</v>
      </c>
      <c r="W163" t="s">
        <v>153</v>
      </c>
      <c r="X163">
        <f>VLOOKUP(Table13[[#This Row],[Model]],Table12[[Model S]:[Column2]],2,0)</f>
        <v>17</v>
      </c>
      <c r="Y163">
        <v>1991</v>
      </c>
      <c r="Z163">
        <f>VLOOKUP(Table13[[#This Row],[Year]],$E$4:$F$31,2,0)</f>
        <v>2</v>
      </c>
      <c r="AA163" t="s">
        <v>125</v>
      </c>
      <c r="AB163">
        <f>VLOOKUP(Table13[[#This Row],[Engine Fuel Type]],$G$4:$H$13,2,0)</f>
        <v>10</v>
      </c>
      <c r="AC163">
        <v>177</v>
      </c>
      <c r="AD163">
        <v>6</v>
      </c>
      <c r="AE163" t="s">
        <v>81</v>
      </c>
      <c r="AF163">
        <f>VLOOKUP(Table13[[#This Row],[Transmission Type]],$I$4:$J$7,2,0)</f>
        <v>2</v>
      </c>
      <c r="AG163" t="s">
        <v>76</v>
      </c>
      <c r="AH163">
        <f>VLOOKUP(Table13[[#This Row],[Driven_Wheels]],$K$4:$L$7,2,0)</f>
        <v>4</v>
      </c>
      <c r="AI163">
        <v>4</v>
      </c>
      <c r="AJ163" t="s">
        <v>107</v>
      </c>
      <c r="AK163">
        <f>VLOOKUP(Table13[[#This Row],[Market Category]],$M$4:$N$75,2,0)</f>
        <v>64</v>
      </c>
      <c r="AL163" t="s">
        <v>84</v>
      </c>
      <c r="AM163">
        <f>VLOOKUP(Table13[[#This Row],[Vehicle Size]],$O$4:$P$6,2,0)</f>
        <v>2</v>
      </c>
      <c r="AN163" t="s">
        <v>147</v>
      </c>
      <c r="AO163">
        <f>VLOOKUP(Table13[[#This Row],[Vehicle Style]],$Q$4:$R$19,2,0)</f>
        <v>15</v>
      </c>
      <c r="AP163">
        <v>19</v>
      </c>
      <c r="AQ163">
        <v>15</v>
      </c>
      <c r="AR163">
        <v>617</v>
      </c>
      <c r="AS163">
        <v>2124</v>
      </c>
    </row>
    <row r="164" spans="3:45" x14ac:dyDescent="0.35">
      <c r="C164" t="s">
        <v>380</v>
      </c>
      <c r="D164">
        <v>161</v>
      </c>
      <c r="T164">
        <v>161</v>
      </c>
      <c r="U164" t="s">
        <v>197</v>
      </c>
      <c r="V164">
        <f>VLOOKUP(Table13[[#This Row],[Make]],$A$4:$B$51,2,0)</f>
        <v>32</v>
      </c>
      <c r="W164" t="s">
        <v>153</v>
      </c>
      <c r="X164">
        <f>VLOOKUP(Table13[[#This Row],[Model]],Table12[[Model S]:[Column2]],2,0)</f>
        <v>17</v>
      </c>
      <c r="Y164">
        <v>1991</v>
      </c>
      <c r="Z164">
        <f>VLOOKUP(Table13[[#This Row],[Year]],$E$4:$F$31,2,0)</f>
        <v>2</v>
      </c>
      <c r="AA164" t="s">
        <v>125</v>
      </c>
      <c r="AB164">
        <f>VLOOKUP(Table13[[#This Row],[Engine Fuel Type]],$G$4:$H$13,2,0)</f>
        <v>10</v>
      </c>
      <c r="AC164">
        <v>228</v>
      </c>
      <c r="AD164">
        <v>6</v>
      </c>
      <c r="AE164" t="s">
        <v>75</v>
      </c>
      <c r="AF164">
        <f>VLOOKUP(Table13[[#This Row],[Transmission Type]],$I$4:$J$7,2,0)</f>
        <v>4</v>
      </c>
      <c r="AG164" t="s">
        <v>76</v>
      </c>
      <c r="AH164">
        <f>VLOOKUP(Table13[[#This Row],[Driven_Wheels]],$K$4:$L$7,2,0)</f>
        <v>4</v>
      </c>
      <c r="AI164">
        <v>2</v>
      </c>
      <c r="AJ164" t="s">
        <v>86</v>
      </c>
      <c r="AK164">
        <f>VLOOKUP(Table13[[#This Row],[Market Category]],$M$4:$N$75,2,0)</f>
        <v>68</v>
      </c>
      <c r="AL164" t="s">
        <v>70</v>
      </c>
      <c r="AM164">
        <f>VLOOKUP(Table13[[#This Row],[Vehicle Size]],$O$4:$P$6,2,0)</f>
        <v>1</v>
      </c>
      <c r="AN164" t="s">
        <v>87</v>
      </c>
      <c r="AO164">
        <f>VLOOKUP(Table13[[#This Row],[Vehicle Style]],$Q$4:$R$19,2,0)</f>
        <v>7</v>
      </c>
      <c r="AP164">
        <v>21</v>
      </c>
      <c r="AQ164">
        <v>14</v>
      </c>
      <c r="AR164">
        <v>617</v>
      </c>
      <c r="AS164">
        <v>3552</v>
      </c>
    </row>
    <row r="165" spans="3:45" x14ac:dyDescent="0.35">
      <c r="C165" t="s">
        <v>381</v>
      </c>
      <c r="D165">
        <v>162</v>
      </c>
      <c r="T165">
        <v>162</v>
      </c>
      <c r="U165" t="s">
        <v>197</v>
      </c>
      <c r="V165">
        <f>VLOOKUP(Table13[[#This Row],[Make]],$A$4:$B$51,2,0)</f>
        <v>32</v>
      </c>
      <c r="W165" t="s">
        <v>153</v>
      </c>
      <c r="X165">
        <f>VLOOKUP(Table13[[#This Row],[Model]],Table12[[Model S]:[Column2]],2,0)</f>
        <v>17</v>
      </c>
      <c r="Y165">
        <v>1991</v>
      </c>
      <c r="Z165">
        <f>VLOOKUP(Table13[[#This Row],[Year]],$E$4:$F$31,2,0)</f>
        <v>2</v>
      </c>
      <c r="AA165" t="s">
        <v>125</v>
      </c>
      <c r="AB165">
        <f>VLOOKUP(Table13[[#This Row],[Engine Fuel Type]],$G$4:$H$13,2,0)</f>
        <v>10</v>
      </c>
      <c r="AC165">
        <v>217</v>
      </c>
      <c r="AD165">
        <v>6</v>
      </c>
      <c r="AE165" t="s">
        <v>81</v>
      </c>
      <c r="AF165">
        <f>VLOOKUP(Table13[[#This Row],[Transmission Type]],$I$4:$J$7,2,0)</f>
        <v>2</v>
      </c>
      <c r="AG165" t="s">
        <v>76</v>
      </c>
      <c r="AH165">
        <f>VLOOKUP(Table13[[#This Row],[Driven_Wheels]],$K$4:$L$7,2,0)</f>
        <v>4</v>
      </c>
      <c r="AI165">
        <v>2</v>
      </c>
      <c r="AJ165" t="s">
        <v>107</v>
      </c>
      <c r="AK165">
        <f>VLOOKUP(Table13[[#This Row],[Market Category]],$M$4:$N$75,2,0)</f>
        <v>64</v>
      </c>
      <c r="AL165" t="s">
        <v>94</v>
      </c>
      <c r="AM165">
        <f>VLOOKUP(Table13[[#This Row],[Vehicle Size]],$O$4:$P$6,2,0)</f>
        <v>3</v>
      </c>
      <c r="AN165" t="s">
        <v>78</v>
      </c>
      <c r="AO165">
        <f>VLOOKUP(Table13[[#This Row],[Vehicle Style]],$Q$4:$R$19,2,0)</f>
        <v>9</v>
      </c>
      <c r="AP165">
        <v>22</v>
      </c>
      <c r="AQ165">
        <v>15</v>
      </c>
      <c r="AR165">
        <v>617</v>
      </c>
      <c r="AS165">
        <v>2179</v>
      </c>
    </row>
    <row r="166" spans="3:45" x14ac:dyDescent="0.35">
      <c r="C166" t="s">
        <v>382</v>
      </c>
      <c r="D166">
        <v>163</v>
      </c>
      <c r="T166">
        <v>163</v>
      </c>
      <c r="U166" t="s">
        <v>197</v>
      </c>
      <c r="V166">
        <f>VLOOKUP(Table13[[#This Row],[Make]],$A$4:$B$51,2,0)</f>
        <v>32</v>
      </c>
      <c r="W166" t="s">
        <v>153</v>
      </c>
      <c r="X166">
        <f>VLOOKUP(Table13[[#This Row],[Model]],Table12[[Model S]:[Column2]],2,0)</f>
        <v>17</v>
      </c>
      <c r="Y166">
        <v>1991</v>
      </c>
      <c r="Z166">
        <f>VLOOKUP(Table13[[#This Row],[Year]],$E$4:$F$31,2,0)</f>
        <v>2</v>
      </c>
      <c r="AA166" t="s">
        <v>66</v>
      </c>
      <c r="AB166">
        <f>VLOOKUP(Table13[[#This Row],[Engine Fuel Type]],$G$4:$H$13,2,0)</f>
        <v>1</v>
      </c>
      <c r="AC166">
        <v>121</v>
      </c>
      <c r="AD166">
        <v>5</v>
      </c>
      <c r="AE166" t="s">
        <v>81</v>
      </c>
      <c r="AF166">
        <f>VLOOKUP(Table13[[#This Row],[Transmission Type]],$I$4:$J$7,2,0)</f>
        <v>2</v>
      </c>
      <c r="AG166" t="s">
        <v>76</v>
      </c>
      <c r="AH166">
        <f>VLOOKUP(Table13[[#This Row],[Driven_Wheels]],$K$4:$L$7,2,0)</f>
        <v>4</v>
      </c>
      <c r="AI166">
        <v>4</v>
      </c>
      <c r="AJ166" t="s">
        <v>177</v>
      </c>
      <c r="AK166">
        <f>VLOOKUP(Table13[[#This Row],[Market Category]],$M$4:$N$75,2,0)</f>
        <v>25</v>
      </c>
      <c r="AL166" t="s">
        <v>94</v>
      </c>
      <c r="AM166">
        <f>VLOOKUP(Table13[[#This Row],[Vehicle Size]],$O$4:$P$6,2,0)</f>
        <v>3</v>
      </c>
      <c r="AN166" t="s">
        <v>147</v>
      </c>
      <c r="AO166">
        <f>VLOOKUP(Table13[[#This Row],[Vehicle Style]],$Q$4:$R$19,2,0)</f>
        <v>15</v>
      </c>
      <c r="AP166">
        <v>30</v>
      </c>
      <c r="AQ166">
        <v>23</v>
      </c>
      <c r="AR166">
        <v>617</v>
      </c>
      <c r="AS166">
        <v>2000</v>
      </c>
    </row>
    <row r="167" spans="3:45" x14ac:dyDescent="0.35">
      <c r="C167" t="s">
        <v>383</v>
      </c>
      <c r="D167">
        <v>164</v>
      </c>
      <c r="T167">
        <v>164</v>
      </c>
      <c r="U167" t="s">
        <v>197</v>
      </c>
      <c r="V167">
        <f>VLOOKUP(Table13[[#This Row],[Make]],$A$4:$B$51,2,0)</f>
        <v>32</v>
      </c>
      <c r="W167" t="s">
        <v>153</v>
      </c>
      <c r="X167">
        <f>VLOOKUP(Table13[[#This Row],[Model]],Table12[[Model S]:[Column2]],2,0)</f>
        <v>17</v>
      </c>
      <c r="Y167">
        <v>1992</v>
      </c>
      <c r="Z167">
        <f>VLOOKUP(Table13[[#This Row],[Year]],$E$4:$F$31,2,0)</f>
        <v>3</v>
      </c>
      <c r="AA167" t="s">
        <v>66</v>
      </c>
      <c r="AB167">
        <f>VLOOKUP(Table13[[#This Row],[Engine Fuel Type]],$G$4:$H$13,2,0)</f>
        <v>1</v>
      </c>
      <c r="AC167">
        <v>121</v>
      </c>
      <c r="AD167">
        <v>5</v>
      </c>
      <c r="AE167" t="s">
        <v>81</v>
      </c>
      <c r="AF167">
        <f>VLOOKUP(Table13[[#This Row],[Transmission Type]],$I$4:$J$7,2,0)</f>
        <v>2</v>
      </c>
      <c r="AG167" t="s">
        <v>76</v>
      </c>
      <c r="AH167">
        <f>VLOOKUP(Table13[[#This Row],[Driven_Wheels]],$K$4:$L$7,2,0)</f>
        <v>4</v>
      </c>
      <c r="AI167">
        <v>4</v>
      </c>
      <c r="AJ167" t="s">
        <v>177</v>
      </c>
      <c r="AK167">
        <f>VLOOKUP(Table13[[#This Row],[Market Category]],$M$4:$N$75,2,0)</f>
        <v>25</v>
      </c>
      <c r="AL167" t="s">
        <v>94</v>
      </c>
      <c r="AM167">
        <f>VLOOKUP(Table13[[#This Row],[Vehicle Size]],$O$4:$P$6,2,0)</f>
        <v>3</v>
      </c>
      <c r="AN167" t="s">
        <v>147</v>
      </c>
      <c r="AO167">
        <f>VLOOKUP(Table13[[#This Row],[Vehicle Style]],$Q$4:$R$19,2,0)</f>
        <v>15</v>
      </c>
      <c r="AP167">
        <v>29</v>
      </c>
      <c r="AQ167">
        <v>23</v>
      </c>
      <c r="AR167">
        <v>617</v>
      </c>
      <c r="AS167">
        <v>2000</v>
      </c>
    </row>
    <row r="168" spans="3:45" x14ac:dyDescent="0.35">
      <c r="C168" t="s">
        <v>384</v>
      </c>
      <c r="D168">
        <v>165</v>
      </c>
      <c r="T168">
        <v>165</v>
      </c>
      <c r="U168" t="s">
        <v>197</v>
      </c>
      <c r="V168">
        <f>VLOOKUP(Table13[[#This Row],[Make]],$A$4:$B$51,2,0)</f>
        <v>32</v>
      </c>
      <c r="W168" t="s">
        <v>153</v>
      </c>
      <c r="X168">
        <f>VLOOKUP(Table13[[#This Row],[Model]],Table12[[Model S]:[Column2]],2,0)</f>
        <v>17</v>
      </c>
      <c r="Y168">
        <v>1992</v>
      </c>
      <c r="Z168">
        <f>VLOOKUP(Table13[[#This Row],[Year]],$E$4:$F$31,2,0)</f>
        <v>3</v>
      </c>
      <c r="AA168" t="s">
        <v>125</v>
      </c>
      <c r="AB168">
        <f>VLOOKUP(Table13[[#This Row],[Engine Fuel Type]],$G$4:$H$13,2,0)</f>
        <v>10</v>
      </c>
      <c r="AC168">
        <v>228</v>
      </c>
      <c r="AD168">
        <v>6</v>
      </c>
      <c r="AE168" t="s">
        <v>81</v>
      </c>
      <c r="AF168">
        <f>VLOOKUP(Table13[[#This Row],[Transmission Type]],$I$4:$J$7,2,0)</f>
        <v>2</v>
      </c>
      <c r="AG168" t="s">
        <v>76</v>
      </c>
      <c r="AH168">
        <f>VLOOKUP(Table13[[#This Row],[Driven_Wheels]],$K$4:$L$7,2,0)</f>
        <v>4</v>
      </c>
      <c r="AI168">
        <v>4</v>
      </c>
      <c r="AJ168" t="s">
        <v>107</v>
      </c>
      <c r="AK168">
        <f>VLOOKUP(Table13[[#This Row],[Market Category]],$M$4:$N$75,2,0)</f>
        <v>64</v>
      </c>
      <c r="AL168" t="s">
        <v>84</v>
      </c>
      <c r="AM168">
        <f>VLOOKUP(Table13[[#This Row],[Vehicle Size]],$O$4:$P$6,2,0)</f>
        <v>2</v>
      </c>
      <c r="AN168" t="s">
        <v>147</v>
      </c>
      <c r="AO168">
        <f>VLOOKUP(Table13[[#This Row],[Vehicle Style]],$Q$4:$R$19,2,0)</f>
        <v>15</v>
      </c>
      <c r="AP168">
        <v>17</v>
      </c>
      <c r="AQ168">
        <v>14</v>
      </c>
      <c r="AR168">
        <v>617</v>
      </c>
      <c r="AS168">
        <v>2377</v>
      </c>
    </row>
    <row r="169" spans="3:45" x14ac:dyDescent="0.35">
      <c r="C169" t="s">
        <v>385</v>
      </c>
      <c r="D169">
        <v>166</v>
      </c>
      <c r="T169">
        <v>166</v>
      </c>
      <c r="U169" t="s">
        <v>197</v>
      </c>
      <c r="V169">
        <f>VLOOKUP(Table13[[#This Row],[Make]],$A$4:$B$51,2,0)</f>
        <v>32</v>
      </c>
      <c r="W169" t="s">
        <v>153</v>
      </c>
      <c r="X169">
        <f>VLOOKUP(Table13[[#This Row],[Model]],Table12[[Model S]:[Column2]],2,0)</f>
        <v>17</v>
      </c>
      <c r="Y169">
        <v>1992</v>
      </c>
      <c r="Z169">
        <f>VLOOKUP(Table13[[#This Row],[Year]],$E$4:$F$31,2,0)</f>
        <v>3</v>
      </c>
      <c r="AA169" t="s">
        <v>125</v>
      </c>
      <c r="AB169">
        <f>VLOOKUP(Table13[[#This Row],[Engine Fuel Type]],$G$4:$H$13,2,0)</f>
        <v>10</v>
      </c>
      <c r="AC169">
        <v>228</v>
      </c>
      <c r="AD169">
        <v>6</v>
      </c>
      <c r="AE169" t="s">
        <v>75</v>
      </c>
      <c r="AF169">
        <f>VLOOKUP(Table13[[#This Row],[Transmission Type]],$I$4:$J$7,2,0)</f>
        <v>4</v>
      </c>
      <c r="AG169" t="s">
        <v>76</v>
      </c>
      <c r="AH169">
        <f>VLOOKUP(Table13[[#This Row],[Driven_Wheels]],$K$4:$L$7,2,0)</f>
        <v>4</v>
      </c>
      <c r="AI169">
        <v>2</v>
      </c>
      <c r="AJ169" t="s">
        <v>86</v>
      </c>
      <c r="AK169">
        <f>VLOOKUP(Table13[[#This Row],[Market Category]],$M$4:$N$75,2,0)</f>
        <v>68</v>
      </c>
      <c r="AL169" t="s">
        <v>70</v>
      </c>
      <c r="AM169">
        <f>VLOOKUP(Table13[[#This Row],[Vehicle Size]],$O$4:$P$6,2,0)</f>
        <v>1</v>
      </c>
      <c r="AN169" t="s">
        <v>87</v>
      </c>
      <c r="AO169">
        <f>VLOOKUP(Table13[[#This Row],[Vehicle Style]],$Q$4:$R$19,2,0)</f>
        <v>7</v>
      </c>
      <c r="AP169">
        <v>21</v>
      </c>
      <c r="AQ169">
        <v>15</v>
      </c>
      <c r="AR169">
        <v>617</v>
      </c>
      <c r="AS169">
        <v>3814</v>
      </c>
    </row>
    <row r="170" spans="3:45" x14ac:dyDescent="0.35">
      <c r="C170" t="s">
        <v>386</v>
      </c>
      <c r="D170">
        <v>167</v>
      </c>
      <c r="T170">
        <v>167</v>
      </c>
      <c r="U170" t="s">
        <v>197</v>
      </c>
      <c r="V170">
        <f>VLOOKUP(Table13[[#This Row],[Make]],$A$4:$B$51,2,0)</f>
        <v>32</v>
      </c>
      <c r="W170" t="s">
        <v>153</v>
      </c>
      <c r="X170">
        <f>VLOOKUP(Table13[[#This Row],[Model]],Table12[[Model S]:[Column2]],2,0)</f>
        <v>17</v>
      </c>
      <c r="Y170">
        <v>1992</v>
      </c>
      <c r="Z170">
        <f>VLOOKUP(Table13[[#This Row],[Year]],$E$4:$F$31,2,0)</f>
        <v>3</v>
      </c>
      <c r="AA170" t="s">
        <v>125</v>
      </c>
      <c r="AB170">
        <f>VLOOKUP(Table13[[#This Row],[Engine Fuel Type]],$G$4:$H$13,2,0)</f>
        <v>10</v>
      </c>
      <c r="AC170">
        <v>177</v>
      </c>
      <c r="AD170">
        <v>6</v>
      </c>
      <c r="AE170" t="s">
        <v>81</v>
      </c>
      <c r="AF170">
        <f>VLOOKUP(Table13[[#This Row],[Transmission Type]],$I$4:$J$7,2,0)</f>
        <v>2</v>
      </c>
      <c r="AG170" t="s">
        <v>68</v>
      </c>
      <c r="AH170">
        <f>VLOOKUP(Table13[[#This Row],[Driven_Wheels]],$K$4:$L$7,2,0)</f>
        <v>1</v>
      </c>
      <c r="AI170">
        <v>4</v>
      </c>
      <c r="AJ170" t="s">
        <v>107</v>
      </c>
      <c r="AK170">
        <f>VLOOKUP(Table13[[#This Row],[Market Category]],$M$4:$N$75,2,0)</f>
        <v>64</v>
      </c>
      <c r="AL170" t="s">
        <v>94</v>
      </c>
      <c r="AM170">
        <f>VLOOKUP(Table13[[#This Row],[Vehicle Size]],$O$4:$P$6,2,0)</f>
        <v>3</v>
      </c>
      <c r="AN170" t="s">
        <v>147</v>
      </c>
      <c r="AO170">
        <f>VLOOKUP(Table13[[#This Row],[Vehicle Style]],$Q$4:$R$19,2,0)</f>
        <v>15</v>
      </c>
      <c r="AP170">
        <v>19</v>
      </c>
      <c r="AQ170">
        <v>15</v>
      </c>
      <c r="AR170">
        <v>617</v>
      </c>
      <c r="AS170">
        <v>2207</v>
      </c>
    </row>
    <row r="171" spans="3:45" x14ac:dyDescent="0.35">
      <c r="C171" t="s">
        <v>387</v>
      </c>
      <c r="D171">
        <v>168</v>
      </c>
      <c r="T171">
        <v>168</v>
      </c>
      <c r="U171" t="s">
        <v>197</v>
      </c>
      <c r="V171">
        <f>VLOOKUP(Table13[[#This Row],[Make]],$A$4:$B$51,2,0)</f>
        <v>32</v>
      </c>
      <c r="W171" t="s">
        <v>153</v>
      </c>
      <c r="X171">
        <f>VLOOKUP(Table13[[#This Row],[Model]],Table12[[Model S]:[Column2]],2,0)</f>
        <v>17</v>
      </c>
      <c r="Y171">
        <v>1992</v>
      </c>
      <c r="Z171">
        <f>VLOOKUP(Table13[[#This Row],[Year]],$E$4:$F$31,2,0)</f>
        <v>3</v>
      </c>
      <c r="AA171" t="s">
        <v>125</v>
      </c>
      <c r="AB171">
        <f>VLOOKUP(Table13[[#This Row],[Engine Fuel Type]],$G$4:$H$13,2,0)</f>
        <v>10</v>
      </c>
      <c r="AC171">
        <v>177</v>
      </c>
      <c r="AD171">
        <v>6</v>
      </c>
      <c r="AE171" t="s">
        <v>81</v>
      </c>
      <c r="AF171">
        <f>VLOOKUP(Table13[[#This Row],[Transmission Type]],$I$4:$J$7,2,0)</f>
        <v>2</v>
      </c>
      <c r="AG171" t="s">
        <v>76</v>
      </c>
      <c r="AH171">
        <f>VLOOKUP(Table13[[#This Row],[Driven_Wheels]],$K$4:$L$7,2,0)</f>
        <v>4</v>
      </c>
      <c r="AI171">
        <v>4</v>
      </c>
      <c r="AJ171" t="s">
        <v>107</v>
      </c>
      <c r="AK171">
        <f>VLOOKUP(Table13[[#This Row],[Market Category]],$M$4:$N$75,2,0)</f>
        <v>64</v>
      </c>
      <c r="AL171" t="s">
        <v>94</v>
      </c>
      <c r="AM171">
        <f>VLOOKUP(Table13[[#This Row],[Vehicle Size]],$O$4:$P$6,2,0)</f>
        <v>3</v>
      </c>
      <c r="AN171" t="s">
        <v>151</v>
      </c>
      <c r="AO171">
        <f>VLOOKUP(Table13[[#This Row],[Vehicle Style]],$Q$4:$R$19,2,0)</f>
        <v>16</v>
      </c>
      <c r="AP171">
        <v>20</v>
      </c>
      <c r="AQ171">
        <v>15</v>
      </c>
      <c r="AR171">
        <v>617</v>
      </c>
      <c r="AS171">
        <v>2000</v>
      </c>
    </row>
    <row r="172" spans="3:45" x14ac:dyDescent="0.35">
      <c r="C172" t="s">
        <v>388</v>
      </c>
      <c r="D172">
        <v>169</v>
      </c>
      <c r="T172">
        <v>169</v>
      </c>
      <c r="U172" t="s">
        <v>197</v>
      </c>
      <c r="V172">
        <f>VLOOKUP(Table13[[#This Row],[Make]],$A$4:$B$51,2,0)</f>
        <v>32</v>
      </c>
      <c r="W172" t="s">
        <v>153</v>
      </c>
      <c r="X172">
        <f>VLOOKUP(Table13[[#This Row],[Model]],Table12[[Model S]:[Column2]],2,0)</f>
        <v>17</v>
      </c>
      <c r="Y172">
        <v>1992</v>
      </c>
      <c r="Z172">
        <f>VLOOKUP(Table13[[#This Row],[Year]],$E$4:$F$31,2,0)</f>
        <v>3</v>
      </c>
      <c r="AA172" t="s">
        <v>125</v>
      </c>
      <c r="AB172">
        <f>VLOOKUP(Table13[[#This Row],[Engine Fuel Type]],$G$4:$H$13,2,0)</f>
        <v>10</v>
      </c>
      <c r="AC172">
        <v>217</v>
      </c>
      <c r="AD172">
        <v>6</v>
      </c>
      <c r="AE172" t="s">
        <v>81</v>
      </c>
      <c r="AF172">
        <f>VLOOKUP(Table13[[#This Row],[Transmission Type]],$I$4:$J$7,2,0)</f>
        <v>2</v>
      </c>
      <c r="AG172" t="s">
        <v>76</v>
      </c>
      <c r="AH172">
        <f>VLOOKUP(Table13[[#This Row],[Driven_Wheels]],$K$4:$L$7,2,0)</f>
        <v>4</v>
      </c>
      <c r="AI172">
        <v>2</v>
      </c>
      <c r="AJ172" t="s">
        <v>107</v>
      </c>
      <c r="AK172">
        <f>VLOOKUP(Table13[[#This Row],[Market Category]],$M$4:$N$75,2,0)</f>
        <v>64</v>
      </c>
      <c r="AL172" t="s">
        <v>94</v>
      </c>
      <c r="AM172">
        <f>VLOOKUP(Table13[[#This Row],[Vehicle Size]],$O$4:$P$6,2,0)</f>
        <v>3</v>
      </c>
      <c r="AN172" t="s">
        <v>78</v>
      </c>
      <c r="AO172">
        <f>VLOOKUP(Table13[[#This Row],[Vehicle Style]],$Q$4:$R$19,2,0)</f>
        <v>9</v>
      </c>
      <c r="AP172">
        <v>21</v>
      </c>
      <c r="AQ172">
        <v>15</v>
      </c>
      <c r="AR172">
        <v>617</v>
      </c>
      <c r="AS172">
        <v>2248</v>
      </c>
    </row>
    <row r="173" spans="3:45" x14ac:dyDescent="0.35">
      <c r="C173" t="s">
        <v>389</v>
      </c>
      <c r="D173">
        <v>170</v>
      </c>
      <c r="T173">
        <v>170</v>
      </c>
      <c r="U173" t="s">
        <v>197</v>
      </c>
      <c r="V173">
        <f>VLOOKUP(Table13[[#This Row],[Make]],$A$4:$B$51,2,0)</f>
        <v>32</v>
      </c>
      <c r="W173" t="s">
        <v>153</v>
      </c>
      <c r="X173">
        <f>VLOOKUP(Table13[[#This Row],[Model]],Table12[[Model S]:[Column2]],2,0)</f>
        <v>17</v>
      </c>
      <c r="Y173">
        <v>1992</v>
      </c>
      <c r="Z173">
        <f>VLOOKUP(Table13[[#This Row],[Year]],$E$4:$F$31,2,0)</f>
        <v>3</v>
      </c>
      <c r="AA173" t="s">
        <v>125</v>
      </c>
      <c r="AB173">
        <f>VLOOKUP(Table13[[#This Row],[Engine Fuel Type]],$G$4:$H$13,2,0)</f>
        <v>10</v>
      </c>
      <c r="AC173">
        <v>177</v>
      </c>
      <c r="AD173">
        <v>6</v>
      </c>
      <c r="AE173" t="s">
        <v>81</v>
      </c>
      <c r="AF173">
        <f>VLOOKUP(Table13[[#This Row],[Transmission Type]],$I$4:$J$7,2,0)</f>
        <v>2</v>
      </c>
      <c r="AG173" t="s">
        <v>76</v>
      </c>
      <c r="AH173">
        <f>VLOOKUP(Table13[[#This Row],[Driven_Wheels]],$K$4:$L$7,2,0)</f>
        <v>4</v>
      </c>
      <c r="AI173">
        <v>4</v>
      </c>
      <c r="AJ173" t="s">
        <v>107</v>
      </c>
      <c r="AK173">
        <f>VLOOKUP(Table13[[#This Row],[Market Category]],$M$4:$N$75,2,0)</f>
        <v>64</v>
      </c>
      <c r="AL173" t="s">
        <v>94</v>
      </c>
      <c r="AM173">
        <f>VLOOKUP(Table13[[#This Row],[Vehicle Size]],$O$4:$P$6,2,0)</f>
        <v>3</v>
      </c>
      <c r="AN173" t="s">
        <v>147</v>
      </c>
      <c r="AO173">
        <f>VLOOKUP(Table13[[#This Row],[Vehicle Style]],$Q$4:$R$19,2,0)</f>
        <v>15</v>
      </c>
      <c r="AP173">
        <v>22</v>
      </c>
      <c r="AQ173">
        <v>16</v>
      </c>
      <c r="AR173">
        <v>617</v>
      </c>
      <c r="AS173">
        <v>2065</v>
      </c>
    </row>
    <row r="174" spans="3:45" x14ac:dyDescent="0.35">
      <c r="C174" t="s">
        <v>390</v>
      </c>
      <c r="D174">
        <v>171</v>
      </c>
      <c r="T174">
        <v>171</v>
      </c>
      <c r="U174" t="s">
        <v>197</v>
      </c>
      <c r="V174">
        <f>VLOOKUP(Table13[[#This Row],[Make]],$A$4:$B$51,2,0)</f>
        <v>32</v>
      </c>
      <c r="W174" t="s">
        <v>153</v>
      </c>
      <c r="X174">
        <f>VLOOKUP(Table13[[#This Row],[Model]],Table12[[Model S]:[Column2]],2,0)</f>
        <v>17</v>
      </c>
      <c r="Y174">
        <v>1992</v>
      </c>
      <c r="Z174">
        <f>VLOOKUP(Table13[[#This Row],[Year]],$E$4:$F$31,2,0)</f>
        <v>3</v>
      </c>
      <c r="AA174" t="s">
        <v>66</v>
      </c>
      <c r="AB174">
        <f>VLOOKUP(Table13[[#This Row],[Engine Fuel Type]],$G$4:$H$13,2,0)</f>
        <v>1</v>
      </c>
      <c r="AC174">
        <v>148</v>
      </c>
      <c r="AD174">
        <v>6</v>
      </c>
      <c r="AE174" t="s">
        <v>81</v>
      </c>
      <c r="AF174">
        <f>VLOOKUP(Table13[[#This Row],[Transmission Type]],$I$4:$J$7,2,0)</f>
        <v>2</v>
      </c>
      <c r="AG174" t="s">
        <v>76</v>
      </c>
      <c r="AH174">
        <f>VLOOKUP(Table13[[#This Row],[Driven_Wheels]],$K$4:$L$7,2,0)</f>
        <v>4</v>
      </c>
      <c r="AI174">
        <v>4</v>
      </c>
      <c r="AJ174" t="s">
        <v>177</v>
      </c>
      <c r="AK174">
        <f>VLOOKUP(Table13[[#This Row],[Market Category]],$M$4:$N$75,2,0)</f>
        <v>25</v>
      </c>
      <c r="AL174" t="s">
        <v>84</v>
      </c>
      <c r="AM174">
        <f>VLOOKUP(Table13[[#This Row],[Vehicle Size]],$O$4:$P$6,2,0)</f>
        <v>2</v>
      </c>
      <c r="AN174" t="s">
        <v>147</v>
      </c>
      <c r="AO174">
        <f>VLOOKUP(Table13[[#This Row],[Vehicle Style]],$Q$4:$R$19,2,0)</f>
        <v>15</v>
      </c>
      <c r="AP174">
        <v>22</v>
      </c>
      <c r="AQ174">
        <v>18</v>
      </c>
      <c r="AR174">
        <v>617</v>
      </c>
      <c r="AS174">
        <v>2547</v>
      </c>
    </row>
    <row r="175" spans="3:45" x14ac:dyDescent="0.35">
      <c r="C175" t="s">
        <v>391</v>
      </c>
      <c r="D175">
        <v>172</v>
      </c>
      <c r="T175">
        <v>172</v>
      </c>
      <c r="U175" t="s">
        <v>197</v>
      </c>
      <c r="V175">
        <f>VLOOKUP(Table13[[#This Row],[Make]],$A$4:$B$51,2,0)</f>
        <v>32</v>
      </c>
      <c r="W175" t="s">
        <v>153</v>
      </c>
      <c r="X175">
        <f>VLOOKUP(Table13[[#This Row],[Model]],Table12[[Model S]:[Column2]],2,0)</f>
        <v>17</v>
      </c>
      <c r="Y175">
        <v>1992</v>
      </c>
      <c r="Z175">
        <f>VLOOKUP(Table13[[#This Row],[Year]],$E$4:$F$31,2,0)</f>
        <v>3</v>
      </c>
      <c r="AA175" t="s">
        <v>125</v>
      </c>
      <c r="AB175">
        <f>VLOOKUP(Table13[[#This Row],[Engine Fuel Type]],$G$4:$H$13,2,0)</f>
        <v>10</v>
      </c>
      <c r="AC175">
        <v>177</v>
      </c>
      <c r="AD175">
        <v>6</v>
      </c>
      <c r="AE175" t="s">
        <v>81</v>
      </c>
      <c r="AF175">
        <f>VLOOKUP(Table13[[#This Row],[Transmission Type]],$I$4:$J$7,2,0)</f>
        <v>2</v>
      </c>
      <c r="AG175" t="s">
        <v>68</v>
      </c>
      <c r="AH175">
        <f>VLOOKUP(Table13[[#This Row],[Driven_Wheels]],$K$4:$L$7,2,0)</f>
        <v>1</v>
      </c>
      <c r="AI175">
        <v>4</v>
      </c>
      <c r="AJ175" t="s">
        <v>107</v>
      </c>
      <c r="AK175">
        <f>VLOOKUP(Table13[[#This Row],[Market Category]],$M$4:$N$75,2,0)</f>
        <v>64</v>
      </c>
      <c r="AL175" t="s">
        <v>94</v>
      </c>
      <c r="AM175">
        <f>VLOOKUP(Table13[[#This Row],[Vehicle Size]],$O$4:$P$6,2,0)</f>
        <v>3</v>
      </c>
      <c r="AN175" t="s">
        <v>151</v>
      </c>
      <c r="AO175">
        <f>VLOOKUP(Table13[[#This Row],[Vehicle Style]],$Q$4:$R$19,2,0)</f>
        <v>16</v>
      </c>
      <c r="AP175">
        <v>18</v>
      </c>
      <c r="AQ175">
        <v>15</v>
      </c>
      <c r="AR175">
        <v>617</v>
      </c>
      <c r="AS175">
        <v>2282</v>
      </c>
    </row>
    <row r="176" spans="3:45" x14ac:dyDescent="0.35">
      <c r="C176" t="s">
        <v>392</v>
      </c>
      <c r="D176">
        <v>173</v>
      </c>
      <c r="T176">
        <v>173</v>
      </c>
      <c r="U176" t="s">
        <v>197</v>
      </c>
      <c r="V176">
        <f>VLOOKUP(Table13[[#This Row],[Make]],$A$4:$B$51,2,0)</f>
        <v>32</v>
      </c>
      <c r="W176" t="s">
        <v>153</v>
      </c>
      <c r="X176">
        <f>VLOOKUP(Table13[[#This Row],[Model]],Table12[[Model S]:[Column2]],2,0)</f>
        <v>17</v>
      </c>
      <c r="Y176">
        <v>1992</v>
      </c>
      <c r="Z176">
        <f>VLOOKUP(Table13[[#This Row],[Year]],$E$4:$F$31,2,0)</f>
        <v>3</v>
      </c>
      <c r="AA176" t="s">
        <v>125</v>
      </c>
      <c r="AB176">
        <f>VLOOKUP(Table13[[#This Row],[Engine Fuel Type]],$G$4:$H$13,2,0)</f>
        <v>10</v>
      </c>
      <c r="AC176">
        <v>158</v>
      </c>
      <c r="AD176">
        <v>6</v>
      </c>
      <c r="AE176" t="s">
        <v>81</v>
      </c>
      <c r="AF176">
        <f>VLOOKUP(Table13[[#This Row],[Transmission Type]],$I$4:$J$7,2,0)</f>
        <v>2</v>
      </c>
      <c r="AG176" t="s">
        <v>76</v>
      </c>
      <c r="AH176">
        <f>VLOOKUP(Table13[[#This Row],[Driven_Wheels]],$K$4:$L$7,2,0)</f>
        <v>4</v>
      </c>
      <c r="AI176">
        <v>4</v>
      </c>
      <c r="AJ176" t="s">
        <v>107</v>
      </c>
      <c r="AK176">
        <f>VLOOKUP(Table13[[#This Row],[Market Category]],$M$4:$N$75,2,0)</f>
        <v>64</v>
      </c>
      <c r="AL176" t="s">
        <v>94</v>
      </c>
      <c r="AM176">
        <f>VLOOKUP(Table13[[#This Row],[Vehicle Size]],$O$4:$P$6,2,0)</f>
        <v>3</v>
      </c>
      <c r="AN176" t="s">
        <v>147</v>
      </c>
      <c r="AO176">
        <f>VLOOKUP(Table13[[#This Row],[Vehicle Style]],$Q$4:$R$19,2,0)</f>
        <v>15</v>
      </c>
      <c r="AP176">
        <v>23</v>
      </c>
      <c r="AQ176">
        <v>18</v>
      </c>
      <c r="AR176">
        <v>617</v>
      </c>
      <c r="AS176">
        <v>2000</v>
      </c>
    </row>
    <row r="177" spans="3:45" x14ac:dyDescent="0.35">
      <c r="C177" t="s">
        <v>393</v>
      </c>
      <c r="D177">
        <v>174</v>
      </c>
      <c r="T177">
        <v>174</v>
      </c>
      <c r="U177" t="s">
        <v>197</v>
      </c>
      <c r="V177">
        <f>VLOOKUP(Table13[[#This Row],[Make]],$A$4:$B$51,2,0)</f>
        <v>32</v>
      </c>
      <c r="W177" t="s">
        <v>153</v>
      </c>
      <c r="X177">
        <f>VLOOKUP(Table13[[#This Row],[Model]],Table12[[Model S]:[Column2]],2,0)</f>
        <v>17</v>
      </c>
      <c r="Y177">
        <v>1993</v>
      </c>
      <c r="Z177">
        <f>VLOOKUP(Table13[[#This Row],[Year]],$E$4:$F$31,2,0)</f>
        <v>4</v>
      </c>
      <c r="AA177" t="s">
        <v>125</v>
      </c>
      <c r="AB177">
        <f>VLOOKUP(Table13[[#This Row],[Engine Fuel Type]],$G$4:$H$13,2,0)</f>
        <v>10</v>
      </c>
      <c r="AC177">
        <v>177</v>
      </c>
      <c r="AD177">
        <v>6</v>
      </c>
      <c r="AE177" t="s">
        <v>81</v>
      </c>
      <c r="AF177">
        <f>VLOOKUP(Table13[[#This Row],[Transmission Type]],$I$4:$J$7,2,0)</f>
        <v>2</v>
      </c>
      <c r="AG177" t="s">
        <v>68</v>
      </c>
      <c r="AH177">
        <f>VLOOKUP(Table13[[#This Row],[Driven_Wheels]],$K$4:$L$7,2,0)</f>
        <v>1</v>
      </c>
      <c r="AI177">
        <v>4</v>
      </c>
      <c r="AJ177" t="s">
        <v>107</v>
      </c>
      <c r="AK177">
        <f>VLOOKUP(Table13[[#This Row],[Market Category]],$M$4:$N$75,2,0)</f>
        <v>64</v>
      </c>
      <c r="AL177" t="s">
        <v>94</v>
      </c>
      <c r="AM177">
        <f>VLOOKUP(Table13[[#This Row],[Vehicle Size]],$O$4:$P$6,2,0)</f>
        <v>3</v>
      </c>
      <c r="AN177" t="s">
        <v>151</v>
      </c>
      <c r="AO177">
        <f>VLOOKUP(Table13[[#This Row],[Vehicle Style]],$Q$4:$R$19,2,0)</f>
        <v>16</v>
      </c>
      <c r="AP177">
        <v>19</v>
      </c>
      <c r="AQ177">
        <v>15</v>
      </c>
      <c r="AR177">
        <v>617</v>
      </c>
      <c r="AS177">
        <v>2544</v>
      </c>
    </row>
    <row r="178" spans="3:45" x14ac:dyDescent="0.35">
      <c r="C178" t="s">
        <v>394</v>
      </c>
      <c r="D178">
        <v>175</v>
      </c>
      <c r="T178">
        <v>175</v>
      </c>
      <c r="U178" t="s">
        <v>197</v>
      </c>
      <c r="V178">
        <f>VLOOKUP(Table13[[#This Row],[Make]],$A$4:$B$51,2,0)</f>
        <v>32</v>
      </c>
      <c r="W178" t="s">
        <v>153</v>
      </c>
      <c r="X178">
        <f>VLOOKUP(Table13[[#This Row],[Model]],Table12[[Model S]:[Column2]],2,0)</f>
        <v>17</v>
      </c>
      <c r="Y178">
        <v>1993</v>
      </c>
      <c r="Z178">
        <f>VLOOKUP(Table13[[#This Row],[Year]],$E$4:$F$31,2,0)</f>
        <v>4</v>
      </c>
      <c r="AA178" t="s">
        <v>125</v>
      </c>
      <c r="AB178">
        <f>VLOOKUP(Table13[[#This Row],[Engine Fuel Type]],$G$4:$H$13,2,0)</f>
        <v>10</v>
      </c>
      <c r="AC178">
        <v>217</v>
      </c>
      <c r="AD178">
        <v>6</v>
      </c>
      <c r="AE178" t="s">
        <v>81</v>
      </c>
      <c r="AF178">
        <f>VLOOKUP(Table13[[#This Row],[Transmission Type]],$I$4:$J$7,2,0)</f>
        <v>2</v>
      </c>
      <c r="AG178" t="s">
        <v>76</v>
      </c>
      <c r="AH178">
        <f>VLOOKUP(Table13[[#This Row],[Driven_Wheels]],$K$4:$L$7,2,0)</f>
        <v>4</v>
      </c>
      <c r="AI178">
        <v>2</v>
      </c>
      <c r="AJ178" t="s">
        <v>107</v>
      </c>
      <c r="AK178">
        <f>VLOOKUP(Table13[[#This Row],[Market Category]],$M$4:$N$75,2,0)</f>
        <v>64</v>
      </c>
      <c r="AL178" t="s">
        <v>94</v>
      </c>
      <c r="AM178">
        <f>VLOOKUP(Table13[[#This Row],[Vehicle Size]],$O$4:$P$6,2,0)</f>
        <v>3</v>
      </c>
      <c r="AN178" t="s">
        <v>78</v>
      </c>
      <c r="AO178">
        <f>VLOOKUP(Table13[[#This Row],[Vehicle Style]],$Q$4:$R$19,2,0)</f>
        <v>9</v>
      </c>
      <c r="AP178">
        <v>22</v>
      </c>
      <c r="AQ178">
        <v>17</v>
      </c>
      <c r="AR178">
        <v>617</v>
      </c>
      <c r="AS178">
        <v>2397</v>
      </c>
    </row>
    <row r="179" spans="3:45" x14ac:dyDescent="0.35">
      <c r="C179" t="s">
        <v>395</v>
      </c>
      <c r="D179">
        <v>176</v>
      </c>
      <c r="T179">
        <v>176</v>
      </c>
      <c r="U179" t="s">
        <v>197</v>
      </c>
      <c r="V179">
        <f>VLOOKUP(Table13[[#This Row],[Make]],$A$4:$B$51,2,0)</f>
        <v>32</v>
      </c>
      <c r="W179" t="s">
        <v>153</v>
      </c>
      <c r="X179">
        <f>VLOOKUP(Table13[[#This Row],[Model]],Table12[[Model S]:[Column2]],2,0)</f>
        <v>17</v>
      </c>
      <c r="Y179">
        <v>1993</v>
      </c>
      <c r="Z179">
        <f>VLOOKUP(Table13[[#This Row],[Year]],$E$4:$F$31,2,0)</f>
        <v>4</v>
      </c>
      <c r="AA179" t="s">
        <v>66</v>
      </c>
      <c r="AB179">
        <f>VLOOKUP(Table13[[#This Row],[Engine Fuel Type]],$G$4:$H$13,2,0)</f>
        <v>1</v>
      </c>
      <c r="AC179">
        <v>121</v>
      </c>
      <c r="AD179">
        <v>5</v>
      </c>
      <c r="AE179" t="s">
        <v>81</v>
      </c>
      <c r="AF179">
        <f>VLOOKUP(Table13[[#This Row],[Transmission Type]],$I$4:$J$7,2,0)</f>
        <v>2</v>
      </c>
      <c r="AG179" t="s">
        <v>76</v>
      </c>
      <c r="AH179">
        <f>VLOOKUP(Table13[[#This Row],[Driven_Wheels]],$K$4:$L$7,2,0)</f>
        <v>4</v>
      </c>
      <c r="AI179">
        <v>4</v>
      </c>
      <c r="AJ179" t="s">
        <v>177</v>
      </c>
      <c r="AK179">
        <f>VLOOKUP(Table13[[#This Row],[Market Category]],$M$4:$N$75,2,0)</f>
        <v>25</v>
      </c>
      <c r="AL179" t="s">
        <v>94</v>
      </c>
      <c r="AM179">
        <f>VLOOKUP(Table13[[#This Row],[Vehicle Size]],$O$4:$P$6,2,0)</f>
        <v>3</v>
      </c>
      <c r="AN179" t="s">
        <v>147</v>
      </c>
      <c r="AO179">
        <f>VLOOKUP(Table13[[#This Row],[Vehicle Style]],$Q$4:$R$19,2,0)</f>
        <v>15</v>
      </c>
      <c r="AP179">
        <v>30</v>
      </c>
      <c r="AQ179">
        <v>23</v>
      </c>
      <c r="AR179">
        <v>617</v>
      </c>
      <c r="AS179">
        <v>2000</v>
      </c>
    </row>
    <row r="180" spans="3:45" x14ac:dyDescent="0.35">
      <c r="C180" t="s">
        <v>396</v>
      </c>
      <c r="D180">
        <v>177</v>
      </c>
      <c r="T180">
        <v>177</v>
      </c>
      <c r="U180" t="s">
        <v>197</v>
      </c>
      <c r="V180">
        <f>VLOOKUP(Table13[[#This Row],[Make]],$A$4:$B$51,2,0)</f>
        <v>32</v>
      </c>
      <c r="W180" t="s">
        <v>153</v>
      </c>
      <c r="X180">
        <f>VLOOKUP(Table13[[#This Row],[Model]],Table12[[Model S]:[Column2]],2,0)</f>
        <v>17</v>
      </c>
      <c r="Y180">
        <v>1993</v>
      </c>
      <c r="Z180">
        <f>VLOOKUP(Table13[[#This Row],[Year]],$E$4:$F$31,2,0)</f>
        <v>4</v>
      </c>
      <c r="AA180" t="s">
        <v>125</v>
      </c>
      <c r="AB180">
        <f>VLOOKUP(Table13[[#This Row],[Engine Fuel Type]],$G$4:$H$13,2,0)</f>
        <v>10</v>
      </c>
      <c r="AC180">
        <v>228</v>
      </c>
      <c r="AD180">
        <v>6</v>
      </c>
      <c r="AE180" t="s">
        <v>75</v>
      </c>
      <c r="AF180">
        <f>VLOOKUP(Table13[[#This Row],[Transmission Type]],$I$4:$J$7,2,0)</f>
        <v>4</v>
      </c>
      <c r="AG180" t="s">
        <v>76</v>
      </c>
      <c r="AH180">
        <f>VLOOKUP(Table13[[#This Row],[Driven_Wheels]],$K$4:$L$7,2,0)</f>
        <v>4</v>
      </c>
      <c r="AI180">
        <v>2</v>
      </c>
      <c r="AJ180" t="s">
        <v>86</v>
      </c>
      <c r="AK180">
        <f>VLOOKUP(Table13[[#This Row],[Market Category]],$M$4:$N$75,2,0)</f>
        <v>68</v>
      </c>
      <c r="AL180" t="s">
        <v>70</v>
      </c>
      <c r="AM180">
        <f>VLOOKUP(Table13[[#This Row],[Vehicle Size]],$O$4:$P$6,2,0)</f>
        <v>1</v>
      </c>
      <c r="AN180" t="s">
        <v>87</v>
      </c>
      <c r="AO180">
        <f>VLOOKUP(Table13[[#This Row],[Vehicle Style]],$Q$4:$R$19,2,0)</f>
        <v>7</v>
      </c>
      <c r="AP180">
        <v>21</v>
      </c>
      <c r="AQ180">
        <v>14</v>
      </c>
      <c r="AR180">
        <v>617</v>
      </c>
      <c r="AS180">
        <v>4174</v>
      </c>
    </row>
    <row r="181" spans="3:45" x14ac:dyDescent="0.35">
      <c r="C181" t="s">
        <v>397</v>
      </c>
      <c r="D181">
        <v>178</v>
      </c>
      <c r="T181">
        <v>178</v>
      </c>
      <c r="U181" t="s">
        <v>197</v>
      </c>
      <c r="V181">
        <f>VLOOKUP(Table13[[#This Row],[Make]],$A$4:$B$51,2,0)</f>
        <v>32</v>
      </c>
      <c r="W181" t="s">
        <v>153</v>
      </c>
      <c r="X181">
        <f>VLOOKUP(Table13[[#This Row],[Model]],Table12[[Model S]:[Column2]],2,0)</f>
        <v>17</v>
      </c>
      <c r="Y181">
        <v>1993</v>
      </c>
      <c r="Z181">
        <f>VLOOKUP(Table13[[#This Row],[Year]],$E$4:$F$31,2,0)</f>
        <v>4</v>
      </c>
      <c r="AA181" t="s">
        <v>125</v>
      </c>
      <c r="AB181">
        <f>VLOOKUP(Table13[[#This Row],[Engine Fuel Type]],$G$4:$H$13,2,0)</f>
        <v>10</v>
      </c>
      <c r="AC181">
        <v>217</v>
      </c>
      <c r="AD181">
        <v>6</v>
      </c>
      <c r="AE181" t="s">
        <v>81</v>
      </c>
      <c r="AF181">
        <f>VLOOKUP(Table13[[#This Row],[Transmission Type]],$I$4:$J$7,2,0)</f>
        <v>2</v>
      </c>
      <c r="AG181" t="s">
        <v>76</v>
      </c>
      <c r="AH181">
        <f>VLOOKUP(Table13[[#This Row],[Driven_Wheels]],$K$4:$L$7,2,0)</f>
        <v>4</v>
      </c>
      <c r="AI181">
        <v>4</v>
      </c>
      <c r="AJ181" t="s">
        <v>107</v>
      </c>
      <c r="AK181">
        <f>VLOOKUP(Table13[[#This Row],[Market Category]],$M$4:$N$75,2,0)</f>
        <v>64</v>
      </c>
      <c r="AL181" t="s">
        <v>94</v>
      </c>
      <c r="AM181">
        <f>VLOOKUP(Table13[[#This Row],[Vehicle Size]],$O$4:$P$6,2,0)</f>
        <v>3</v>
      </c>
      <c r="AN181" t="s">
        <v>147</v>
      </c>
      <c r="AO181">
        <f>VLOOKUP(Table13[[#This Row],[Vehicle Style]],$Q$4:$R$19,2,0)</f>
        <v>15</v>
      </c>
      <c r="AP181">
        <v>22</v>
      </c>
      <c r="AQ181">
        <v>17</v>
      </c>
      <c r="AR181">
        <v>617</v>
      </c>
      <c r="AS181">
        <v>2187</v>
      </c>
    </row>
    <row r="182" spans="3:45" x14ac:dyDescent="0.35">
      <c r="C182" t="s">
        <v>398</v>
      </c>
      <c r="D182">
        <v>179</v>
      </c>
      <c r="T182">
        <v>179</v>
      </c>
      <c r="U182" t="s">
        <v>197</v>
      </c>
      <c r="V182">
        <f>VLOOKUP(Table13[[#This Row],[Make]],$A$4:$B$51,2,0)</f>
        <v>32</v>
      </c>
      <c r="W182" t="s">
        <v>153</v>
      </c>
      <c r="X182">
        <f>VLOOKUP(Table13[[#This Row],[Model]],Table12[[Model S]:[Column2]],2,0)</f>
        <v>17</v>
      </c>
      <c r="Y182">
        <v>1993</v>
      </c>
      <c r="Z182">
        <f>VLOOKUP(Table13[[#This Row],[Year]],$E$4:$F$31,2,0)</f>
        <v>4</v>
      </c>
      <c r="AA182" t="s">
        <v>66</v>
      </c>
      <c r="AB182">
        <f>VLOOKUP(Table13[[#This Row],[Engine Fuel Type]],$G$4:$H$13,2,0)</f>
        <v>1</v>
      </c>
      <c r="AC182">
        <v>148</v>
      </c>
      <c r="AD182">
        <v>6</v>
      </c>
      <c r="AE182" t="s">
        <v>81</v>
      </c>
      <c r="AF182">
        <f>VLOOKUP(Table13[[#This Row],[Transmission Type]],$I$4:$J$7,2,0)</f>
        <v>2</v>
      </c>
      <c r="AG182" t="s">
        <v>76</v>
      </c>
      <c r="AH182">
        <f>VLOOKUP(Table13[[#This Row],[Driven_Wheels]],$K$4:$L$7,2,0)</f>
        <v>4</v>
      </c>
      <c r="AI182">
        <v>4</v>
      </c>
      <c r="AJ182" t="s">
        <v>177</v>
      </c>
      <c r="AK182">
        <f>VLOOKUP(Table13[[#This Row],[Market Category]],$M$4:$N$75,2,0)</f>
        <v>25</v>
      </c>
      <c r="AL182" t="s">
        <v>84</v>
      </c>
      <c r="AM182">
        <f>VLOOKUP(Table13[[#This Row],[Vehicle Size]],$O$4:$P$6,2,0)</f>
        <v>2</v>
      </c>
      <c r="AN182" t="s">
        <v>147</v>
      </c>
      <c r="AO182">
        <f>VLOOKUP(Table13[[#This Row],[Vehicle Style]],$Q$4:$R$19,2,0)</f>
        <v>15</v>
      </c>
      <c r="AP182">
        <v>22</v>
      </c>
      <c r="AQ182">
        <v>18</v>
      </c>
      <c r="AR182">
        <v>617</v>
      </c>
      <c r="AS182">
        <v>2729</v>
      </c>
    </row>
    <row r="183" spans="3:45" x14ac:dyDescent="0.35">
      <c r="C183" t="s">
        <v>399</v>
      </c>
      <c r="D183">
        <v>180</v>
      </c>
      <c r="T183">
        <v>180</v>
      </c>
      <c r="U183" t="s">
        <v>197</v>
      </c>
      <c r="V183">
        <f>VLOOKUP(Table13[[#This Row],[Make]],$A$4:$B$51,2,0)</f>
        <v>32</v>
      </c>
      <c r="W183" t="s">
        <v>153</v>
      </c>
      <c r="X183">
        <f>VLOOKUP(Table13[[#This Row],[Model]],Table12[[Model S]:[Column2]],2,0)</f>
        <v>17</v>
      </c>
      <c r="Y183">
        <v>1993</v>
      </c>
      <c r="Z183">
        <f>VLOOKUP(Table13[[#This Row],[Year]],$E$4:$F$31,2,0)</f>
        <v>4</v>
      </c>
      <c r="AA183" t="s">
        <v>125</v>
      </c>
      <c r="AB183">
        <f>VLOOKUP(Table13[[#This Row],[Engine Fuel Type]],$G$4:$H$13,2,0)</f>
        <v>10</v>
      </c>
      <c r="AC183">
        <v>177</v>
      </c>
      <c r="AD183">
        <v>6</v>
      </c>
      <c r="AE183" t="s">
        <v>81</v>
      </c>
      <c r="AF183">
        <f>VLOOKUP(Table13[[#This Row],[Transmission Type]],$I$4:$J$7,2,0)</f>
        <v>2</v>
      </c>
      <c r="AG183" t="s">
        <v>68</v>
      </c>
      <c r="AH183">
        <f>VLOOKUP(Table13[[#This Row],[Driven_Wheels]],$K$4:$L$7,2,0)</f>
        <v>1</v>
      </c>
      <c r="AI183">
        <v>4</v>
      </c>
      <c r="AJ183" t="s">
        <v>107</v>
      </c>
      <c r="AK183">
        <f>VLOOKUP(Table13[[#This Row],[Market Category]],$M$4:$N$75,2,0)</f>
        <v>64</v>
      </c>
      <c r="AL183" t="s">
        <v>94</v>
      </c>
      <c r="AM183">
        <f>VLOOKUP(Table13[[#This Row],[Vehicle Size]],$O$4:$P$6,2,0)</f>
        <v>3</v>
      </c>
      <c r="AN183" t="s">
        <v>147</v>
      </c>
      <c r="AO183">
        <f>VLOOKUP(Table13[[#This Row],[Vehicle Style]],$Q$4:$R$19,2,0)</f>
        <v>15</v>
      </c>
      <c r="AP183">
        <v>19</v>
      </c>
      <c r="AQ183">
        <v>15</v>
      </c>
      <c r="AR183">
        <v>617</v>
      </c>
      <c r="AS183">
        <v>2433</v>
      </c>
    </row>
    <row r="184" spans="3:45" x14ac:dyDescent="0.35">
      <c r="C184" t="s">
        <v>400</v>
      </c>
      <c r="D184">
        <v>181</v>
      </c>
      <c r="T184">
        <v>181</v>
      </c>
      <c r="U184" t="s">
        <v>197</v>
      </c>
      <c r="V184">
        <f>VLOOKUP(Table13[[#This Row],[Make]],$A$4:$B$51,2,0)</f>
        <v>32</v>
      </c>
      <c r="W184" t="s">
        <v>153</v>
      </c>
      <c r="X184">
        <f>VLOOKUP(Table13[[#This Row],[Model]],Table12[[Model S]:[Column2]],2,0)</f>
        <v>17</v>
      </c>
      <c r="Y184">
        <v>1993</v>
      </c>
      <c r="Z184">
        <f>VLOOKUP(Table13[[#This Row],[Year]],$E$4:$F$31,2,0)</f>
        <v>4</v>
      </c>
      <c r="AA184" t="s">
        <v>125</v>
      </c>
      <c r="AB184">
        <f>VLOOKUP(Table13[[#This Row],[Engine Fuel Type]],$G$4:$H$13,2,0)</f>
        <v>10</v>
      </c>
      <c r="AC184">
        <v>194</v>
      </c>
      <c r="AD184">
        <v>6</v>
      </c>
      <c r="AE184" t="s">
        <v>81</v>
      </c>
      <c r="AF184">
        <f>VLOOKUP(Table13[[#This Row],[Transmission Type]],$I$4:$J$7,2,0)</f>
        <v>2</v>
      </c>
      <c r="AG184" t="s">
        <v>76</v>
      </c>
      <c r="AH184">
        <f>VLOOKUP(Table13[[#This Row],[Driven_Wheels]],$K$4:$L$7,2,0)</f>
        <v>4</v>
      </c>
      <c r="AI184">
        <v>4</v>
      </c>
      <c r="AJ184" t="s">
        <v>107</v>
      </c>
      <c r="AK184">
        <f>VLOOKUP(Table13[[#This Row],[Market Category]],$M$4:$N$75,2,0)</f>
        <v>64</v>
      </c>
      <c r="AL184" t="s">
        <v>94</v>
      </c>
      <c r="AM184">
        <f>VLOOKUP(Table13[[#This Row],[Vehicle Size]],$O$4:$P$6,2,0)</f>
        <v>3</v>
      </c>
      <c r="AN184" t="s">
        <v>147</v>
      </c>
      <c r="AO184">
        <f>VLOOKUP(Table13[[#This Row],[Vehicle Style]],$Q$4:$R$19,2,0)</f>
        <v>15</v>
      </c>
      <c r="AP184">
        <v>23</v>
      </c>
      <c r="AQ184">
        <v>17</v>
      </c>
      <c r="AR184">
        <v>617</v>
      </c>
      <c r="AS184">
        <v>2247</v>
      </c>
    </row>
    <row r="185" spans="3:45" x14ac:dyDescent="0.35">
      <c r="C185" t="s">
        <v>401</v>
      </c>
      <c r="D185">
        <v>182</v>
      </c>
      <c r="T185">
        <v>182</v>
      </c>
      <c r="U185" t="s">
        <v>197</v>
      </c>
      <c r="V185">
        <f>VLOOKUP(Table13[[#This Row],[Make]],$A$4:$B$51,2,0)</f>
        <v>32</v>
      </c>
      <c r="W185" t="s">
        <v>153</v>
      </c>
      <c r="X185">
        <f>VLOOKUP(Table13[[#This Row],[Model]],Table12[[Model S]:[Column2]],2,0)</f>
        <v>17</v>
      </c>
      <c r="Y185">
        <v>1993</v>
      </c>
      <c r="Z185">
        <f>VLOOKUP(Table13[[#This Row],[Year]],$E$4:$F$31,2,0)</f>
        <v>4</v>
      </c>
      <c r="AA185" t="s">
        <v>125</v>
      </c>
      <c r="AB185">
        <f>VLOOKUP(Table13[[#This Row],[Engine Fuel Type]],$G$4:$H$13,2,0)</f>
        <v>10</v>
      </c>
      <c r="AC185">
        <v>228</v>
      </c>
      <c r="AD185">
        <v>6</v>
      </c>
      <c r="AE185" t="s">
        <v>81</v>
      </c>
      <c r="AF185">
        <f>VLOOKUP(Table13[[#This Row],[Transmission Type]],$I$4:$J$7,2,0)</f>
        <v>2</v>
      </c>
      <c r="AG185" t="s">
        <v>76</v>
      </c>
      <c r="AH185">
        <f>VLOOKUP(Table13[[#This Row],[Driven_Wheels]],$K$4:$L$7,2,0)</f>
        <v>4</v>
      </c>
      <c r="AI185">
        <v>4</v>
      </c>
      <c r="AJ185" t="s">
        <v>107</v>
      </c>
      <c r="AK185">
        <f>VLOOKUP(Table13[[#This Row],[Market Category]],$M$4:$N$75,2,0)</f>
        <v>64</v>
      </c>
      <c r="AL185" t="s">
        <v>84</v>
      </c>
      <c r="AM185">
        <f>VLOOKUP(Table13[[#This Row],[Vehicle Size]],$O$4:$P$6,2,0)</f>
        <v>2</v>
      </c>
      <c r="AN185" t="s">
        <v>147</v>
      </c>
      <c r="AO185">
        <f>VLOOKUP(Table13[[#This Row],[Vehicle Style]],$Q$4:$R$19,2,0)</f>
        <v>15</v>
      </c>
      <c r="AP185">
        <v>18</v>
      </c>
      <c r="AQ185">
        <v>14</v>
      </c>
      <c r="AR185">
        <v>617</v>
      </c>
      <c r="AS185">
        <v>2540</v>
      </c>
    </row>
    <row r="186" spans="3:45" x14ac:dyDescent="0.35">
      <c r="C186" t="s">
        <v>402</v>
      </c>
      <c r="D186">
        <v>183</v>
      </c>
      <c r="T186">
        <v>183</v>
      </c>
      <c r="U186" t="s">
        <v>200</v>
      </c>
      <c r="V186">
        <f>VLOOKUP(Table13[[#This Row],[Make]],$A$4:$B$51,2,0)</f>
        <v>33</v>
      </c>
      <c r="W186" t="s">
        <v>149</v>
      </c>
      <c r="X186">
        <f>VLOOKUP(Table13[[#This Row],[Model]],Table12[[Model S]:[Column2]],2,0)</f>
        <v>16</v>
      </c>
      <c r="Y186">
        <v>1997</v>
      </c>
      <c r="Z186">
        <f>VLOOKUP(Table13[[#This Row],[Year]],$E$4:$F$31,2,0)</f>
        <v>8</v>
      </c>
      <c r="AA186" t="s">
        <v>125</v>
      </c>
      <c r="AB186">
        <f>VLOOKUP(Table13[[#This Row],[Engine Fuel Type]],$G$4:$H$13,2,0)</f>
        <v>10</v>
      </c>
      <c r="AC186">
        <v>218</v>
      </c>
      <c r="AD186">
        <v>6</v>
      </c>
      <c r="AE186" t="s">
        <v>75</v>
      </c>
      <c r="AF186">
        <f>VLOOKUP(Table13[[#This Row],[Transmission Type]],$I$4:$J$7,2,0)</f>
        <v>4</v>
      </c>
      <c r="AG186" t="s">
        <v>92</v>
      </c>
      <c r="AH186">
        <f>VLOOKUP(Table13[[#This Row],[Driven_Wheels]],$K$4:$L$7,2,0)</f>
        <v>3</v>
      </c>
      <c r="AI186">
        <v>2</v>
      </c>
      <c r="AJ186" t="s">
        <v>273</v>
      </c>
      <c r="AK186">
        <f>VLOOKUP(Table13[[#This Row],[Market Category]],$M$4:$N$75,2,0)</f>
        <v>61</v>
      </c>
      <c r="AL186" t="s">
        <v>70</v>
      </c>
      <c r="AM186">
        <f>VLOOKUP(Table13[[#This Row],[Vehicle Size]],$O$4:$P$6,2,0)</f>
        <v>1</v>
      </c>
      <c r="AN186" t="s">
        <v>71</v>
      </c>
      <c r="AO186">
        <f>VLOOKUP(Table13[[#This Row],[Vehicle Style]],$Q$4:$R$19,2,0)</f>
        <v>1</v>
      </c>
      <c r="AP186">
        <v>23</v>
      </c>
      <c r="AQ186">
        <v>17</v>
      </c>
      <c r="AR186">
        <v>436</v>
      </c>
      <c r="AS186">
        <v>3941</v>
      </c>
    </row>
    <row r="187" spans="3:45" x14ac:dyDescent="0.35">
      <c r="C187" t="s">
        <v>403</v>
      </c>
      <c r="D187">
        <v>184</v>
      </c>
      <c r="T187">
        <v>184</v>
      </c>
      <c r="U187" t="s">
        <v>200</v>
      </c>
      <c r="V187">
        <f>VLOOKUP(Table13[[#This Row],[Make]],$A$4:$B$51,2,0)</f>
        <v>33</v>
      </c>
      <c r="W187" t="s">
        <v>149</v>
      </c>
      <c r="X187">
        <f>VLOOKUP(Table13[[#This Row],[Model]],Table12[[Model S]:[Column2]],2,0)</f>
        <v>16</v>
      </c>
      <c r="Y187">
        <v>1997</v>
      </c>
      <c r="Z187">
        <f>VLOOKUP(Table13[[#This Row],[Year]],$E$4:$F$31,2,0)</f>
        <v>8</v>
      </c>
      <c r="AA187" t="s">
        <v>125</v>
      </c>
      <c r="AB187">
        <f>VLOOKUP(Table13[[#This Row],[Engine Fuel Type]],$G$4:$H$13,2,0)</f>
        <v>10</v>
      </c>
      <c r="AC187">
        <v>161</v>
      </c>
      <c r="AD187">
        <v>6</v>
      </c>
      <c r="AE187" t="s">
        <v>75</v>
      </c>
      <c r="AF187">
        <f>VLOOKUP(Table13[[#This Row],[Transmission Type]],$I$4:$J$7,2,0)</f>
        <v>4</v>
      </c>
      <c r="AG187" t="s">
        <v>92</v>
      </c>
      <c r="AH187">
        <f>VLOOKUP(Table13[[#This Row],[Driven_Wheels]],$K$4:$L$7,2,0)</f>
        <v>3</v>
      </c>
      <c r="AI187">
        <v>2</v>
      </c>
      <c r="AJ187" t="s">
        <v>252</v>
      </c>
      <c r="AK187">
        <f>VLOOKUP(Table13[[#This Row],[Market Category]],$M$4:$N$75,2,0)</f>
        <v>51</v>
      </c>
      <c r="AL187" t="s">
        <v>70</v>
      </c>
      <c r="AM187">
        <f>VLOOKUP(Table13[[#This Row],[Vehicle Size]],$O$4:$P$6,2,0)</f>
        <v>1</v>
      </c>
      <c r="AN187" t="s">
        <v>71</v>
      </c>
      <c r="AO187">
        <f>VLOOKUP(Table13[[#This Row],[Vehicle Style]],$Q$4:$R$19,2,0)</f>
        <v>1</v>
      </c>
      <c r="AP187">
        <v>22</v>
      </c>
      <c r="AQ187">
        <v>17</v>
      </c>
      <c r="AR187">
        <v>436</v>
      </c>
      <c r="AS187">
        <v>3295</v>
      </c>
    </row>
    <row r="188" spans="3:45" x14ac:dyDescent="0.35">
      <c r="C188" t="s">
        <v>404</v>
      </c>
      <c r="D188">
        <v>185</v>
      </c>
      <c r="T188">
        <v>185</v>
      </c>
      <c r="U188" t="s">
        <v>200</v>
      </c>
      <c r="V188">
        <f>VLOOKUP(Table13[[#This Row],[Make]],$A$4:$B$51,2,0)</f>
        <v>33</v>
      </c>
      <c r="W188" t="s">
        <v>149</v>
      </c>
      <c r="X188">
        <f>VLOOKUP(Table13[[#This Row],[Model]],Table12[[Model S]:[Column2]],2,0)</f>
        <v>16</v>
      </c>
      <c r="Y188">
        <v>1997</v>
      </c>
      <c r="Z188">
        <f>VLOOKUP(Table13[[#This Row],[Year]],$E$4:$F$31,2,0)</f>
        <v>8</v>
      </c>
      <c r="AA188" t="s">
        <v>125</v>
      </c>
      <c r="AB188">
        <f>VLOOKUP(Table13[[#This Row],[Engine Fuel Type]],$G$4:$H$13,2,0)</f>
        <v>10</v>
      </c>
      <c r="AC188">
        <v>320</v>
      </c>
      <c r="AD188">
        <v>6</v>
      </c>
      <c r="AE188" t="s">
        <v>75</v>
      </c>
      <c r="AF188">
        <f>VLOOKUP(Table13[[#This Row],[Transmission Type]],$I$4:$J$7,2,0)</f>
        <v>4</v>
      </c>
      <c r="AG188" t="s">
        <v>68</v>
      </c>
      <c r="AH188">
        <f>VLOOKUP(Table13[[#This Row],[Driven_Wheels]],$K$4:$L$7,2,0)</f>
        <v>1</v>
      </c>
      <c r="AI188">
        <v>2</v>
      </c>
      <c r="AJ188" t="s">
        <v>261</v>
      </c>
      <c r="AK188">
        <f>VLOOKUP(Table13[[#This Row],[Market Category]],$M$4:$N$75,2,0)</f>
        <v>55</v>
      </c>
      <c r="AL188" t="s">
        <v>70</v>
      </c>
      <c r="AM188">
        <f>VLOOKUP(Table13[[#This Row],[Vehicle Size]],$O$4:$P$6,2,0)</f>
        <v>1</v>
      </c>
      <c r="AN188" t="s">
        <v>71</v>
      </c>
      <c r="AO188">
        <f>VLOOKUP(Table13[[#This Row],[Vehicle Style]],$Q$4:$R$19,2,0)</f>
        <v>1</v>
      </c>
      <c r="AP188">
        <v>22</v>
      </c>
      <c r="AQ188">
        <v>16</v>
      </c>
      <c r="AR188">
        <v>436</v>
      </c>
      <c r="AS188">
        <v>6008</v>
      </c>
    </row>
    <row r="189" spans="3:45" x14ac:dyDescent="0.35">
      <c r="C189" t="s">
        <v>405</v>
      </c>
      <c r="D189">
        <v>186</v>
      </c>
      <c r="T189">
        <v>186</v>
      </c>
      <c r="U189" t="s">
        <v>200</v>
      </c>
      <c r="V189">
        <f>VLOOKUP(Table13[[#This Row],[Make]],$A$4:$B$51,2,0)</f>
        <v>33</v>
      </c>
      <c r="W189" t="s">
        <v>149</v>
      </c>
      <c r="X189">
        <f>VLOOKUP(Table13[[#This Row],[Model]],Table12[[Model S]:[Column2]],2,0)</f>
        <v>16</v>
      </c>
      <c r="Y189">
        <v>1998</v>
      </c>
      <c r="Z189">
        <f>VLOOKUP(Table13[[#This Row],[Year]],$E$4:$F$31,2,0)</f>
        <v>9</v>
      </c>
      <c r="AA189" t="s">
        <v>125</v>
      </c>
      <c r="AB189">
        <f>VLOOKUP(Table13[[#This Row],[Engine Fuel Type]],$G$4:$H$13,2,0)</f>
        <v>10</v>
      </c>
      <c r="AC189">
        <v>320</v>
      </c>
      <c r="AD189">
        <v>6</v>
      </c>
      <c r="AE189" t="s">
        <v>75</v>
      </c>
      <c r="AF189">
        <f>VLOOKUP(Table13[[#This Row],[Transmission Type]],$I$4:$J$7,2,0)</f>
        <v>4</v>
      </c>
      <c r="AG189" t="s">
        <v>68</v>
      </c>
      <c r="AH189">
        <f>VLOOKUP(Table13[[#This Row],[Driven_Wheels]],$K$4:$L$7,2,0)</f>
        <v>1</v>
      </c>
      <c r="AI189">
        <v>2</v>
      </c>
      <c r="AJ189" t="s">
        <v>261</v>
      </c>
      <c r="AK189">
        <f>VLOOKUP(Table13[[#This Row],[Market Category]],$M$4:$N$75,2,0)</f>
        <v>55</v>
      </c>
      <c r="AL189" t="s">
        <v>70</v>
      </c>
      <c r="AM189">
        <f>VLOOKUP(Table13[[#This Row],[Vehicle Size]],$O$4:$P$6,2,0)</f>
        <v>1</v>
      </c>
      <c r="AN189" t="s">
        <v>71</v>
      </c>
      <c r="AO189">
        <f>VLOOKUP(Table13[[#This Row],[Vehicle Style]],$Q$4:$R$19,2,0)</f>
        <v>1</v>
      </c>
      <c r="AP189">
        <v>22</v>
      </c>
      <c r="AQ189">
        <v>16</v>
      </c>
      <c r="AR189">
        <v>436</v>
      </c>
      <c r="AS189">
        <v>6710</v>
      </c>
    </row>
    <row r="190" spans="3:45" x14ac:dyDescent="0.35">
      <c r="C190" t="s">
        <v>406</v>
      </c>
      <c r="D190">
        <v>187</v>
      </c>
      <c r="T190">
        <v>187</v>
      </c>
      <c r="U190" t="s">
        <v>200</v>
      </c>
      <c r="V190">
        <f>VLOOKUP(Table13[[#This Row],[Make]],$A$4:$B$51,2,0)</f>
        <v>33</v>
      </c>
      <c r="W190" t="s">
        <v>149</v>
      </c>
      <c r="X190">
        <f>VLOOKUP(Table13[[#This Row],[Model]],Table12[[Model S]:[Column2]],2,0)</f>
        <v>16</v>
      </c>
      <c r="Y190">
        <v>1998</v>
      </c>
      <c r="Z190">
        <f>VLOOKUP(Table13[[#This Row],[Year]],$E$4:$F$31,2,0)</f>
        <v>9</v>
      </c>
      <c r="AA190" t="s">
        <v>125</v>
      </c>
      <c r="AB190">
        <f>VLOOKUP(Table13[[#This Row],[Engine Fuel Type]],$G$4:$H$13,2,0)</f>
        <v>10</v>
      </c>
      <c r="AC190">
        <v>161</v>
      </c>
      <c r="AD190">
        <v>6</v>
      </c>
      <c r="AE190" t="s">
        <v>75</v>
      </c>
      <c r="AF190">
        <f>VLOOKUP(Table13[[#This Row],[Transmission Type]],$I$4:$J$7,2,0)</f>
        <v>4</v>
      </c>
      <c r="AG190" t="s">
        <v>92</v>
      </c>
      <c r="AH190">
        <f>VLOOKUP(Table13[[#This Row],[Driven_Wheels]],$K$4:$L$7,2,0)</f>
        <v>3</v>
      </c>
      <c r="AI190">
        <v>2</v>
      </c>
      <c r="AJ190" t="s">
        <v>252</v>
      </c>
      <c r="AK190">
        <f>VLOOKUP(Table13[[#This Row],[Market Category]],$M$4:$N$75,2,0)</f>
        <v>51</v>
      </c>
      <c r="AL190" t="s">
        <v>70</v>
      </c>
      <c r="AM190">
        <f>VLOOKUP(Table13[[#This Row],[Vehicle Size]],$O$4:$P$6,2,0)</f>
        <v>1</v>
      </c>
      <c r="AN190" t="s">
        <v>71</v>
      </c>
      <c r="AO190">
        <f>VLOOKUP(Table13[[#This Row],[Vehicle Style]],$Q$4:$R$19,2,0)</f>
        <v>1</v>
      </c>
      <c r="AP190">
        <v>22</v>
      </c>
      <c r="AQ190">
        <v>17</v>
      </c>
      <c r="AR190">
        <v>436</v>
      </c>
      <c r="AS190">
        <v>3701</v>
      </c>
    </row>
    <row r="191" spans="3:45" x14ac:dyDescent="0.35">
      <c r="C191" t="s">
        <v>407</v>
      </c>
      <c r="D191">
        <v>188</v>
      </c>
      <c r="T191">
        <v>188</v>
      </c>
      <c r="U191" t="s">
        <v>200</v>
      </c>
      <c r="V191">
        <f>VLOOKUP(Table13[[#This Row],[Make]],$A$4:$B$51,2,0)</f>
        <v>33</v>
      </c>
      <c r="W191" t="s">
        <v>149</v>
      </c>
      <c r="X191">
        <f>VLOOKUP(Table13[[#This Row],[Model]],Table12[[Model S]:[Column2]],2,0)</f>
        <v>16</v>
      </c>
      <c r="Y191">
        <v>1998</v>
      </c>
      <c r="Z191">
        <f>VLOOKUP(Table13[[#This Row],[Year]],$E$4:$F$31,2,0)</f>
        <v>9</v>
      </c>
      <c r="AA191" t="s">
        <v>125</v>
      </c>
      <c r="AB191">
        <f>VLOOKUP(Table13[[#This Row],[Engine Fuel Type]],$G$4:$H$13,2,0)</f>
        <v>10</v>
      </c>
      <c r="AC191">
        <v>218</v>
      </c>
      <c r="AD191">
        <v>6</v>
      </c>
      <c r="AE191" t="s">
        <v>75</v>
      </c>
      <c r="AF191">
        <f>VLOOKUP(Table13[[#This Row],[Transmission Type]],$I$4:$J$7,2,0)</f>
        <v>4</v>
      </c>
      <c r="AG191" t="s">
        <v>92</v>
      </c>
      <c r="AH191">
        <f>VLOOKUP(Table13[[#This Row],[Driven_Wheels]],$K$4:$L$7,2,0)</f>
        <v>3</v>
      </c>
      <c r="AI191">
        <v>2</v>
      </c>
      <c r="AJ191" t="s">
        <v>273</v>
      </c>
      <c r="AK191">
        <f>VLOOKUP(Table13[[#This Row],[Market Category]],$M$4:$N$75,2,0)</f>
        <v>61</v>
      </c>
      <c r="AL191" t="s">
        <v>70</v>
      </c>
      <c r="AM191">
        <f>VLOOKUP(Table13[[#This Row],[Vehicle Size]],$O$4:$P$6,2,0)</f>
        <v>1</v>
      </c>
      <c r="AN191" t="s">
        <v>71</v>
      </c>
      <c r="AO191">
        <f>VLOOKUP(Table13[[#This Row],[Vehicle Style]],$Q$4:$R$19,2,0)</f>
        <v>1</v>
      </c>
      <c r="AP191">
        <v>23</v>
      </c>
      <c r="AQ191">
        <v>17</v>
      </c>
      <c r="AR191">
        <v>436</v>
      </c>
      <c r="AS191">
        <v>4671</v>
      </c>
    </row>
    <row r="192" spans="3:45" x14ac:dyDescent="0.35">
      <c r="C192" t="s">
        <v>408</v>
      </c>
      <c r="D192">
        <v>189</v>
      </c>
      <c r="T192">
        <v>189</v>
      </c>
      <c r="U192" t="s">
        <v>200</v>
      </c>
      <c r="V192">
        <f>VLOOKUP(Table13[[#This Row],[Make]],$A$4:$B$51,2,0)</f>
        <v>33</v>
      </c>
      <c r="W192" t="s">
        <v>149</v>
      </c>
      <c r="X192">
        <f>VLOOKUP(Table13[[#This Row],[Model]],Table12[[Model S]:[Column2]],2,0)</f>
        <v>16</v>
      </c>
      <c r="Y192">
        <v>1999</v>
      </c>
      <c r="Z192">
        <f>VLOOKUP(Table13[[#This Row],[Year]],$E$4:$F$31,2,0)</f>
        <v>10</v>
      </c>
      <c r="AA192" t="s">
        <v>125</v>
      </c>
      <c r="AB192">
        <f>VLOOKUP(Table13[[#This Row],[Engine Fuel Type]],$G$4:$H$13,2,0)</f>
        <v>10</v>
      </c>
      <c r="AC192">
        <v>218</v>
      </c>
      <c r="AD192">
        <v>6</v>
      </c>
      <c r="AE192" t="s">
        <v>75</v>
      </c>
      <c r="AF192">
        <f>VLOOKUP(Table13[[#This Row],[Transmission Type]],$I$4:$J$7,2,0)</f>
        <v>4</v>
      </c>
      <c r="AG192" t="s">
        <v>92</v>
      </c>
      <c r="AH192">
        <f>VLOOKUP(Table13[[#This Row],[Driven_Wheels]],$K$4:$L$7,2,0)</f>
        <v>3</v>
      </c>
      <c r="AI192">
        <v>2</v>
      </c>
      <c r="AJ192" t="s">
        <v>273</v>
      </c>
      <c r="AK192">
        <f>VLOOKUP(Table13[[#This Row],[Market Category]],$M$4:$N$75,2,0)</f>
        <v>61</v>
      </c>
      <c r="AL192" t="s">
        <v>70</v>
      </c>
      <c r="AM192">
        <f>VLOOKUP(Table13[[#This Row],[Vehicle Size]],$O$4:$P$6,2,0)</f>
        <v>1</v>
      </c>
      <c r="AN192" t="s">
        <v>71</v>
      </c>
      <c r="AO192">
        <f>VLOOKUP(Table13[[#This Row],[Vehicle Style]],$Q$4:$R$19,2,0)</f>
        <v>1</v>
      </c>
      <c r="AP192">
        <v>23</v>
      </c>
      <c r="AQ192">
        <v>17</v>
      </c>
      <c r="AR192">
        <v>436</v>
      </c>
      <c r="AS192">
        <v>5306</v>
      </c>
    </row>
    <row r="193" spans="3:45" x14ac:dyDescent="0.35">
      <c r="C193" t="s">
        <v>409</v>
      </c>
      <c r="D193">
        <v>190</v>
      </c>
      <c r="T193">
        <v>190</v>
      </c>
      <c r="U193" t="s">
        <v>200</v>
      </c>
      <c r="V193">
        <f>VLOOKUP(Table13[[#This Row],[Make]],$A$4:$B$51,2,0)</f>
        <v>33</v>
      </c>
      <c r="W193" t="s">
        <v>149</v>
      </c>
      <c r="X193">
        <f>VLOOKUP(Table13[[#This Row],[Model]],Table12[[Model S]:[Column2]],2,0)</f>
        <v>16</v>
      </c>
      <c r="Y193">
        <v>1999</v>
      </c>
      <c r="Z193">
        <f>VLOOKUP(Table13[[#This Row],[Year]],$E$4:$F$31,2,0)</f>
        <v>10</v>
      </c>
      <c r="AA193" t="s">
        <v>125</v>
      </c>
      <c r="AB193">
        <f>VLOOKUP(Table13[[#This Row],[Engine Fuel Type]],$G$4:$H$13,2,0)</f>
        <v>10</v>
      </c>
      <c r="AC193">
        <v>320</v>
      </c>
      <c r="AD193">
        <v>6</v>
      </c>
      <c r="AE193" t="s">
        <v>75</v>
      </c>
      <c r="AF193">
        <f>VLOOKUP(Table13[[#This Row],[Transmission Type]],$I$4:$J$7,2,0)</f>
        <v>4</v>
      </c>
      <c r="AG193" t="s">
        <v>68</v>
      </c>
      <c r="AH193">
        <f>VLOOKUP(Table13[[#This Row],[Driven_Wheels]],$K$4:$L$7,2,0)</f>
        <v>1</v>
      </c>
      <c r="AI193">
        <v>2</v>
      </c>
      <c r="AJ193" t="s">
        <v>261</v>
      </c>
      <c r="AK193">
        <f>VLOOKUP(Table13[[#This Row],[Market Category]],$M$4:$N$75,2,0)</f>
        <v>55</v>
      </c>
      <c r="AL193" t="s">
        <v>70</v>
      </c>
      <c r="AM193">
        <f>VLOOKUP(Table13[[#This Row],[Vehicle Size]],$O$4:$P$6,2,0)</f>
        <v>1</v>
      </c>
      <c r="AN193" t="s">
        <v>71</v>
      </c>
      <c r="AO193">
        <f>VLOOKUP(Table13[[#This Row],[Vehicle Style]],$Q$4:$R$19,2,0)</f>
        <v>1</v>
      </c>
      <c r="AP193">
        <v>22</v>
      </c>
      <c r="AQ193">
        <v>16</v>
      </c>
      <c r="AR193">
        <v>436</v>
      </c>
      <c r="AS193">
        <v>7600</v>
      </c>
    </row>
    <row r="194" spans="3:45" x14ac:dyDescent="0.35">
      <c r="C194" t="s">
        <v>410</v>
      </c>
      <c r="D194">
        <v>191</v>
      </c>
      <c r="T194">
        <v>191</v>
      </c>
      <c r="U194" t="s">
        <v>200</v>
      </c>
      <c r="V194">
        <f>VLOOKUP(Table13[[#This Row],[Make]],$A$4:$B$51,2,0)</f>
        <v>33</v>
      </c>
      <c r="W194" t="s">
        <v>149</v>
      </c>
      <c r="X194">
        <f>VLOOKUP(Table13[[#This Row],[Model]],Table12[[Model S]:[Column2]],2,0)</f>
        <v>16</v>
      </c>
      <c r="Y194">
        <v>1999</v>
      </c>
      <c r="Z194">
        <f>VLOOKUP(Table13[[#This Row],[Year]],$E$4:$F$31,2,0)</f>
        <v>10</v>
      </c>
      <c r="AA194" t="s">
        <v>125</v>
      </c>
      <c r="AB194">
        <f>VLOOKUP(Table13[[#This Row],[Engine Fuel Type]],$G$4:$H$13,2,0)</f>
        <v>10</v>
      </c>
      <c r="AC194">
        <v>161</v>
      </c>
      <c r="AD194">
        <v>6</v>
      </c>
      <c r="AE194" t="s">
        <v>75</v>
      </c>
      <c r="AF194">
        <f>VLOOKUP(Table13[[#This Row],[Transmission Type]],$I$4:$J$7,2,0)</f>
        <v>4</v>
      </c>
      <c r="AG194" t="s">
        <v>92</v>
      </c>
      <c r="AH194">
        <f>VLOOKUP(Table13[[#This Row],[Driven_Wheels]],$K$4:$L$7,2,0)</f>
        <v>3</v>
      </c>
      <c r="AI194">
        <v>2</v>
      </c>
      <c r="AJ194" t="s">
        <v>252</v>
      </c>
      <c r="AK194">
        <f>VLOOKUP(Table13[[#This Row],[Market Category]],$M$4:$N$75,2,0)</f>
        <v>51</v>
      </c>
      <c r="AL194" t="s">
        <v>70</v>
      </c>
      <c r="AM194">
        <f>VLOOKUP(Table13[[#This Row],[Vehicle Size]],$O$4:$P$6,2,0)</f>
        <v>1</v>
      </c>
      <c r="AN194" t="s">
        <v>71</v>
      </c>
      <c r="AO194">
        <f>VLOOKUP(Table13[[#This Row],[Vehicle Style]],$Q$4:$R$19,2,0)</f>
        <v>1</v>
      </c>
      <c r="AP194">
        <v>22</v>
      </c>
      <c r="AQ194">
        <v>17</v>
      </c>
      <c r="AR194">
        <v>436</v>
      </c>
      <c r="AS194">
        <v>4090</v>
      </c>
    </row>
    <row r="195" spans="3:45" x14ac:dyDescent="0.35">
      <c r="C195" t="s">
        <v>411</v>
      </c>
      <c r="D195">
        <v>192</v>
      </c>
      <c r="T195">
        <v>192</v>
      </c>
      <c r="U195" t="s">
        <v>128</v>
      </c>
      <c r="V195">
        <f>VLOOKUP(Table13[[#This Row],[Make]],$A$4:$B$51,2,0)</f>
        <v>11</v>
      </c>
      <c r="W195" t="s">
        <v>145</v>
      </c>
      <c r="X195">
        <f>VLOOKUP(Table13[[#This Row],[Model]],Table12[[Model S]:[Column2]],2,0)</f>
        <v>15</v>
      </c>
      <c r="Y195">
        <v>2015</v>
      </c>
      <c r="Z195">
        <f>VLOOKUP(Table13[[#This Row],[Year]],$E$4:$F$31,2,0)</f>
        <v>26</v>
      </c>
      <c r="AA195" t="s">
        <v>125</v>
      </c>
      <c r="AB195">
        <f>VLOOKUP(Table13[[#This Row],[Engine Fuel Type]],$G$4:$H$13,2,0)</f>
        <v>10</v>
      </c>
      <c r="AC195">
        <v>300</v>
      </c>
      <c r="AD195">
        <v>6</v>
      </c>
      <c r="AE195" t="s">
        <v>81</v>
      </c>
      <c r="AF195">
        <f>VLOOKUP(Table13[[#This Row],[Transmission Type]],$I$4:$J$7,2,0)</f>
        <v>2</v>
      </c>
      <c r="AG195" t="s">
        <v>68</v>
      </c>
      <c r="AH195">
        <f>VLOOKUP(Table13[[#This Row],[Driven_Wheels]],$K$4:$L$7,2,0)</f>
        <v>1</v>
      </c>
      <c r="AI195">
        <v>4</v>
      </c>
      <c r="AJ195" t="s">
        <v>288</v>
      </c>
      <c r="AK195">
        <f>VLOOKUP(Table13[[#This Row],[Market Category]],$M$4:$N$75,2,0)</f>
        <v>70</v>
      </c>
      <c r="AL195" t="s">
        <v>84</v>
      </c>
      <c r="AM195">
        <f>VLOOKUP(Table13[[#This Row],[Vehicle Size]],$O$4:$P$6,2,0)</f>
        <v>2</v>
      </c>
      <c r="AN195" t="s">
        <v>147</v>
      </c>
      <c r="AO195">
        <f>VLOOKUP(Table13[[#This Row],[Vehicle Style]],$Q$4:$R$19,2,0)</f>
        <v>15</v>
      </c>
      <c r="AP195">
        <v>27</v>
      </c>
      <c r="AQ195">
        <v>18</v>
      </c>
      <c r="AR195">
        <v>1013</v>
      </c>
      <c r="AS195">
        <v>37570</v>
      </c>
    </row>
    <row r="196" spans="3:45" x14ac:dyDescent="0.35">
      <c r="C196" t="s">
        <v>412</v>
      </c>
      <c r="D196">
        <v>193</v>
      </c>
      <c r="T196">
        <v>193</v>
      </c>
      <c r="U196" t="s">
        <v>128</v>
      </c>
      <c r="V196">
        <f>VLOOKUP(Table13[[#This Row],[Make]],$A$4:$B$51,2,0)</f>
        <v>11</v>
      </c>
      <c r="W196" t="s">
        <v>145</v>
      </c>
      <c r="X196">
        <f>VLOOKUP(Table13[[#This Row],[Model]],Table12[[Model S]:[Column2]],2,0)</f>
        <v>15</v>
      </c>
      <c r="Y196">
        <v>2015</v>
      </c>
      <c r="Z196">
        <f>VLOOKUP(Table13[[#This Row],[Year]],$E$4:$F$31,2,0)</f>
        <v>26</v>
      </c>
      <c r="AA196" t="s">
        <v>125</v>
      </c>
      <c r="AB196">
        <f>VLOOKUP(Table13[[#This Row],[Engine Fuel Type]],$G$4:$H$13,2,0)</f>
        <v>10</v>
      </c>
      <c r="AC196">
        <v>292</v>
      </c>
      <c r="AD196">
        <v>6</v>
      </c>
      <c r="AE196" t="s">
        <v>81</v>
      </c>
      <c r="AF196">
        <f>VLOOKUP(Table13[[#This Row],[Transmission Type]],$I$4:$J$7,2,0)</f>
        <v>2</v>
      </c>
      <c r="AG196" t="s">
        <v>76</v>
      </c>
      <c r="AH196">
        <f>VLOOKUP(Table13[[#This Row],[Driven_Wheels]],$K$4:$L$7,2,0)</f>
        <v>4</v>
      </c>
      <c r="AI196">
        <v>4</v>
      </c>
      <c r="AJ196" t="s">
        <v>288</v>
      </c>
      <c r="AK196">
        <f>VLOOKUP(Table13[[#This Row],[Market Category]],$M$4:$N$75,2,0)</f>
        <v>70</v>
      </c>
      <c r="AL196" t="s">
        <v>84</v>
      </c>
      <c r="AM196">
        <f>VLOOKUP(Table13[[#This Row],[Vehicle Size]],$O$4:$P$6,2,0)</f>
        <v>2</v>
      </c>
      <c r="AN196" t="s">
        <v>147</v>
      </c>
      <c r="AO196">
        <f>VLOOKUP(Table13[[#This Row],[Vehicle Style]],$Q$4:$R$19,2,0)</f>
        <v>15</v>
      </c>
      <c r="AP196">
        <v>31</v>
      </c>
      <c r="AQ196">
        <v>19</v>
      </c>
      <c r="AR196">
        <v>1013</v>
      </c>
      <c r="AS196">
        <v>31695</v>
      </c>
    </row>
    <row r="197" spans="3:45" x14ac:dyDescent="0.35">
      <c r="C197" t="s">
        <v>413</v>
      </c>
      <c r="D197">
        <v>194</v>
      </c>
      <c r="T197">
        <v>194</v>
      </c>
      <c r="U197" t="s">
        <v>128</v>
      </c>
      <c r="V197">
        <f>VLOOKUP(Table13[[#This Row],[Make]],$A$4:$B$51,2,0)</f>
        <v>11</v>
      </c>
      <c r="W197" t="s">
        <v>145</v>
      </c>
      <c r="X197">
        <f>VLOOKUP(Table13[[#This Row],[Model]],Table12[[Model S]:[Column2]],2,0)</f>
        <v>15</v>
      </c>
      <c r="Y197">
        <v>2015</v>
      </c>
      <c r="Z197">
        <f>VLOOKUP(Table13[[#This Row],[Year]],$E$4:$F$31,2,0)</f>
        <v>26</v>
      </c>
      <c r="AA197" t="s">
        <v>125</v>
      </c>
      <c r="AB197">
        <f>VLOOKUP(Table13[[#This Row],[Engine Fuel Type]],$G$4:$H$13,2,0)</f>
        <v>10</v>
      </c>
      <c r="AC197">
        <v>292</v>
      </c>
      <c r="AD197">
        <v>6</v>
      </c>
      <c r="AE197" t="s">
        <v>81</v>
      </c>
      <c r="AF197">
        <f>VLOOKUP(Table13[[#This Row],[Transmission Type]],$I$4:$J$7,2,0)</f>
        <v>2</v>
      </c>
      <c r="AG197" t="s">
        <v>76</v>
      </c>
      <c r="AH197">
        <f>VLOOKUP(Table13[[#This Row],[Driven_Wheels]],$K$4:$L$7,2,0)</f>
        <v>4</v>
      </c>
      <c r="AI197">
        <v>4</v>
      </c>
      <c r="AJ197" t="s">
        <v>288</v>
      </c>
      <c r="AK197">
        <f>VLOOKUP(Table13[[#This Row],[Market Category]],$M$4:$N$75,2,0)</f>
        <v>70</v>
      </c>
      <c r="AL197" t="s">
        <v>84</v>
      </c>
      <c r="AM197">
        <f>VLOOKUP(Table13[[#This Row],[Vehicle Size]],$O$4:$P$6,2,0)</f>
        <v>2</v>
      </c>
      <c r="AN197" t="s">
        <v>147</v>
      </c>
      <c r="AO197">
        <f>VLOOKUP(Table13[[#This Row],[Vehicle Style]],$Q$4:$R$19,2,0)</f>
        <v>15</v>
      </c>
      <c r="AP197">
        <v>31</v>
      </c>
      <c r="AQ197">
        <v>19</v>
      </c>
      <c r="AR197">
        <v>1013</v>
      </c>
      <c r="AS197">
        <v>38070</v>
      </c>
    </row>
    <row r="198" spans="3:45" x14ac:dyDescent="0.35">
      <c r="C198" t="s">
        <v>414</v>
      </c>
      <c r="D198">
        <v>195</v>
      </c>
      <c r="T198">
        <v>195</v>
      </c>
      <c r="U198" t="s">
        <v>128</v>
      </c>
      <c r="V198">
        <f>VLOOKUP(Table13[[#This Row],[Make]],$A$4:$B$51,2,0)</f>
        <v>11</v>
      </c>
      <c r="W198" t="s">
        <v>145</v>
      </c>
      <c r="X198">
        <f>VLOOKUP(Table13[[#This Row],[Model]],Table12[[Model S]:[Column2]],2,0)</f>
        <v>15</v>
      </c>
      <c r="Y198">
        <v>2015</v>
      </c>
      <c r="Z198">
        <f>VLOOKUP(Table13[[#This Row],[Year]],$E$4:$F$31,2,0)</f>
        <v>26</v>
      </c>
      <c r="AA198" t="s">
        <v>125</v>
      </c>
      <c r="AB198">
        <f>VLOOKUP(Table13[[#This Row],[Engine Fuel Type]],$G$4:$H$13,2,0)</f>
        <v>10</v>
      </c>
      <c r="AC198">
        <v>292</v>
      </c>
      <c r="AD198">
        <v>6</v>
      </c>
      <c r="AE198" t="s">
        <v>81</v>
      </c>
      <c r="AF198">
        <f>VLOOKUP(Table13[[#This Row],[Transmission Type]],$I$4:$J$7,2,0)</f>
        <v>2</v>
      </c>
      <c r="AG198" t="s">
        <v>68</v>
      </c>
      <c r="AH198">
        <f>VLOOKUP(Table13[[#This Row],[Driven_Wheels]],$K$4:$L$7,2,0)</f>
        <v>1</v>
      </c>
      <c r="AI198">
        <v>4</v>
      </c>
      <c r="AJ198" t="s">
        <v>288</v>
      </c>
      <c r="AK198">
        <f>VLOOKUP(Table13[[#This Row],[Market Category]],$M$4:$N$75,2,0)</f>
        <v>70</v>
      </c>
      <c r="AL198" t="s">
        <v>84</v>
      </c>
      <c r="AM198">
        <f>VLOOKUP(Table13[[#This Row],[Vehicle Size]],$O$4:$P$6,2,0)</f>
        <v>2</v>
      </c>
      <c r="AN198" t="s">
        <v>147</v>
      </c>
      <c r="AO198">
        <f>VLOOKUP(Table13[[#This Row],[Vehicle Style]],$Q$4:$R$19,2,0)</f>
        <v>15</v>
      </c>
      <c r="AP198">
        <v>27</v>
      </c>
      <c r="AQ198">
        <v>18</v>
      </c>
      <c r="AR198">
        <v>1013</v>
      </c>
      <c r="AS198">
        <v>44895</v>
      </c>
    </row>
    <row r="199" spans="3:45" x14ac:dyDescent="0.35">
      <c r="C199" t="s">
        <v>415</v>
      </c>
      <c r="D199">
        <v>196</v>
      </c>
      <c r="T199">
        <v>196</v>
      </c>
      <c r="U199" t="s">
        <v>128</v>
      </c>
      <c r="V199">
        <f>VLOOKUP(Table13[[#This Row],[Make]],$A$4:$B$51,2,0)</f>
        <v>11</v>
      </c>
      <c r="W199" t="s">
        <v>145</v>
      </c>
      <c r="X199">
        <f>VLOOKUP(Table13[[#This Row],[Model]],Table12[[Model S]:[Column2]],2,0)</f>
        <v>15</v>
      </c>
      <c r="Y199">
        <v>2015</v>
      </c>
      <c r="Z199">
        <f>VLOOKUP(Table13[[#This Row],[Year]],$E$4:$F$31,2,0)</f>
        <v>26</v>
      </c>
      <c r="AA199" t="s">
        <v>125</v>
      </c>
      <c r="AB199">
        <f>VLOOKUP(Table13[[#This Row],[Engine Fuel Type]],$G$4:$H$13,2,0)</f>
        <v>10</v>
      </c>
      <c r="AC199">
        <v>300</v>
      </c>
      <c r="AD199">
        <v>6</v>
      </c>
      <c r="AE199" t="s">
        <v>81</v>
      </c>
      <c r="AF199">
        <f>VLOOKUP(Table13[[#This Row],[Transmission Type]],$I$4:$J$7,2,0)</f>
        <v>2</v>
      </c>
      <c r="AG199" t="s">
        <v>76</v>
      </c>
      <c r="AH199">
        <f>VLOOKUP(Table13[[#This Row],[Driven_Wheels]],$K$4:$L$7,2,0)</f>
        <v>4</v>
      </c>
      <c r="AI199">
        <v>4</v>
      </c>
      <c r="AJ199" t="s">
        <v>187</v>
      </c>
      <c r="AK199">
        <f>VLOOKUP(Table13[[#This Row],[Market Category]],$M$4:$N$75,2,0)</f>
        <v>71</v>
      </c>
      <c r="AL199" t="s">
        <v>84</v>
      </c>
      <c r="AM199">
        <f>VLOOKUP(Table13[[#This Row],[Vehicle Size]],$O$4:$P$6,2,0)</f>
        <v>2</v>
      </c>
      <c r="AN199" t="s">
        <v>147</v>
      </c>
      <c r="AO199">
        <f>VLOOKUP(Table13[[#This Row],[Vehicle Style]],$Q$4:$R$19,2,0)</f>
        <v>15</v>
      </c>
      <c r="AP199">
        <v>31</v>
      </c>
      <c r="AQ199">
        <v>19</v>
      </c>
      <c r="AR199">
        <v>1013</v>
      </c>
      <c r="AS199">
        <v>35070</v>
      </c>
    </row>
    <row r="200" spans="3:45" x14ac:dyDescent="0.35">
      <c r="C200" t="s">
        <v>416</v>
      </c>
      <c r="D200">
        <v>197</v>
      </c>
      <c r="T200">
        <v>197</v>
      </c>
      <c r="U200" t="s">
        <v>128</v>
      </c>
      <c r="V200">
        <f>VLOOKUP(Table13[[#This Row],[Make]],$A$4:$B$51,2,0)</f>
        <v>11</v>
      </c>
      <c r="W200" t="s">
        <v>145</v>
      </c>
      <c r="X200">
        <f>VLOOKUP(Table13[[#This Row],[Model]],Table12[[Model S]:[Column2]],2,0)</f>
        <v>15</v>
      </c>
      <c r="Y200">
        <v>2015</v>
      </c>
      <c r="Z200">
        <f>VLOOKUP(Table13[[#This Row],[Year]],$E$4:$F$31,2,0)</f>
        <v>26</v>
      </c>
      <c r="AA200" t="s">
        <v>125</v>
      </c>
      <c r="AB200">
        <f>VLOOKUP(Table13[[#This Row],[Engine Fuel Type]],$G$4:$H$13,2,0)</f>
        <v>10</v>
      </c>
      <c r="AC200">
        <v>292</v>
      </c>
      <c r="AD200">
        <v>6</v>
      </c>
      <c r="AE200" t="s">
        <v>81</v>
      </c>
      <c r="AF200">
        <f>VLOOKUP(Table13[[#This Row],[Transmission Type]],$I$4:$J$7,2,0)</f>
        <v>2</v>
      </c>
      <c r="AG200" t="s">
        <v>76</v>
      </c>
      <c r="AH200">
        <f>VLOOKUP(Table13[[#This Row],[Driven_Wheels]],$K$4:$L$7,2,0)</f>
        <v>4</v>
      </c>
      <c r="AI200">
        <v>4</v>
      </c>
      <c r="AJ200" t="s">
        <v>187</v>
      </c>
      <c r="AK200">
        <f>VLOOKUP(Table13[[#This Row],[Market Category]],$M$4:$N$75,2,0)</f>
        <v>71</v>
      </c>
      <c r="AL200" t="s">
        <v>84</v>
      </c>
      <c r="AM200">
        <f>VLOOKUP(Table13[[#This Row],[Vehicle Size]],$O$4:$P$6,2,0)</f>
        <v>2</v>
      </c>
      <c r="AN200" t="s">
        <v>147</v>
      </c>
      <c r="AO200">
        <f>VLOOKUP(Table13[[#This Row],[Vehicle Style]],$Q$4:$R$19,2,0)</f>
        <v>15</v>
      </c>
      <c r="AP200">
        <v>31</v>
      </c>
      <c r="AQ200">
        <v>19</v>
      </c>
      <c r="AR200">
        <v>1013</v>
      </c>
      <c r="AS200">
        <v>42395</v>
      </c>
    </row>
    <row r="201" spans="3:45" x14ac:dyDescent="0.35">
      <c r="C201" t="s">
        <v>417</v>
      </c>
      <c r="D201">
        <v>198</v>
      </c>
      <c r="T201">
        <v>198</v>
      </c>
      <c r="U201" t="s">
        <v>128</v>
      </c>
      <c r="V201">
        <f>VLOOKUP(Table13[[#This Row],[Make]],$A$4:$B$51,2,0)</f>
        <v>11</v>
      </c>
      <c r="W201" t="s">
        <v>145</v>
      </c>
      <c r="X201">
        <f>VLOOKUP(Table13[[#This Row],[Model]],Table12[[Model S]:[Column2]],2,0)</f>
        <v>15</v>
      </c>
      <c r="Y201">
        <v>2015</v>
      </c>
      <c r="Z201">
        <f>VLOOKUP(Table13[[#This Row],[Year]],$E$4:$F$31,2,0)</f>
        <v>26</v>
      </c>
      <c r="AA201" t="s">
        <v>125</v>
      </c>
      <c r="AB201">
        <f>VLOOKUP(Table13[[#This Row],[Engine Fuel Type]],$G$4:$H$13,2,0)</f>
        <v>10</v>
      </c>
      <c r="AC201">
        <v>292</v>
      </c>
      <c r="AD201">
        <v>6</v>
      </c>
      <c r="AE201" t="s">
        <v>81</v>
      </c>
      <c r="AF201">
        <f>VLOOKUP(Table13[[#This Row],[Transmission Type]],$I$4:$J$7,2,0)</f>
        <v>2</v>
      </c>
      <c r="AG201" t="s">
        <v>68</v>
      </c>
      <c r="AH201">
        <f>VLOOKUP(Table13[[#This Row],[Driven_Wheels]],$K$4:$L$7,2,0)</f>
        <v>1</v>
      </c>
      <c r="AI201">
        <v>4</v>
      </c>
      <c r="AJ201" t="s">
        <v>288</v>
      </c>
      <c r="AK201">
        <f>VLOOKUP(Table13[[#This Row],[Market Category]],$M$4:$N$75,2,0)</f>
        <v>70</v>
      </c>
      <c r="AL201" t="s">
        <v>84</v>
      </c>
      <c r="AM201">
        <f>VLOOKUP(Table13[[#This Row],[Vehicle Size]],$O$4:$P$6,2,0)</f>
        <v>2</v>
      </c>
      <c r="AN201" t="s">
        <v>147</v>
      </c>
      <c r="AO201">
        <f>VLOOKUP(Table13[[#This Row],[Vehicle Style]],$Q$4:$R$19,2,0)</f>
        <v>15</v>
      </c>
      <c r="AP201">
        <v>27</v>
      </c>
      <c r="AQ201">
        <v>18</v>
      </c>
      <c r="AR201">
        <v>1013</v>
      </c>
      <c r="AS201">
        <v>34195</v>
      </c>
    </row>
    <row r="202" spans="3:45" x14ac:dyDescent="0.35">
      <c r="C202" t="s">
        <v>418</v>
      </c>
      <c r="D202">
        <v>199</v>
      </c>
      <c r="T202">
        <v>199</v>
      </c>
      <c r="U202" t="s">
        <v>128</v>
      </c>
      <c r="V202">
        <f>VLOOKUP(Table13[[#This Row],[Make]],$A$4:$B$51,2,0)</f>
        <v>11</v>
      </c>
      <c r="W202" t="s">
        <v>145</v>
      </c>
      <c r="X202">
        <f>VLOOKUP(Table13[[#This Row],[Model]],Table12[[Model S]:[Column2]],2,0)</f>
        <v>15</v>
      </c>
      <c r="Y202">
        <v>2015</v>
      </c>
      <c r="Z202">
        <f>VLOOKUP(Table13[[#This Row],[Year]],$E$4:$F$31,2,0)</f>
        <v>26</v>
      </c>
      <c r="AA202" t="s">
        <v>125</v>
      </c>
      <c r="AB202">
        <f>VLOOKUP(Table13[[#This Row],[Engine Fuel Type]],$G$4:$H$13,2,0)</f>
        <v>10</v>
      </c>
      <c r="AC202">
        <v>292</v>
      </c>
      <c r="AD202">
        <v>6</v>
      </c>
      <c r="AE202" t="s">
        <v>81</v>
      </c>
      <c r="AF202">
        <f>VLOOKUP(Table13[[#This Row],[Transmission Type]],$I$4:$J$7,2,0)</f>
        <v>2</v>
      </c>
      <c r="AG202" t="s">
        <v>68</v>
      </c>
      <c r="AH202">
        <f>VLOOKUP(Table13[[#This Row],[Driven_Wheels]],$K$4:$L$7,2,0)</f>
        <v>1</v>
      </c>
      <c r="AI202">
        <v>4</v>
      </c>
      <c r="AJ202" t="s">
        <v>288</v>
      </c>
      <c r="AK202">
        <f>VLOOKUP(Table13[[#This Row],[Market Category]],$M$4:$N$75,2,0)</f>
        <v>70</v>
      </c>
      <c r="AL202" t="s">
        <v>84</v>
      </c>
      <c r="AM202">
        <f>VLOOKUP(Table13[[#This Row],[Vehicle Size]],$O$4:$P$6,2,0)</f>
        <v>2</v>
      </c>
      <c r="AN202" t="s">
        <v>147</v>
      </c>
      <c r="AO202">
        <f>VLOOKUP(Table13[[#This Row],[Vehicle Style]],$Q$4:$R$19,2,0)</f>
        <v>15</v>
      </c>
      <c r="AP202">
        <v>27</v>
      </c>
      <c r="AQ202">
        <v>18</v>
      </c>
      <c r="AR202">
        <v>1013</v>
      </c>
      <c r="AS202">
        <v>40570</v>
      </c>
    </row>
    <row r="203" spans="3:45" x14ac:dyDescent="0.35">
      <c r="C203" t="s">
        <v>419</v>
      </c>
      <c r="D203">
        <v>200</v>
      </c>
      <c r="T203">
        <v>200</v>
      </c>
      <c r="U203" t="s">
        <v>128</v>
      </c>
      <c r="V203">
        <f>VLOOKUP(Table13[[#This Row],[Make]],$A$4:$B$51,2,0)</f>
        <v>11</v>
      </c>
      <c r="W203" t="s">
        <v>145</v>
      </c>
      <c r="X203">
        <f>VLOOKUP(Table13[[#This Row],[Model]],Table12[[Model S]:[Column2]],2,0)</f>
        <v>15</v>
      </c>
      <c r="Y203">
        <v>2016</v>
      </c>
      <c r="Z203">
        <f>VLOOKUP(Table13[[#This Row],[Year]],$E$4:$F$31,2,0)</f>
        <v>27</v>
      </c>
      <c r="AA203" t="s">
        <v>125</v>
      </c>
      <c r="AB203">
        <f>VLOOKUP(Table13[[#This Row],[Engine Fuel Type]],$G$4:$H$13,2,0)</f>
        <v>10</v>
      </c>
      <c r="AC203">
        <v>300</v>
      </c>
      <c r="AD203">
        <v>6</v>
      </c>
      <c r="AE203" t="s">
        <v>81</v>
      </c>
      <c r="AF203">
        <f>VLOOKUP(Table13[[#This Row],[Transmission Type]],$I$4:$J$7,2,0)</f>
        <v>2</v>
      </c>
      <c r="AG203" t="s">
        <v>68</v>
      </c>
      <c r="AH203">
        <f>VLOOKUP(Table13[[#This Row],[Driven_Wheels]],$K$4:$L$7,2,0)</f>
        <v>1</v>
      </c>
      <c r="AI203">
        <v>4</v>
      </c>
      <c r="AJ203" t="s">
        <v>288</v>
      </c>
      <c r="AK203">
        <f>VLOOKUP(Table13[[#This Row],[Market Category]],$M$4:$N$75,2,0)</f>
        <v>70</v>
      </c>
      <c r="AL203" t="s">
        <v>84</v>
      </c>
      <c r="AM203">
        <f>VLOOKUP(Table13[[#This Row],[Vehicle Size]],$O$4:$P$6,2,0)</f>
        <v>2</v>
      </c>
      <c r="AN203" t="s">
        <v>147</v>
      </c>
      <c r="AO203">
        <f>VLOOKUP(Table13[[#This Row],[Vehicle Style]],$Q$4:$R$19,2,0)</f>
        <v>15</v>
      </c>
      <c r="AP203">
        <v>27</v>
      </c>
      <c r="AQ203">
        <v>18</v>
      </c>
      <c r="AR203">
        <v>1013</v>
      </c>
      <c r="AS203">
        <v>38095</v>
      </c>
    </row>
    <row r="204" spans="3:45" x14ac:dyDescent="0.35">
      <c r="C204" t="s">
        <v>420</v>
      </c>
      <c r="D204">
        <v>201</v>
      </c>
      <c r="T204">
        <v>201</v>
      </c>
      <c r="U204" t="s">
        <v>128</v>
      </c>
      <c r="V204">
        <f>VLOOKUP(Table13[[#This Row],[Make]],$A$4:$B$51,2,0)</f>
        <v>11</v>
      </c>
      <c r="W204" t="s">
        <v>145</v>
      </c>
      <c r="X204">
        <f>VLOOKUP(Table13[[#This Row],[Model]],Table12[[Model S]:[Column2]],2,0)</f>
        <v>15</v>
      </c>
      <c r="Y204">
        <v>2016</v>
      </c>
      <c r="Z204">
        <f>VLOOKUP(Table13[[#This Row],[Year]],$E$4:$F$31,2,0)</f>
        <v>27</v>
      </c>
      <c r="AA204" t="s">
        <v>125</v>
      </c>
      <c r="AB204">
        <f>VLOOKUP(Table13[[#This Row],[Engine Fuel Type]],$G$4:$H$13,2,0)</f>
        <v>10</v>
      </c>
      <c r="AC204">
        <v>300</v>
      </c>
      <c r="AD204">
        <v>6</v>
      </c>
      <c r="AE204" t="s">
        <v>81</v>
      </c>
      <c r="AF204">
        <f>VLOOKUP(Table13[[#This Row],[Transmission Type]],$I$4:$J$7,2,0)</f>
        <v>2</v>
      </c>
      <c r="AG204" t="s">
        <v>76</v>
      </c>
      <c r="AH204">
        <f>VLOOKUP(Table13[[#This Row],[Driven_Wheels]],$K$4:$L$7,2,0)</f>
        <v>4</v>
      </c>
      <c r="AI204">
        <v>4</v>
      </c>
      <c r="AJ204" t="s">
        <v>187</v>
      </c>
      <c r="AK204">
        <f>VLOOKUP(Table13[[#This Row],[Market Category]],$M$4:$N$75,2,0)</f>
        <v>71</v>
      </c>
      <c r="AL204" t="s">
        <v>84</v>
      </c>
      <c r="AM204">
        <f>VLOOKUP(Table13[[#This Row],[Vehicle Size]],$O$4:$P$6,2,0)</f>
        <v>2</v>
      </c>
      <c r="AN204" t="s">
        <v>147</v>
      </c>
      <c r="AO204">
        <f>VLOOKUP(Table13[[#This Row],[Vehicle Style]],$Q$4:$R$19,2,0)</f>
        <v>15</v>
      </c>
      <c r="AP204">
        <v>31</v>
      </c>
      <c r="AQ204">
        <v>19</v>
      </c>
      <c r="AR204">
        <v>1013</v>
      </c>
      <c r="AS204">
        <v>35595</v>
      </c>
    </row>
    <row r="205" spans="3:45" x14ac:dyDescent="0.35">
      <c r="C205" t="s">
        <v>421</v>
      </c>
      <c r="D205">
        <v>202</v>
      </c>
      <c r="T205">
        <v>202</v>
      </c>
      <c r="U205" t="s">
        <v>128</v>
      </c>
      <c r="V205">
        <f>VLOOKUP(Table13[[#This Row],[Make]],$A$4:$B$51,2,0)</f>
        <v>11</v>
      </c>
      <c r="W205" t="s">
        <v>145</v>
      </c>
      <c r="X205">
        <f>VLOOKUP(Table13[[#This Row],[Model]],Table12[[Model S]:[Column2]],2,0)</f>
        <v>15</v>
      </c>
      <c r="Y205">
        <v>2016</v>
      </c>
      <c r="Z205">
        <f>VLOOKUP(Table13[[#This Row],[Year]],$E$4:$F$31,2,0)</f>
        <v>27</v>
      </c>
      <c r="AA205" t="s">
        <v>125</v>
      </c>
      <c r="AB205">
        <f>VLOOKUP(Table13[[#This Row],[Engine Fuel Type]],$G$4:$H$13,2,0)</f>
        <v>10</v>
      </c>
      <c r="AC205">
        <v>292</v>
      </c>
      <c r="AD205">
        <v>6</v>
      </c>
      <c r="AE205" t="s">
        <v>81</v>
      </c>
      <c r="AF205">
        <f>VLOOKUP(Table13[[#This Row],[Transmission Type]],$I$4:$J$7,2,0)</f>
        <v>2</v>
      </c>
      <c r="AG205" t="s">
        <v>68</v>
      </c>
      <c r="AH205">
        <f>VLOOKUP(Table13[[#This Row],[Driven_Wheels]],$K$4:$L$7,2,0)</f>
        <v>1</v>
      </c>
      <c r="AI205">
        <v>4</v>
      </c>
      <c r="AJ205" t="s">
        <v>288</v>
      </c>
      <c r="AK205">
        <f>VLOOKUP(Table13[[#This Row],[Market Category]],$M$4:$N$75,2,0)</f>
        <v>70</v>
      </c>
      <c r="AL205" t="s">
        <v>84</v>
      </c>
      <c r="AM205">
        <f>VLOOKUP(Table13[[#This Row],[Vehicle Size]],$O$4:$P$6,2,0)</f>
        <v>2</v>
      </c>
      <c r="AN205" t="s">
        <v>147</v>
      </c>
      <c r="AO205">
        <f>VLOOKUP(Table13[[#This Row],[Vehicle Style]],$Q$4:$R$19,2,0)</f>
        <v>15</v>
      </c>
      <c r="AP205">
        <v>27</v>
      </c>
      <c r="AQ205">
        <v>18</v>
      </c>
      <c r="AR205">
        <v>1013</v>
      </c>
      <c r="AS205">
        <v>45190</v>
      </c>
    </row>
    <row r="206" spans="3:45" x14ac:dyDescent="0.35">
      <c r="C206" t="s">
        <v>422</v>
      </c>
      <c r="D206">
        <v>203</v>
      </c>
      <c r="T206">
        <v>203</v>
      </c>
      <c r="U206" t="s">
        <v>128</v>
      </c>
      <c r="V206">
        <f>VLOOKUP(Table13[[#This Row],[Make]],$A$4:$B$51,2,0)</f>
        <v>11</v>
      </c>
      <c r="W206" t="s">
        <v>145</v>
      </c>
      <c r="X206">
        <f>VLOOKUP(Table13[[#This Row],[Model]],Table12[[Model S]:[Column2]],2,0)</f>
        <v>15</v>
      </c>
      <c r="Y206">
        <v>2016</v>
      </c>
      <c r="Z206">
        <f>VLOOKUP(Table13[[#This Row],[Year]],$E$4:$F$31,2,0)</f>
        <v>27</v>
      </c>
      <c r="AA206" t="s">
        <v>125</v>
      </c>
      <c r="AB206">
        <f>VLOOKUP(Table13[[#This Row],[Engine Fuel Type]],$G$4:$H$13,2,0)</f>
        <v>10</v>
      </c>
      <c r="AC206">
        <v>292</v>
      </c>
      <c r="AD206">
        <v>6</v>
      </c>
      <c r="AE206" t="s">
        <v>81</v>
      </c>
      <c r="AF206">
        <f>VLOOKUP(Table13[[#This Row],[Transmission Type]],$I$4:$J$7,2,0)</f>
        <v>2</v>
      </c>
      <c r="AG206" t="s">
        <v>76</v>
      </c>
      <c r="AH206">
        <f>VLOOKUP(Table13[[#This Row],[Driven_Wheels]],$K$4:$L$7,2,0)</f>
        <v>4</v>
      </c>
      <c r="AI206">
        <v>4</v>
      </c>
      <c r="AJ206" t="s">
        <v>288</v>
      </c>
      <c r="AK206">
        <f>VLOOKUP(Table13[[#This Row],[Market Category]],$M$4:$N$75,2,0)</f>
        <v>70</v>
      </c>
      <c r="AL206" t="s">
        <v>84</v>
      </c>
      <c r="AM206">
        <f>VLOOKUP(Table13[[#This Row],[Vehicle Size]],$O$4:$P$6,2,0)</f>
        <v>2</v>
      </c>
      <c r="AN206" t="s">
        <v>147</v>
      </c>
      <c r="AO206">
        <f>VLOOKUP(Table13[[#This Row],[Vehicle Style]],$Q$4:$R$19,2,0)</f>
        <v>15</v>
      </c>
      <c r="AP206">
        <v>31</v>
      </c>
      <c r="AQ206">
        <v>19</v>
      </c>
      <c r="AR206">
        <v>1013</v>
      </c>
      <c r="AS206">
        <v>32260</v>
      </c>
    </row>
    <row r="207" spans="3:45" x14ac:dyDescent="0.35">
      <c r="C207" t="s">
        <v>423</v>
      </c>
      <c r="D207">
        <v>204</v>
      </c>
      <c r="T207">
        <v>204</v>
      </c>
      <c r="U207" t="s">
        <v>128</v>
      </c>
      <c r="V207">
        <f>VLOOKUP(Table13[[#This Row],[Make]],$A$4:$B$51,2,0)</f>
        <v>11</v>
      </c>
      <c r="W207" t="s">
        <v>145</v>
      </c>
      <c r="X207">
        <f>VLOOKUP(Table13[[#This Row],[Model]],Table12[[Model S]:[Column2]],2,0)</f>
        <v>15</v>
      </c>
      <c r="Y207">
        <v>2016</v>
      </c>
      <c r="Z207">
        <f>VLOOKUP(Table13[[#This Row],[Year]],$E$4:$F$31,2,0)</f>
        <v>27</v>
      </c>
      <c r="AA207" t="s">
        <v>125</v>
      </c>
      <c r="AB207">
        <f>VLOOKUP(Table13[[#This Row],[Engine Fuel Type]],$G$4:$H$13,2,0)</f>
        <v>10</v>
      </c>
      <c r="AC207">
        <v>292</v>
      </c>
      <c r="AD207">
        <v>6</v>
      </c>
      <c r="AE207" t="s">
        <v>81</v>
      </c>
      <c r="AF207">
        <f>VLOOKUP(Table13[[#This Row],[Transmission Type]],$I$4:$J$7,2,0)</f>
        <v>2</v>
      </c>
      <c r="AG207" t="s">
        <v>68</v>
      </c>
      <c r="AH207">
        <f>VLOOKUP(Table13[[#This Row],[Driven_Wheels]],$K$4:$L$7,2,0)</f>
        <v>1</v>
      </c>
      <c r="AI207">
        <v>4</v>
      </c>
      <c r="AJ207" t="s">
        <v>288</v>
      </c>
      <c r="AK207">
        <f>VLOOKUP(Table13[[#This Row],[Market Category]],$M$4:$N$75,2,0)</f>
        <v>70</v>
      </c>
      <c r="AL207" t="s">
        <v>84</v>
      </c>
      <c r="AM207">
        <f>VLOOKUP(Table13[[#This Row],[Vehicle Size]],$O$4:$P$6,2,0)</f>
        <v>2</v>
      </c>
      <c r="AN207" t="s">
        <v>147</v>
      </c>
      <c r="AO207">
        <f>VLOOKUP(Table13[[#This Row],[Vehicle Style]],$Q$4:$R$19,2,0)</f>
        <v>15</v>
      </c>
      <c r="AP207">
        <v>27</v>
      </c>
      <c r="AQ207">
        <v>18</v>
      </c>
      <c r="AR207">
        <v>1013</v>
      </c>
      <c r="AS207">
        <v>37755</v>
      </c>
    </row>
    <row r="208" spans="3:45" x14ac:dyDescent="0.35">
      <c r="C208" t="s">
        <v>424</v>
      </c>
      <c r="D208">
        <v>205</v>
      </c>
      <c r="T208">
        <v>205</v>
      </c>
      <c r="U208" t="s">
        <v>128</v>
      </c>
      <c r="V208">
        <f>VLOOKUP(Table13[[#This Row],[Make]],$A$4:$B$51,2,0)</f>
        <v>11</v>
      </c>
      <c r="W208" t="s">
        <v>145</v>
      </c>
      <c r="X208">
        <f>VLOOKUP(Table13[[#This Row],[Model]],Table12[[Model S]:[Column2]],2,0)</f>
        <v>15</v>
      </c>
      <c r="Y208">
        <v>2016</v>
      </c>
      <c r="Z208">
        <f>VLOOKUP(Table13[[#This Row],[Year]],$E$4:$F$31,2,0)</f>
        <v>27</v>
      </c>
      <c r="AA208" t="s">
        <v>125</v>
      </c>
      <c r="AB208">
        <f>VLOOKUP(Table13[[#This Row],[Engine Fuel Type]],$G$4:$H$13,2,0)</f>
        <v>10</v>
      </c>
      <c r="AC208">
        <v>292</v>
      </c>
      <c r="AD208">
        <v>6</v>
      </c>
      <c r="AE208" t="s">
        <v>81</v>
      </c>
      <c r="AF208">
        <f>VLOOKUP(Table13[[#This Row],[Transmission Type]],$I$4:$J$7,2,0)</f>
        <v>2</v>
      </c>
      <c r="AG208" t="s">
        <v>68</v>
      </c>
      <c r="AH208">
        <f>VLOOKUP(Table13[[#This Row],[Driven_Wheels]],$K$4:$L$7,2,0)</f>
        <v>1</v>
      </c>
      <c r="AI208">
        <v>4</v>
      </c>
      <c r="AJ208" t="s">
        <v>288</v>
      </c>
      <c r="AK208">
        <f>VLOOKUP(Table13[[#This Row],[Market Category]],$M$4:$N$75,2,0)</f>
        <v>70</v>
      </c>
      <c r="AL208" t="s">
        <v>84</v>
      </c>
      <c r="AM208">
        <f>VLOOKUP(Table13[[#This Row],[Vehicle Size]],$O$4:$P$6,2,0)</f>
        <v>2</v>
      </c>
      <c r="AN208" t="s">
        <v>147</v>
      </c>
      <c r="AO208">
        <f>VLOOKUP(Table13[[#This Row],[Vehicle Style]],$Q$4:$R$19,2,0)</f>
        <v>15</v>
      </c>
      <c r="AP208">
        <v>27</v>
      </c>
      <c r="AQ208">
        <v>18</v>
      </c>
      <c r="AR208">
        <v>1013</v>
      </c>
      <c r="AS208">
        <v>41055</v>
      </c>
    </row>
    <row r="209" spans="3:45" x14ac:dyDescent="0.35">
      <c r="C209" t="s">
        <v>425</v>
      </c>
      <c r="D209">
        <v>206</v>
      </c>
      <c r="T209">
        <v>206</v>
      </c>
      <c r="U209" t="s">
        <v>128</v>
      </c>
      <c r="V209">
        <f>VLOOKUP(Table13[[#This Row],[Make]],$A$4:$B$51,2,0)</f>
        <v>11</v>
      </c>
      <c r="W209" t="s">
        <v>145</v>
      </c>
      <c r="X209">
        <f>VLOOKUP(Table13[[#This Row],[Model]],Table12[[Model S]:[Column2]],2,0)</f>
        <v>15</v>
      </c>
      <c r="Y209">
        <v>2016</v>
      </c>
      <c r="Z209">
        <f>VLOOKUP(Table13[[#This Row],[Year]],$E$4:$F$31,2,0)</f>
        <v>27</v>
      </c>
      <c r="AA209" t="s">
        <v>125</v>
      </c>
      <c r="AB209">
        <f>VLOOKUP(Table13[[#This Row],[Engine Fuel Type]],$G$4:$H$13,2,0)</f>
        <v>10</v>
      </c>
      <c r="AC209">
        <v>300</v>
      </c>
      <c r="AD209">
        <v>6</v>
      </c>
      <c r="AE209" t="s">
        <v>81</v>
      </c>
      <c r="AF209">
        <f>VLOOKUP(Table13[[#This Row],[Transmission Type]],$I$4:$J$7,2,0)</f>
        <v>2</v>
      </c>
      <c r="AG209" t="s">
        <v>76</v>
      </c>
      <c r="AH209">
        <f>VLOOKUP(Table13[[#This Row],[Driven_Wheels]],$K$4:$L$7,2,0)</f>
        <v>4</v>
      </c>
      <c r="AI209">
        <v>4</v>
      </c>
      <c r="AJ209" t="s">
        <v>187</v>
      </c>
      <c r="AK209">
        <f>VLOOKUP(Table13[[#This Row],[Market Category]],$M$4:$N$75,2,0)</f>
        <v>71</v>
      </c>
      <c r="AL209" t="s">
        <v>84</v>
      </c>
      <c r="AM209">
        <f>VLOOKUP(Table13[[#This Row],[Vehicle Size]],$O$4:$P$6,2,0)</f>
        <v>2</v>
      </c>
      <c r="AN209" t="s">
        <v>147</v>
      </c>
      <c r="AO209">
        <f>VLOOKUP(Table13[[#This Row],[Vehicle Style]],$Q$4:$R$19,2,0)</f>
        <v>15</v>
      </c>
      <c r="AP209">
        <v>31</v>
      </c>
      <c r="AQ209">
        <v>19</v>
      </c>
      <c r="AR209">
        <v>1013</v>
      </c>
      <c r="AS209">
        <v>36090</v>
      </c>
    </row>
    <row r="210" spans="3:45" x14ac:dyDescent="0.35">
      <c r="C210" t="s">
        <v>426</v>
      </c>
      <c r="D210">
        <v>207</v>
      </c>
      <c r="T210">
        <v>207</v>
      </c>
      <c r="U210" t="s">
        <v>128</v>
      </c>
      <c r="V210">
        <f>VLOOKUP(Table13[[#This Row],[Make]],$A$4:$B$51,2,0)</f>
        <v>11</v>
      </c>
      <c r="W210" t="s">
        <v>145</v>
      </c>
      <c r="X210">
        <f>VLOOKUP(Table13[[#This Row],[Model]],Table12[[Model S]:[Column2]],2,0)</f>
        <v>15</v>
      </c>
      <c r="Y210">
        <v>2016</v>
      </c>
      <c r="Z210">
        <f>VLOOKUP(Table13[[#This Row],[Year]],$E$4:$F$31,2,0)</f>
        <v>27</v>
      </c>
      <c r="AA210" t="s">
        <v>125</v>
      </c>
      <c r="AB210">
        <f>VLOOKUP(Table13[[#This Row],[Engine Fuel Type]],$G$4:$H$13,2,0)</f>
        <v>10</v>
      </c>
      <c r="AC210">
        <v>292</v>
      </c>
      <c r="AD210">
        <v>6</v>
      </c>
      <c r="AE210" t="s">
        <v>81</v>
      </c>
      <c r="AF210">
        <f>VLOOKUP(Table13[[#This Row],[Transmission Type]],$I$4:$J$7,2,0)</f>
        <v>2</v>
      </c>
      <c r="AG210" t="s">
        <v>76</v>
      </c>
      <c r="AH210">
        <f>VLOOKUP(Table13[[#This Row],[Driven_Wheels]],$K$4:$L$7,2,0)</f>
        <v>4</v>
      </c>
      <c r="AI210">
        <v>4</v>
      </c>
      <c r="AJ210" t="s">
        <v>187</v>
      </c>
      <c r="AK210">
        <f>VLOOKUP(Table13[[#This Row],[Market Category]],$M$4:$N$75,2,0)</f>
        <v>71</v>
      </c>
      <c r="AL210" t="s">
        <v>84</v>
      </c>
      <c r="AM210">
        <f>VLOOKUP(Table13[[#This Row],[Vehicle Size]],$O$4:$P$6,2,0)</f>
        <v>2</v>
      </c>
      <c r="AN210" t="s">
        <v>147</v>
      </c>
      <c r="AO210">
        <f>VLOOKUP(Table13[[#This Row],[Vehicle Style]],$Q$4:$R$19,2,0)</f>
        <v>15</v>
      </c>
      <c r="AP210">
        <v>31</v>
      </c>
      <c r="AQ210">
        <v>19</v>
      </c>
      <c r="AR210">
        <v>1013</v>
      </c>
      <c r="AS210">
        <v>42690</v>
      </c>
    </row>
    <row r="211" spans="3:45" x14ac:dyDescent="0.35">
      <c r="C211" t="s">
        <v>427</v>
      </c>
      <c r="D211">
        <v>208</v>
      </c>
      <c r="T211">
        <v>208</v>
      </c>
      <c r="U211" t="s">
        <v>128</v>
      </c>
      <c r="V211">
        <f>VLOOKUP(Table13[[#This Row],[Make]],$A$4:$B$51,2,0)</f>
        <v>11</v>
      </c>
      <c r="W211" t="s">
        <v>145</v>
      </c>
      <c r="X211">
        <f>VLOOKUP(Table13[[#This Row],[Model]],Table12[[Model S]:[Column2]],2,0)</f>
        <v>15</v>
      </c>
      <c r="Y211">
        <v>2016</v>
      </c>
      <c r="Z211">
        <f>VLOOKUP(Table13[[#This Row],[Year]],$E$4:$F$31,2,0)</f>
        <v>27</v>
      </c>
      <c r="AA211" t="s">
        <v>125</v>
      </c>
      <c r="AB211">
        <f>VLOOKUP(Table13[[#This Row],[Engine Fuel Type]],$G$4:$H$13,2,0)</f>
        <v>10</v>
      </c>
      <c r="AC211">
        <v>292</v>
      </c>
      <c r="AD211">
        <v>6</v>
      </c>
      <c r="AE211" t="s">
        <v>81</v>
      </c>
      <c r="AF211">
        <f>VLOOKUP(Table13[[#This Row],[Transmission Type]],$I$4:$J$7,2,0)</f>
        <v>2</v>
      </c>
      <c r="AG211" t="s">
        <v>76</v>
      </c>
      <c r="AH211">
        <f>VLOOKUP(Table13[[#This Row],[Driven_Wheels]],$K$4:$L$7,2,0)</f>
        <v>4</v>
      </c>
      <c r="AI211">
        <v>4</v>
      </c>
      <c r="AJ211" t="s">
        <v>288</v>
      </c>
      <c r="AK211">
        <f>VLOOKUP(Table13[[#This Row],[Market Category]],$M$4:$N$75,2,0)</f>
        <v>70</v>
      </c>
      <c r="AL211" t="s">
        <v>84</v>
      </c>
      <c r="AM211">
        <f>VLOOKUP(Table13[[#This Row],[Vehicle Size]],$O$4:$P$6,2,0)</f>
        <v>2</v>
      </c>
      <c r="AN211" t="s">
        <v>147</v>
      </c>
      <c r="AO211">
        <f>VLOOKUP(Table13[[#This Row],[Vehicle Style]],$Q$4:$R$19,2,0)</f>
        <v>15</v>
      </c>
      <c r="AP211">
        <v>31</v>
      </c>
      <c r="AQ211">
        <v>19</v>
      </c>
      <c r="AR211">
        <v>1013</v>
      </c>
      <c r="AS211">
        <v>38555</v>
      </c>
    </row>
    <row r="212" spans="3:45" x14ac:dyDescent="0.35">
      <c r="C212" t="s">
        <v>428</v>
      </c>
      <c r="D212">
        <v>209</v>
      </c>
      <c r="T212">
        <v>209</v>
      </c>
      <c r="U212" t="s">
        <v>128</v>
      </c>
      <c r="V212">
        <f>VLOOKUP(Table13[[#This Row],[Make]],$A$4:$B$51,2,0)</f>
        <v>11</v>
      </c>
      <c r="W212" t="s">
        <v>145</v>
      </c>
      <c r="X212">
        <f>VLOOKUP(Table13[[#This Row],[Model]],Table12[[Model S]:[Column2]],2,0)</f>
        <v>15</v>
      </c>
      <c r="Y212">
        <v>2016</v>
      </c>
      <c r="Z212">
        <f>VLOOKUP(Table13[[#This Row],[Year]],$E$4:$F$31,2,0)</f>
        <v>27</v>
      </c>
      <c r="AA212" t="s">
        <v>125</v>
      </c>
      <c r="AB212">
        <f>VLOOKUP(Table13[[#This Row],[Engine Fuel Type]],$G$4:$H$13,2,0)</f>
        <v>10</v>
      </c>
      <c r="AC212">
        <v>292</v>
      </c>
      <c r="AD212">
        <v>6</v>
      </c>
      <c r="AE212" t="s">
        <v>81</v>
      </c>
      <c r="AF212">
        <f>VLOOKUP(Table13[[#This Row],[Transmission Type]],$I$4:$J$7,2,0)</f>
        <v>2</v>
      </c>
      <c r="AG212" t="s">
        <v>76</v>
      </c>
      <c r="AH212">
        <f>VLOOKUP(Table13[[#This Row],[Driven_Wheels]],$K$4:$L$7,2,0)</f>
        <v>4</v>
      </c>
      <c r="AI212">
        <v>4</v>
      </c>
      <c r="AJ212" t="s">
        <v>288</v>
      </c>
      <c r="AK212">
        <f>VLOOKUP(Table13[[#This Row],[Market Category]],$M$4:$N$75,2,0)</f>
        <v>70</v>
      </c>
      <c r="AL212" t="s">
        <v>84</v>
      </c>
      <c r="AM212">
        <f>VLOOKUP(Table13[[#This Row],[Vehicle Size]],$O$4:$P$6,2,0)</f>
        <v>2</v>
      </c>
      <c r="AN212" t="s">
        <v>147</v>
      </c>
      <c r="AO212">
        <f>VLOOKUP(Table13[[#This Row],[Vehicle Style]],$Q$4:$R$19,2,0)</f>
        <v>15</v>
      </c>
      <c r="AP212">
        <v>31</v>
      </c>
      <c r="AQ212">
        <v>19</v>
      </c>
      <c r="AR212">
        <v>1013</v>
      </c>
      <c r="AS212">
        <v>35255</v>
      </c>
    </row>
    <row r="213" spans="3:45" x14ac:dyDescent="0.35">
      <c r="C213" t="s">
        <v>429</v>
      </c>
      <c r="D213">
        <v>210</v>
      </c>
      <c r="T213">
        <v>210</v>
      </c>
      <c r="U213" t="s">
        <v>128</v>
      </c>
      <c r="V213">
        <f>VLOOKUP(Table13[[#This Row],[Make]],$A$4:$B$51,2,0)</f>
        <v>11</v>
      </c>
      <c r="W213" t="s">
        <v>145</v>
      </c>
      <c r="X213">
        <f>VLOOKUP(Table13[[#This Row],[Model]],Table12[[Model S]:[Column2]],2,0)</f>
        <v>15</v>
      </c>
      <c r="Y213">
        <v>2016</v>
      </c>
      <c r="Z213">
        <f>VLOOKUP(Table13[[#This Row],[Year]],$E$4:$F$31,2,0)</f>
        <v>27</v>
      </c>
      <c r="AA213" t="s">
        <v>125</v>
      </c>
      <c r="AB213">
        <f>VLOOKUP(Table13[[#This Row],[Engine Fuel Type]],$G$4:$H$13,2,0)</f>
        <v>10</v>
      </c>
      <c r="AC213">
        <v>300</v>
      </c>
      <c r="AD213">
        <v>6</v>
      </c>
      <c r="AE213" t="s">
        <v>81</v>
      </c>
      <c r="AF213">
        <f>VLOOKUP(Table13[[#This Row],[Transmission Type]],$I$4:$J$7,2,0)</f>
        <v>2</v>
      </c>
      <c r="AG213" t="s">
        <v>68</v>
      </c>
      <c r="AH213">
        <f>VLOOKUP(Table13[[#This Row],[Driven_Wheels]],$K$4:$L$7,2,0)</f>
        <v>1</v>
      </c>
      <c r="AI213">
        <v>4</v>
      </c>
      <c r="AJ213" t="s">
        <v>288</v>
      </c>
      <c r="AK213">
        <f>VLOOKUP(Table13[[#This Row],[Market Category]],$M$4:$N$75,2,0)</f>
        <v>70</v>
      </c>
      <c r="AL213" t="s">
        <v>84</v>
      </c>
      <c r="AM213">
        <f>VLOOKUP(Table13[[#This Row],[Vehicle Size]],$O$4:$P$6,2,0)</f>
        <v>2</v>
      </c>
      <c r="AN213" t="s">
        <v>147</v>
      </c>
      <c r="AO213">
        <f>VLOOKUP(Table13[[#This Row],[Vehicle Style]],$Q$4:$R$19,2,0)</f>
        <v>15</v>
      </c>
      <c r="AP213">
        <v>27</v>
      </c>
      <c r="AQ213">
        <v>18</v>
      </c>
      <c r="AR213">
        <v>1013</v>
      </c>
      <c r="AS213">
        <v>38590</v>
      </c>
    </row>
    <row r="214" spans="3:45" x14ac:dyDescent="0.35">
      <c r="C214" t="s">
        <v>430</v>
      </c>
      <c r="D214">
        <v>211</v>
      </c>
      <c r="T214">
        <v>211</v>
      </c>
      <c r="U214" t="s">
        <v>128</v>
      </c>
      <c r="V214">
        <f>VLOOKUP(Table13[[#This Row],[Make]],$A$4:$B$51,2,0)</f>
        <v>11</v>
      </c>
      <c r="W214" t="s">
        <v>145</v>
      </c>
      <c r="X214">
        <f>VLOOKUP(Table13[[#This Row],[Model]],Table12[[Model S]:[Column2]],2,0)</f>
        <v>15</v>
      </c>
      <c r="Y214">
        <v>2016</v>
      </c>
      <c r="Z214">
        <f>VLOOKUP(Table13[[#This Row],[Year]],$E$4:$F$31,2,0)</f>
        <v>27</v>
      </c>
      <c r="AA214" t="s">
        <v>125</v>
      </c>
      <c r="AB214">
        <f>VLOOKUP(Table13[[#This Row],[Engine Fuel Type]],$G$4:$H$13,2,0)</f>
        <v>10</v>
      </c>
      <c r="AC214">
        <v>292</v>
      </c>
      <c r="AD214">
        <v>6</v>
      </c>
      <c r="AE214" t="s">
        <v>81</v>
      </c>
      <c r="AF214">
        <f>VLOOKUP(Table13[[#This Row],[Transmission Type]],$I$4:$J$7,2,0)</f>
        <v>2</v>
      </c>
      <c r="AG214" t="s">
        <v>68</v>
      </c>
      <c r="AH214">
        <f>VLOOKUP(Table13[[#This Row],[Driven_Wheels]],$K$4:$L$7,2,0)</f>
        <v>1</v>
      </c>
      <c r="AI214">
        <v>4</v>
      </c>
      <c r="AJ214" t="s">
        <v>288</v>
      </c>
      <c r="AK214">
        <f>VLOOKUP(Table13[[#This Row],[Market Category]],$M$4:$N$75,2,0)</f>
        <v>70</v>
      </c>
      <c r="AL214" t="s">
        <v>84</v>
      </c>
      <c r="AM214">
        <f>VLOOKUP(Table13[[#This Row],[Vehicle Size]],$O$4:$P$6,2,0)</f>
        <v>2</v>
      </c>
      <c r="AN214" t="s">
        <v>147</v>
      </c>
      <c r="AO214">
        <f>VLOOKUP(Table13[[#This Row],[Vehicle Style]],$Q$4:$R$19,2,0)</f>
        <v>15</v>
      </c>
      <c r="AP214">
        <v>27</v>
      </c>
      <c r="AQ214">
        <v>18</v>
      </c>
      <c r="AR214">
        <v>1013</v>
      </c>
      <c r="AS214">
        <v>34760</v>
      </c>
    </row>
    <row r="215" spans="3:45" x14ac:dyDescent="0.35">
      <c r="C215" t="s">
        <v>431</v>
      </c>
      <c r="D215">
        <v>212</v>
      </c>
      <c r="T215">
        <v>212</v>
      </c>
      <c r="U215" t="s">
        <v>128</v>
      </c>
      <c r="V215">
        <f>VLOOKUP(Table13[[#This Row],[Make]],$A$4:$B$51,2,0)</f>
        <v>11</v>
      </c>
      <c r="W215" t="s">
        <v>145</v>
      </c>
      <c r="X215">
        <f>VLOOKUP(Table13[[#This Row],[Model]],Table12[[Model S]:[Column2]],2,0)</f>
        <v>15</v>
      </c>
      <c r="Y215">
        <v>2017</v>
      </c>
      <c r="Z215">
        <f>VLOOKUP(Table13[[#This Row],[Year]],$E$4:$F$31,2,0)</f>
        <v>28</v>
      </c>
      <c r="AA215" t="s">
        <v>125</v>
      </c>
      <c r="AB215">
        <f>VLOOKUP(Table13[[#This Row],[Engine Fuel Type]],$G$4:$H$13,2,0)</f>
        <v>10</v>
      </c>
      <c r="AC215">
        <v>292</v>
      </c>
      <c r="AD215">
        <v>6</v>
      </c>
      <c r="AE215" t="s">
        <v>81</v>
      </c>
      <c r="AF215">
        <f>VLOOKUP(Table13[[#This Row],[Transmission Type]],$I$4:$J$7,2,0)</f>
        <v>2</v>
      </c>
      <c r="AG215" t="s">
        <v>68</v>
      </c>
      <c r="AH215">
        <f>VLOOKUP(Table13[[#This Row],[Driven_Wheels]],$K$4:$L$7,2,0)</f>
        <v>1</v>
      </c>
      <c r="AI215">
        <v>4</v>
      </c>
      <c r="AJ215" t="s">
        <v>288</v>
      </c>
      <c r="AK215">
        <f>VLOOKUP(Table13[[#This Row],[Market Category]],$M$4:$N$75,2,0)</f>
        <v>70</v>
      </c>
      <c r="AL215" t="s">
        <v>84</v>
      </c>
      <c r="AM215">
        <f>VLOOKUP(Table13[[#This Row],[Vehicle Size]],$O$4:$P$6,2,0)</f>
        <v>2</v>
      </c>
      <c r="AN215" t="s">
        <v>147</v>
      </c>
      <c r="AO215">
        <f>VLOOKUP(Table13[[#This Row],[Vehicle Style]],$Q$4:$R$19,2,0)</f>
        <v>15</v>
      </c>
      <c r="AP215">
        <v>27</v>
      </c>
      <c r="AQ215">
        <v>18</v>
      </c>
      <c r="AR215">
        <v>1013</v>
      </c>
      <c r="AS215">
        <v>41135</v>
      </c>
    </row>
    <row r="216" spans="3:45" x14ac:dyDescent="0.35">
      <c r="C216" t="s">
        <v>432</v>
      </c>
      <c r="D216">
        <v>213</v>
      </c>
      <c r="T216">
        <v>213</v>
      </c>
      <c r="U216" t="s">
        <v>128</v>
      </c>
      <c r="V216">
        <f>VLOOKUP(Table13[[#This Row],[Make]],$A$4:$B$51,2,0)</f>
        <v>11</v>
      </c>
      <c r="W216" t="s">
        <v>145</v>
      </c>
      <c r="X216">
        <f>VLOOKUP(Table13[[#This Row],[Model]],Table12[[Model S]:[Column2]],2,0)</f>
        <v>15</v>
      </c>
      <c r="Y216">
        <v>2017</v>
      </c>
      <c r="Z216">
        <f>VLOOKUP(Table13[[#This Row],[Year]],$E$4:$F$31,2,0)</f>
        <v>28</v>
      </c>
      <c r="AA216" t="s">
        <v>125</v>
      </c>
      <c r="AB216">
        <f>VLOOKUP(Table13[[#This Row],[Engine Fuel Type]],$G$4:$H$13,2,0)</f>
        <v>10</v>
      </c>
      <c r="AC216">
        <v>292</v>
      </c>
      <c r="AD216">
        <v>6</v>
      </c>
      <c r="AE216" t="s">
        <v>81</v>
      </c>
      <c r="AF216">
        <f>VLOOKUP(Table13[[#This Row],[Transmission Type]],$I$4:$J$7,2,0)</f>
        <v>2</v>
      </c>
      <c r="AG216" t="s">
        <v>68</v>
      </c>
      <c r="AH216">
        <f>VLOOKUP(Table13[[#This Row],[Driven_Wheels]],$K$4:$L$7,2,0)</f>
        <v>1</v>
      </c>
      <c r="AI216">
        <v>4</v>
      </c>
      <c r="AJ216" t="s">
        <v>288</v>
      </c>
      <c r="AK216">
        <f>VLOOKUP(Table13[[#This Row],[Market Category]],$M$4:$N$75,2,0)</f>
        <v>70</v>
      </c>
      <c r="AL216" t="s">
        <v>84</v>
      </c>
      <c r="AM216">
        <f>VLOOKUP(Table13[[#This Row],[Vehicle Size]],$O$4:$P$6,2,0)</f>
        <v>2</v>
      </c>
      <c r="AN216" t="s">
        <v>147</v>
      </c>
      <c r="AO216">
        <f>VLOOKUP(Table13[[#This Row],[Vehicle Style]],$Q$4:$R$19,2,0)</f>
        <v>15</v>
      </c>
      <c r="AP216">
        <v>27</v>
      </c>
      <c r="AQ216">
        <v>18</v>
      </c>
      <c r="AR216">
        <v>1013</v>
      </c>
      <c r="AS216">
        <v>45270</v>
      </c>
    </row>
    <row r="217" spans="3:45" x14ac:dyDescent="0.35">
      <c r="C217" t="s">
        <v>433</v>
      </c>
      <c r="D217">
        <v>214</v>
      </c>
      <c r="T217">
        <v>214</v>
      </c>
      <c r="U217" t="s">
        <v>128</v>
      </c>
      <c r="V217">
        <f>VLOOKUP(Table13[[#This Row],[Make]],$A$4:$B$51,2,0)</f>
        <v>11</v>
      </c>
      <c r="W217" t="s">
        <v>145</v>
      </c>
      <c r="X217">
        <f>VLOOKUP(Table13[[#This Row],[Model]],Table12[[Model S]:[Column2]],2,0)</f>
        <v>15</v>
      </c>
      <c r="Y217">
        <v>2017</v>
      </c>
      <c r="Z217">
        <f>VLOOKUP(Table13[[#This Row],[Year]],$E$4:$F$31,2,0)</f>
        <v>28</v>
      </c>
      <c r="AA217" t="s">
        <v>125</v>
      </c>
      <c r="AB217">
        <f>VLOOKUP(Table13[[#This Row],[Engine Fuel Type]],$G$4:$H$13,2,0)</f>
        <v>10</v>
      </c>
      <c r="AC217">
        <v>300</v>
      </c>
      <c r="AD217">
        <v>6</v>
      </c>
      <c r="AE217" t="s">
        <v>81</v>
      </c>
      <c r="AF217">
        <f>VLOOKUP(Table13[[#This Row],[Transmission Type]],$I$4:$J$7,2,0)</f>
        <v>2</v>
      </c>
      <c r="AG217" t="s">
        <v>68</v>
      </c>
      <c r="AH217">
        <f>VLOOKUP(Table13[[#This Row],[Driven_Wheels]],$K$4:$L$7,2,0)</f>
        <v>1</v>
      </c>
      <c r="AI217">
        <v>4</v>
      </c>
      <c r="AJ217" t="s">
        <v>288</v>
      </c>
      <c r="AK217">
        <f>VLOOKUP(Table13[[#This Row],[Market Category]],$M$4:$N$75,2,0)</f>
        <v>70</v>
      </c>
      <c r="AL217" t="s">
        <v>84</v>
      </c>
      <c r="AM217">
        <f>VLOOKUP(Table13[[#This Row],[Vehicle Size]],$O$4:$P$6,2,0)</f>
        <v>2</v>
      </c>
      <c r="AN217" t="s">
        <v>147</v>
      </c>
      <c r="AO217">
        <f>VLOOKUP(Table13[[#This Row],[Vehicle Style]],$Q$4:$R$19,2,0)</f>
        <v>15</v>
      </c>
      <c r="AP217">
        <v>27</v>
      </c>
      <c r="AQ217">
        <v>18</v>
      </c>
      <c r="AR217">
        <v>1013</v>
      </c>
      <c r="AS217">
        <v>38670</v>
      </c>
    </row>
    <row r="218" spans="3:45" x14ac:dyDescent="0.35">
      <c r="C218" t="s">
        <v>434</v>
      </c>
      <c r="D218">
        <v>215</v>
      </c>
      <c r="T218">
        <v>215</v>
      </c>
      <c r="U218" t="s">
        <v>128</v>
      </c>
      <c r="V218">
        <f>VLOOKUP(Table13[[#This Row],[Make]],$A$4:$B$51,2,0)</f>
        <v>11</v>
      </c>
      <c r="W218" t="s">
        <v>145</v>
      </c>
      <c r="X218">
        <f>VLOOKUP(Table13[[#This Row],[Model]],Table12[[Model S]:[Column2]],2,0)</f>
        <v>15</v>
      </c>
      <c r="Y218">
        <v>2017</v>
      </c>
      <c r="Z218">
        <f>VLOOKUP(Table13[[#This Row],[Year]],$E$4:$F$31,2,0)</f>
        <v>28</v>
      </c>
      <c r="AA218" t="s">
        <v>125</v>
      </c>
      <c r="AB218">
        <f>VLOOKUP(Table13[[#This Row],[Engine Fuel Type]],$G$4:$H$13,2,0)</f>
        <v>10</v>
      </c>
      <c r="AC218">
        <v>292</v>
      </c>
      <c r="AD218">
        <v>6</v>
      </c>
      <c r="AE218" t="s">
        <v>81</v>
      </c>
      <c r="AF218">
        <f>VLOOKUP(Table13[[#This Row],[Transmission Type]],$I$4:$J$7,2,0)</f>
        <v>2</v>
      </c>
      <c r="AG218" t="s">
        <v>76</v>
      </c>
      <c r="AH218">
        <f>VLOOKUP(Table13[[#This Row],[Driven_Wheels]],$K$4:$L$7,2,0)</f>
        <v>4</v>
      </c>
      <c r="AI218">
        <v>4</v>
      </c>
      <c r="AJ218" t="s">
        <v>187</v>
      </c>
      <c r="AK218">
        <f>VLOOKUP(Table13[[#This Row],[Market Category]],$M$4:$N$75,2,0)</f>
        <v>71</v>
      </c>
      <c r="AL218" t="s">
        <v>84</v>
      </c>
      <c r="AM218">
        <f>VLOOKUP(Table13[[#This Row],[Vehicle Size]],$O$4:$P$6,2,0)</f>
        <v>2</v>
      </c>
      <c r="AN218" t="s">
        <v>147</v>
      </c>
      <c r="AO218">
        <f>VLOOKUP(Table13[[#This Row],[Vehicle Style]],$Q$4:$R$19,2,0)</f>
        <v>15</v>
      </c>
      <c r="AP218">
        <v>30</v>
      </c>
      <c r="AQ218">
        <v>19</v>
      </c>
      <c r="AR218">
        <v>1013</v>
      </c>
      <c r="AS218">
        <v>38635</v>
      </c>
    </row>
    <row r="219" spans="3:45" x14ac:dyDescent="0.35">
      <c r="C219" t="s">
        <v>435</v>
      </c>
      <c r="D219">
        <v>216</v>
      </c>
      <c r="T219">
        <v>216</v>
      </c>
      <c r="U219" t="s">
        <v>128</v>
      </c>
      <c r="V219">
        <f>VLOOKUP(Table13[[#This Row],[Make]],$A$4:$B$51,2,0)</f>
        <v>11</v>
      </c>
      <c r="W219" t="s">
        <v>145</v>
      </c>
      <c r="X219">
        <f>VLOOKUP(Table13[[#This Row],[Model]],Table12[[Model S]:[Column2]],2,0)</f>
        <v>15</v>
      </c>
      <c r="Y219">
        <v>2017</v>
      </c>
      <c r="Z219">
        <f>VLOOKUP(Table13[[#This Row],[Year]],$E$4:$F$31,2,0)</f>
        <v>28</v>
      </c>
      <c r="AA219" t="s">
        <v>125</v>
      </c>
      <c r="AB219">
        <f>VLOOKUP(Table13[[#This Row],[Engine Fuel Type]],$G$4:$H$13,2,0)</f>
        <v>10</v>
      </c>
      <c r="AC219">
        <v>300</v>
      </c>
      <c r="AD219">
        <v>6</v>
      </c>
      <c r="AE219" t="s">
        <v>81</v>
      </c>
      <c r="AF219">
        <f>VLOOKUP(Table13[[#This Row],[Transmission Type]],$I$4:$J$7,2,0)</f>
        <v>2</v>
      </c>
      <c r="AG219" t="s">
        <v>76</v>
      </c>
      <c r="AH219">
        <f>VLOOKUP(Table13[[#This Row],[Driven_Wheels]],$K$4:$L$7,2,0)</f>
        <v>4</v>
      </c>
      <c r="AI219">
        <v>4</v>
      </c>
      <c r="AJ219" t="s">
        <v>187</v>
      </c>
      <c r="AK219">
        <f>VLOOKUP(Table13[[#This Row],[Market Category]],$M$4:$N$75,2,0)</f>
        <v>71</v>
      </c>
      <c r="AL219" t="s">
        <v>84</v>
      </c>
      <c r="AM219">
        <f>VLOOKUP(Table13[[#This Row],[Vehicle Size]],$O$4:$P$6,2,0)</f>
        <v>2</v>
      </c>
      <c r="AN219" t="s">
        <v>147</v>
      </c>
      <c r="AO219">
        <f>VLOOKUP(Table13[[#This Row],[Vehicle Style]],$Q$4:$R$19,2,0)</f>
        <v>15</v>
      </c>
      <c r="AP219">
        <v>30</v>
      </c>
      <c r="AQ219">
        <v>19</v>
      </c>
      <c r="AR219">
        <v>1013</v>
      </c>
      <c r="AS219">
        <v>36170</v>
      </c>
    </row>
    <row r="220" spans="3:45" x14ac:dyDescent="0.35">
      <c r="C220" t="s">
        <v>436</v>
      </c>
      <c r="D220">
        <v>217</v>
      </c>
      <c r="T220">
        <v>217</v>
      </c>
      <c r="U220" t="s">
        <v>128</v>
      </c>
      <c r="V220">
        <f>VLOOKUP(Table13[[#This Row],[Make]],$A$4:$B$51,2,0)</f>
        <v>11</v>
      </c>
      <c r="W220" t="s">
        <v>145</v>
      </c>
      <c r="X220">
        <f>VLOOKUP(Table13[[#This Row],[Model]],Table12[[Model S]:[Column2]],2,0)</f>
        <v>15</v>
      </c>
      <c r="Y220">
        <v>2017</v>
      </c>
      <c r="Z220">
        <f>VLOOKUP(Table13[[#This Row],[Year]],$E$4:$F$31,2,0)</f>
        <v>28</v>
      </c>
      <c r="AA220" t="s">
        <v>125</v>
      </c>
      <c r="AB220">
        <f>VLOOKUP(Table13[[#This Row],[Engine Fuel Type]],$G$4:$H$13,2,0)</f>
        <v>10</v>
      </c>
      <c r="AC220">
        <v>300</v>
      </c>
      <c r="AD220">
        <v>6</v>
      </c>
      <c r="AE220" t="s">
        <v>81</v>
      </c>
      <c r="AF220">
        <f>VLOOKUP(Table13[[#This Row],[Transmission Type]],$I$4:$J$7,2,0)</f>
        <v>2</v>
      </c>
      <c r="AG220" t="s">
        <v>68</v>
      </c>
      <c r="AH220">
        <f>VLOOKUP(Table13[[#This Row],[Driven_Wheels]],$K$4:$L$7,2,0)</f>
        <v>1</v>
      </c>
      <c r="AI220">
        <v>4</v>
      </c>
      <c r="AJ220" t="s">
        <v>288</v>
      </c>
      <c r="AK220">
        <f>VLOOKUP(Table13[[#This Row],[Market Category]],$M$4:$N$75,2,0)</f>
        <v>70</v>
      </c>
      <c r="AL220" t="s">
        <v>84</v>
      </c>
      <c r="AM220">
        <f>VLOOKUP(Table13[[#This Row],[Vehicle Size]],$O$4:$P$6,2,0)</f>
        <v>2</v>
      </c>
      <c r="AN220" t="s">
        <v>147</v>
      </c>
      <c r="AO220">
        <f>VLOOKUP(Table13[[#This Row],[Vehicle Style]],$Q$4:$R$19,2,0)</f>
        <v>15</v>
      </c>
      <c r="AP220">
        <v>27</v>
      </c>
      <c r="AQ220">
        <v>18</v>
      </c>
      <c r="AR220">
        <v>1013</v>
      </c>
      <c r="AS220">
        <v>38175</v>
      </c>
    </row>
    <row r="221" spans="3:45" x14ac:dyDescent="0.35">
      <c r="C221" t="s">
        <v>437</v>
      </c>
      <c r="D221">
        <v>218</v>
      </c>
      <c r="T221">
        <v>218</v>
      </c>
      <c r="U221" t="s">
        <v>128</v>
      </c>
      <c r="V221">
        <f>VLOOKUP(Table13[[#This Row],[Make]],$A$4:$B$51,2,0)</f>
        <v>11</v>
      </c>
      <c r="W221" t="s">
        <v>145</v>
      </c>
      <c r="X221">
        <f>VLOOKUP(Table13[[#This Row],[Model]],Table12[[Model S]:[Column2]],2,0)</f>
        <v>15</v>
      </c>
      <c r="Y221">
        <v>2017</v>
      </c>
      <c r="Z221">
        <f>VLOOKUP(Table13[[#This Row],[Year]],$E$4:$F$31,2,0)</f>
        <v>28</v>
      </c>
      <c r="AA221" t="s">
        <v>125</v>
      </c>
      <c r="AB221">
        <f>VLOOKUP(Table13[[#This Row],[Engine Fuel Type]],$G$4:$H$13,2,0)</f>
        <v>10</v>
      </c>
      <c r="AC221">
        <v>292</v>
      </c>
      <c r="AD221">
        <v>6</v>
      </c>
      <c r="AE221" t="s">
        <v>81</v>
      </c>
      <c r="AF221">
        <f>VLOOKUP(Table13[[#This Row],[Transmission Type]],$I$4:$J$7,2,0)</f>
        <v>2</v>
      </c>
      <c r="AG221" t="s">
        <v>76</v>
      </c>
      <c r="AH221">
        <f>VLOOKUP(Table13[[#This Row],[Driven_Wheels]],$K$4:$L$7,2,0)</f>
        <v>4</v>
      </c>
      <c r="AI221">
        <v>4</v>
      </c>
      <c r="AJ221" t="s">
        <v>288</v>
      </c>
      <c r="AK221">
        <f>VLOOKUP(Table13[[#This Row],[Market Category]],$M$4:$N$75,2,0)</f>
        <v>70</v>
      </c>
      <c r="AL221" t="s">
        <v>84</v>
      </c>
      <c r="AM221">
        <f>VLOOKUP(Table13[[#This Row],[Vehicle Size]],$O$4:$P$6,2,0)</f>
        <v>2</v>
      </c>
      <c r="AN221" t="s">
        <v>147</v>
      </c>
      <c r="AO221">
        <f>VLOOKUP(Table13[[#This Row],[Vehicle Style]],$Q$4:$R$19,2,0)</f>
        <v>15</v>
      </c>
      <c r="AP221">
        <v>30</v>
      </c>
      <c r="AQ221">
        <v>19</v>
      </c>
      <c r="AR221">
        <v>1013</v>
      </c>
      <c r="AS221">
        <v>32340</v>
      </c>
    </row>
    <row r="222" spans="3:45" x14ac:dyDescent="0.35">
      <c r="C222" t="s">
        <v>438</v>
      </c>
      <c r="D222">
        <v>219</v>
      </c>
      <c r="T222">
        <v>219</v>
      </c>
      <c r="U222" t="s">
        <v>128</v>
      </c>
      <c r="V222">
        <f>VLOOKUP(Table13[[#This Row],[Make]],$A$4:$B$51,2,0)</f>
        <v>11</v>
      </c>
      <c r="W222" t="s">
        <v>145</v>
      </c>
      <c r="X222">
        <f>VLOOKUP(Table13[[#This Row],[Model]],Table12[[Model S]:[Column2]],2,0)</f>
        <v>15</v>
      </c>
      <c r="Y222">
        <v>2017</v>
      </c>
      <c r="Z222">
        <f>VLOOKUP(Table13[[#This Row],[Year]],$E$4:$F$31,2,0)</f>
        <v>28</v>
      </c>
      <c r="AA222" t="s">
        <v>125</v>
      </c>
      <c r="AB222">
        <f>VLOOKUP(Table13[[#This Row],[Engine Fuel Type]],$G$4:$H$13,2,0)</f>
        <v>10</v>
      </c>
      <c r="AC222">
        <v>292</v>
      </c>
      <c r="AD222">
        <v>6</v>
      </c>
      <c r="AE222" t="s">
        <v>81</v>
      </c>
      <c r="AF222">
        <f>VLOOKUP(Table13[[#This Row],[Transmission Type]],$I$4:$J$7,2,0)</f>
        <v>2</v>
      </c>
      <c r="AG222" t="s">
        <v>76</v>
      </c>
      <c r="AH222">
        <f>VLOOKUP(Table13[[#This Row],[Driven_Wheels]],$K$4:$L$7,2,0)</f>
        <v>4</v>
      </c>
      <c r="AI222">
        <v>4</v>
      </c>
      <c r="AJ222" t="s">
        <v>187</v>
      </c>
      <c r="AK222">
        <f>VLOOKUP(Table13[[#This Row],[Market Category]],$M$4:$N$75,2,0)</f>
        <v>71</v>
      </c>
      <c r="AL222" t="s">
        <v>84</v>
      </c>
      <c r="AM222">
        <f>VLOOKUP(Table13[[#This Row],[Vehicle Size]],$O$4:$P$6,2,0)</f>
        <v>2</v>
      </c>
      <c r="AN222" t="s">
        <v>147</v>
      </c>
      <c r="AO222">
        <f>VLOOKUP(Table13[[#This Row],[Vehicle Style]],$Q$4:$R$19,2,0)</f>
        <v>15</v>
      </c>
      <c r="AP222">
        <v>30</v>
      </c>
      <c r="AQ222">
        <v>19</v>
      </c>
      <c r="AR222">
        <v>1013</v>
      </c>
      <c r="AS222">
        <v>42770</v>
      </c>
    </row>
    <row r="223" spans="3:45" x14ac:dyDescent="0.35">
      <c r="C223" t="s">
        <v>439</v>
      </c>
      <c r="D223">
        <v>220</v>
      </c>
      <c r="T223">
        <v>220</v>
      </c>
      <c r="U223" t="s">
        <v>128</v>
      </c>
      <c r="V223">
        <f>VLOOKUP(Table13[[#This Row],[Make]],$A$4:$B$51,2,0)</f>
        <v>11</v>
      </c>
      <c r="W223" t="s">
        <v>145</v>
      </c>
      <c r="X223">
        <f>VLOOKUP(Table13[[#This Row],[Model]],Table12[[Model S]:[Column2]],2,0)</f>
        <v>15</v>
      </c>
      <c r="Y223">
        <v>2017</v>
      </c>
      <c r="Z223">
        <f>VLOOKUP(Table13[[#This Row],[Year]],$E$4:$F$31,2,0)</f>
        <v>28</v>
      </c>
      <c r="AA223" t="s">
        <v>125</v>
      </c>
      <c r="AB223">
        <f>VLOOKUP(Table13[[#This Row],[Engine Fuel Type]],$G$4:$H$13,2,0)</f>
        <v>10</v>
      </c>
      <c r="AC223">
        <v>292</v>
      </c>
      <c r="AD223">
        <v>6</v>
      </c>
      <c r="AE223" t="s">
        <v>81</v>
      </c>
      <c r="AF223">
        <f>VLOOKUP(Table13[[#This Row],[Transmission Type]],$I$4:$J$7,2,0)</f>
        <v>2</v>
      </c>
      <c r="AG223" t="s">
        <v>68</v>
      </c>
      <c r="AH223">
        <f>VLOOKUP(Table13[[#This Row],[Driven_Wheels]],$K$4:$L$7,2,0)</f>
        <v>1</v>
      </c>
      <c r="AI223">
        <v>4</v>
      </c>
      <c r="AJ223" t="s">
        <v>288</v>
      </c>
      <c r="AK223">
        <f>VLOOKUP(Table13[[#This Row],[Market Category]],$M$4:$N$75,2,0)</f>
        <v>70</v>
      </c>
      <c r="AL223" t="s">
        <v>84</v>
      </c>
      <c r="AM223">
        <f>VLOOKUP(Table13[[#This Row],[Vehicle Size]],$O$4:$P$6,2,0)</f>
        <v>2</v>
      </c>
      <c r="AN223" t="s">
        <v>147</v>
      </c>
      <c r="AO223">
        <f>VLOOKUP(Table13[[#This Row],[Vehicle Style]],$Q$4:$R$19,2,0)</f>
        <v>15</v>
      </c>
      <c r="AP223">
        <v>27</v>
      </c>
      <c r="AQ223">
        <v>18</v>
      </c>
      <c r="AR223">
        <v>1013</v>
      </c>
      <c r="AS223">
        <v>34840</v>
      </c>
    </row>
    <row r="224" spans="3:45" x14ac:dyDescent="0.35">
      <c r="C224" t="s">
        <v>440</v>
      </c>
      <c r="D224">
        <v>221</v>
      </c>
      <c r="T224">
        <v>221</v>
      </c>
      <c r="U224" t="s">
        <v>128</v>
      </c>
      <c r="V224">
        <f>VLOOKUP(Table13[[#This Row],[Make]],$A$4:$B$51,2,0)</f>
        <v>11</v>
      </c>
      <c r="W224" t="s">
        <v>145</v>
      </c>
      <c r="X224">
        <f>VLOOKUP(Table13[[#This Row],[Model]],Table12[[Model S]:[Column2]],2,0)</f>
        <v>15</v>
      </c>
      <c r="Y224">
        <v>2017</v>
      </c>
      <c r="Z224">
        <f>VLOOKUP(Table13[[#This Row],[Year]],$E$4:$F$31,2,0)</f>
        <v>28</v>
      </c>
      <c r="AA224" t="s">
        <v>125</v>
      </c>
      <c r="AB224">
        <f>VLOOKUP(Table13[[#This Row],[Engine Fuel Type]],$G$4:$H$13,2,0)</f>
        <v>10</v>
      </c>
      <c r="AC224">
        <v>300</v>
      </c>
      <c r="AD224">
        <v>6</v>
      </c>
      <c r="AE224" t="s">
        <v>81</v>
      </c>
      <c r="AF224">
        <f>VLOOKUP(Table13[[#This Row],[Transmission Type]],$I$4:$J$7,2,0)</f>
        <v>2</v>
      </c>
      <c r="AG224" t="s">
        <v>76</v>
      </c>
      <c r="AH224">
        <f>VLOOKUP(Table13[[#This Row],[Driven_Wheels]],$K$4:$L$7,2,0)</f>
        <v>4</v>
      </c>
      <c r="AI224">
        <v>4</v>
      </c>
      <c r="AJ224" t="s">
        <v>187</v>
      </c>
      <c r="AK224">
        <f>VLOOKUP(Table13[[#This Row],[Market Category]],$M$4:$N$75,2,0)</f>
        <v>71</v>
      </c>
      <c r="AL224" t="s">
        <v>84</v>
      </c>
      <c r="AM224">
        <f>VLOOKUP(Table13[[#This Row],[Vehicle Size]],$O$4:$P$6,2,0)</f>
        <v>2</v>
      </c>
      <c r="AN224" t="s">
        <v>147</v>
      </c>
      <c r="AO224">
        <f>VLOOKUP(Table13[[#This Row],[Vehicle Style]],$Q$4:$R$19,2,0)</f>
        <v>15</v>
      </c>
      <c r="AP224">
        <v>30</v>
      </c>
      <c r="AQ224">
        <v>19</v>
      </c>
      <c r="AR224">
        <v>1013</v>
      </c>
      <c r="AS224">
        <v>35675</v>
      </c>
    </row>
    <row r="225" spans="3:45" x14ac:dyDescent="0.35">
      <c r="C225" t="s">
        <v>441</v>
      </c>
      <c r="D225">
        <v>222</v>
      </c>
      <c r="T225">
        <v>222</v>
      </c>
      <c r="U225" t="s">
        <v>128</v>
      </c>
      <c r="V225">
        <f>VLOOKUP(Table13[[#This Row],[Make]],$A$4:$B$51,2,0)</f>
        <v>11</v>
      </c>
      <c r="W225" t="s">
        <v>156</v>
      </c>
      <c r="X225">
        <f>VLOOKUP(Table13[[#This Row],[Model]],Table12[[Model S]:[Column2]],2,0)</f>
        <v>18</v>
      </c>
      <c r="Y225">
        <v>2002</v>
      </c>
      <c r="Z225">
        <f>VLOOKUP(Table13[[#This Row],[Year]],$E$4:$F$31,2,0)</f>
        <v>13</v>
      </c>
      <c r="AA225" t="s">
        <v>74</v>
      </c>
      <c r="AB225">
        <f>VLOOKUP(Table13[[#This Row],[Engine Fuel Type]],$G$4:$H$13,2,0)</f>
        <v>9</v>
      </c>
      <c r="AC225">
        <v>250</v>
      </c>
      <c r="AD225">
        <v>6</v>
      </c>
      <c r="AE225" t="s">
        <v>81</v>
      </c>
      <c r="AF225">
        <f>VLOOKUP(Table13[[#This Row],[Transmission Type]],$I$4:$J$7,2,0)</f>
        <v>2</v>
      </c>
      <c r="AG225" t="s">
        <v>92</v>
      </c>
      <c r="AH225">
        <f>VLOOKUP(Table13[[#This Row],[Driven_Wheels]],$K$4:$L$7,2,0)</f>
        <v>3</v>
      </c>
      <c r="AI225">
        <v>4</v>
      </c>
      <c r="AJ225" t="s">
        <v>187</v>
      </c>
      <c r="AK225">
        <f>VLOOKUP(Table13[[#This Row],[Market Category]],$M$4:$N$75,2,0)</f>
        <v>71</v>
      </c>
      <c r="AL225" t="s">
        <v>84</v>
      </c>
      <c r="AM225">
        <f>VLOOKUP(Table13[[#This Row],[Vehicle Size]],$O$4:$P$6,2,0)</f>
        <v>2</v>
      </c>
      <c r="AN225" t="s">
        <v>147</v>
      </c>
      <c r="AO225">
        <f>VLOOKUP(Table13[[#This Row],[Vehicle Style]],$Q$4:$R$19,2,0)</f>
        <v>15</v>
      </c>
      <c r="AP225">
        <v>24</v>
      </c>
      <c r="AQ225">
        <v>16</v>
      </c>
      <c r="AR225">
        <v>1013</v>
      </c>
      <c r="AS225">
        <v>32065</v>
      </c>
    </row>
    <row r="226" spans="3:45" x14ac:dyDescent="0.35">
      <c r="C226" t="s">
        <v>442</v>
      </c>
      <c r="D226">
        <v>223</v>
      </c>
      <c r="T226">
        <v>223</v>
      </c>
      <c r="U226" t="s">
        <v>128</v>
      </c>
      <c r="V226">
        <f>VLOOKUP(Table13[[#This Row],[Make]],$A$4:$B$51,2,0)</f>
        <v>11</v>
      </c>
      <c r="W226" t="s">
        <v>156</v>
      </c>
      <c r="X226">
        <f>VLOOKUP(Table13[[#This Row],[Model]],Table12[[Model S]:[Column2]],2,0)</f>
        <v>18</v>
      </c>
      <c r="Y226">
        <v>2002</v>
      </c>
      <c r="Z226">
        <f>VLOOKUP(Table13[[#This Row],[Year]],$E$4:$F$31,2,0)</f>
        <v>13</v>
      </c>
      <c r="AA226" t="s">
        <v>74</v>
      </c>
      <c r="AB226">
        <f>VLOOKUP(Table13[[#This Row],[Engine Fuel Type]],$G$4:$H$13,2,0)</f>
        <v>9</v>
      </c>
      <c r="AC226">
        <v>250</v>
      </c>
      <c r="AD226">
        <v>6</v>
      </c>
      <c r="AE226" t="s">
        <v>81</v>
      </c>
      <c r="AF226">
        <f>VLOOKUP(Table13[[#This Row],[Transmission Type]],$I$4:$J$7,2,0)</f>
        <v>2</v>
      </c>
      <c r="AG226" t="s">
        <v>92</v>
      </c>
      <c r="AH226">
        <f>VLOOKUP(Table13[[#This Row],[Driven_Wheels]],$K$4:$L$7,2,0)</f>
        <v>3</v>
      </c>
      <c r="AI226">
        <v>4</v>
      </c>
      <c r="AJ226" t="s">
        <v>187</v>
      </c>
      <c r="AK226">
        <f>VLOOKUP(Table13[[#This Row],[Market Category]],$M$4:$N$75,2,0)</f>
        <v>71</v>
      </c>
      <c r="AL226" t="s">
        <v>84</v>
      </c>
      <c r="AM226">
        <f>VLOOKUP(Table13[[#This Row],[Vehicle Size]],$O$4:$P$6,2,0)</f>
        <v>2</v>
      </c>
      <c r="AN226" t="s">
        <v>147</v>
      </c>
      <c r="AO226">
        <f>VLOOKUP(Table13[[#This Row],[Vehicle Style]],$Q$4:$R$19,2,0)</f>
        <v>15</v>
      </c>
      <c r="AP226">
        <v>24</v>
      </c>
      <c r="AQ226">
        <v>16</v>
      </c>
      <c r="AR226">
        <v>1013</v>
      </c>
      <c r="AS226">
        <v>28540</v>
      </c>
    </row>
    <row r="227" spans="3:45" x14ac:dyDescent="0.35">
      <c r="C227" t="s">
        <v>443</v>
      </c>
      <c r="D227">
        <v>224</v>
      </c>
      <c r="T227">
        <v>224</v>
      </c>
      <c r="U227" t="s">
        <v>128</v>
      </c>
      <c r="V227">
        <f>VLOOKUP(Table13[[#This Row],[Make]],$A$4:$B$51,2,0)</f>
        <v>11</v>
      </c>
      <c r="W227" t="s">
        <v>156</v>
      </c>
      <c r="X227">
        <f>VLOOKUP(Table13[[#This Row],[Model]],Table12[[Model S]:[Column2]],2,0)</f>
        <v>18</v>
      </c>
      <c r="Y227">
        <v>2003</v>
      </c>
      <c r="Z227">
        <f>VLOOKUP(Table13[[#This Row],[Year]],$E$4:$F$31,2,0)</f>
        <v>14</v>
      </c>
      <c r="AA227" t="s">
        <v>74</v>
      </c>
      <c r="AB227">
        <f>VLOOKUP(Table13[[#This Row],[Engine Fuel Type]],$G$4:$H$13,2,0)</f>
        <v>9</v>
      </c>
      <c r="AC227">
        <v>255</v>
      </c>
      <c r="AD227">
        <v>6</v>
      </c>
      <c r="AE227" t="s">
        <v>81</v>
      </c>
      <c r="AF227">
        <f>VLOOKUP(Table13[[#This Row],[Transmission Type]],$I$4:$J$7,2,0)</f>
        <v>2</v>
      </c>
      <c r="AG227" t="s">
        <v>92</v>
      </c>
      <c r="AH227">
        <f>VLOOKUP(Table13[[#This Row],[Driven_Wheels]],$K$4:$L$7,2,0)</f>
        <v>3</v>
      </c>
      <c r="AI227">
        <v>4</v>
      </c>
      <c r="AJ227" t="s">
        <v>187</v>
      </c>
      <c r="AK227">
        <f>VLOOKUP(Table13[[#This Row],[Market Category]],$M$4:$N$75,2,0)</f>
        <v>71</v>
      </c>
      <c r="AL227" t="s">
        <v>84</v>
      </c>
      <c r="AM227">
        <f>VLOOKUP(Table13[[#This Row],[Vehicle Size]],$O$4:$P$6,2,0)</f>
        <v>2</v>
      </c>
      <c r="AN227" t="s">
        <v>147</v>
      </c>
      <c r="AO227">
        <f>VLOOKUP(Table13[[#This Row],[Vehicle Style]],$Q$4:$R$19,2,0)</f>
        <v>15</v>
      </c>
      <c r="AP227">
        <v>25</v>
      </c>
      <c r="AQ227">
        <v>16</v>
      </c>
      <c r="AR227">
        <v>1013</v>
      </c>
      <c r="AS227">
        <v>32315</v>
      </c>
    </row>
    <row r="228" spans="3:45" x14ac:dyDescent="0.35">
      <c r="C228" t="s">
        <v>444</v>
      </c>
      <c r="D228">
        <v>225</v>
      </c>
      <c r="T228">
        <v>225</v>
      </c>
      <c r="U228" t="s">
        <v>128</v>
      </c>
      <c r="V228">
        <f>VLOOKUP(Table13[[#This Row],[Make]],$A$4:$B$51,2,0)</f>
        <v>11</v>
      </c>
      <c r="W228" t="s">
        <v>156</v>
      </c>
      <c r="X228">
        <f>VLOOKUP(Table13[[#This Row],[Model]],Table12[[Model S]:[Column2]],2,0)</f>
        <v>18</v>
      </c>
      <c r="Y228">
        <v>2003</v>
      </c>
      <c r="Z228">
        <f>VLOOKUP(Table13[[#This Row],[Year]],$E$4:$F$31,2,0)</f>
        <v>14</v>
      </c>
      <c r="AA228" t="s">
        <v>125</v>
      </c>
      <c r="AB228">
        <f>VLOOKUP(Table13[[#This Row],[Engine Fuel Type]],$G$4:$H$13,2,0)</f>
        <v>10</v>
      </c>
      <c r="AC228">
        <v>250</v>
      </c>
      <c r="AD228">
        <v>6</v>
      </c>
      <c r="AE228" t="s">
        <v>81</v>
      </c>
      <c r="AF228">
        <f>VLOOKUP(Table13[[#This Row],[Transmission Type]],$I$4:$J$7,2,0)</f>
        <v>2</v>
      </c>
      <c r="AG228" t="s">
        <v>92</v>
      </c>
      <c r="AH228">
        <f>VLOOKUP(Table13[[#This Row],[Driven_Wheels]],$K$4:$L$7,2,0)</f>
        <v>3</v>
      </c>
      <c r="AI228">
        <v>4</v>
      </c>
      <c r="AJ228" t="s">
        <v>187</v>
      </c>
      <c r="AK228">
        <f>VLOOKUP(Table13[[#This Row],[Market Category]],$M$4:$N$75,2,0)</f>
        <v>71</v>
      </c>
      <c r="AL228" t="s">
        <v>84</v>
      </c>
      <c r="AM228">
        <f>VLOOKUP(Table13[[#This Row],[Vehicle Size]],$O$4:$P$6,2,0)</f>
        <v>2</v>
      </c>
      <c r="AN228" t="s">
        <v>147</v>
      </c>
      <c r="AO228">
        <f>VLOOKUP(Table13[[#This Row],[Vehicle Style]],$Q$4:$R$19,2,0)</f>
        <v>15</v>
      </c>
      <c r="AP228">
        <v>25</v>
      </c>
      <c r="AQ228">
        <v>16</v>
      </c>
      <c r="AR228">
        <v>1013</v>
      </c>
      <c r="AS228">
        <v>28885</v>
      </c>
    </row>
    <row r="229" spans="3:45" x14ac:dyDescent="0.35">
      <c r="C229" t="s">
        <v>445</v>
      </c>
      <c r="D229">
        <v>226</v>
      </c>
      <c r="T229">
        <v>226</v>
      </c>
      <c r="U229" t="s">
        <v>128</v>
      </c>
      <c r="V229">
        <f>VLOOKUP(Table13[[#This Row],[Make]],$A$4:$B$51,2,0)</f>
        <v>11</v>
      </c>
      <c r="W229" t="s">
        <v>156</v>
      </c>
      <c r="X229">
        <f>VLOOKUP(Table13[[#This Row],[Model]],Table12[[Model S]:[Column2]],2,0)</f>
        <v>18</v>
      </c>
      <c r="Y229">
        <v>2004</v>
      </c>
      <c r="Z229">
        <f>VLOOKUP(Table13[[#This Row],[Year]],$E$4:$F$31,2,0)</f>
        <v>15</v>
      </c>
      <c r="AA229" t="s">
        <v>125</v>
      </c>
      <c r="AB229">
        <f>VLOOKUP(Table13[[#This Row],[Engine Fuel Type]],$G$4:$H$13,2,0)</f>
        <v>10</v>
      </c>
      <c r="AC229">
        <v>250</v>
      </c>
      <c r="AD229">
        <v>6</v>
      </c>
      <c r="AE229" t="s">
        <v>81</v>
      </c>
      <c r="AF229">
        <f>VLOOKUP(Table13[[#This Row],[Transmission Type]],$I$4:$J$7,2,0)</f>
        <v>2</v>
      </c>
      <c r="AG229" t="s">
        <v>92</v>
      </c>
      <c r="AH229">
        <f>VLOOKUP(Table13[[#This Row],[Driven_Wheels]],$K$4:$L$7,2,0)</f>
        <v>3</v>
      </c>
      <c r="AI229">
        <v>4</v>
      </c>
      <c r="AJ229" t="s">
        <v>187</v>
      </c>
      <c r="AK229">
        <f>VLOOKUP(Table13[[#This Row],[Market Category]],$M$4:$N$75,2,0)</f>
        <v>71</v>
      </c>
      <c r="AL229" t="s">
        <v>84</v>
      </c>
      <c r="AM229">
        <f>VLOOKUP(Table13[[#This Row],[Vehicle Size]],$O$4:$P$6,2,0)</f>
        <v>2</v>
      </c>
      <c r="AN229" t="s">
        <v>147</v>
      </c>
      <c r="AO229">
        <f>VLOOKUP(Table13[[#This Row],[Vehicle Style]],$Q$4:$R$19,2,0)</f>
        <v>15</v>
      </c>
      <c r="AP229">
        <v>25</v>
      </c>
      <c r="AQ229">
        <v>16</v>
      </c>
      <c r="AR229">
        <v>1013</v>
      </c>
      <c r="AS229">
        <v>29185</v>
      </c>
    </row>
    <row r="230" spans="3:45" x14ac:dyDescent="0.35">
      <c r="C230" t="s">
        <v>446</v>
      </c>
      <c r="D230">
        <v>227</v>
      </c>
      <c r="T230">
        <v>227</v>
      </c>
      <c r="U230" t="s">
        <v>128</v>
      </c>
      <c r="V230">
        <f>VLOOKUP(Table13[[#This Row],[Make]],$A$4:$B$51,2,0)</f>
        <v>11</v>
      </c>
      <c r="W230" t="s">
        <v>156</v>
      </c>
      <c r="X230">
        <f>VLOOKUP(Table13[[#This Row],[Model]],Table12[[Model S]:[Column2]],2,0)</f>
        <v>18</v>
      </c>
      <c r="Y230">
        <v>2004</v>
      </c>
      <c r="Z230">
        <f>VLOOKUP(Table13[[#This Row],[Year]],$E$4:$F$31,2,0)</f>
        <v>15</v>
      </c>
      <c r="AA230" t="s">
        <v>74</v>
      </c>
      <c r="AB230">
        <f>VLOOKUP(Table13[[#This Row],[Engine Fuel Type]],$G$4:$H$13,2,0)</f>
        <v>9</v>
      </c>
      <c r="AC230">
        <v>255</v>
      </c>
      <c r="AD230">
        <v>6</v>
      </c>
      <c r="AE230" t="s">
        <v>81</v>
      </c>
      <c r="AF230">
        <f>VLOOKUP(Table13[[#This Row],[Transmission Type]],$I$4:$J$7,2,0)</f>
        <v>2</v>
      </c>
      <c r="AG230" t="s">
        <v>92</v>
      </c>
      <c r="AH230">
        <f>VLOOKUP(Table13[[#This Row],[Driven_Wheels]],$K$4:$L$7,2,0)</f>
        <v>3</v>
      </c>
      <c r="AI230">
        <v>4</v>
      </c>
      <c r="AJ230" t="s">
        <v>187</v>
      </c>
      <c r="AK230">
        <f>VLOOKUP(Table13[[#This Row],[Market Category]],$M$4:$N$75,2,0)</f>
        <v>71</v>
      </c>
      <c r="AL230" t="s">
        <v>84</v>
      </c>
      <c r="AM230">
        <f>VLOOKUP(Table13[[#This Row],[Vehicle Size]],$O$4:$P$6,2,0)</f>
        <v>2</v>
      </c>
      <c r="AN230" t="s">
        <v>147</v>
      </c>
      <c r="AO230">
        <f>VLOOKUP(Table13[[#This Row],[Vehicle Style]],$Q$4:$R$19,2,0)</f>
        <v>15</v>
      </c>
      <c r="AP230">
        <v>25</v>
      </c>
      <c r="AQ230">
        <v>16</v>
      </c>
      <c r="AR230">
        <v>1013</v>
      </c>
      <c r="AS230">
        <v>32615</v>
      </c>
    </row>
    <row r="231" spans="3:45" x14ac:dyDescent="0.35">
      <c r="C231" t="s">
        <v>447</v>
      </c>
      <c r="D231">
        <v>228</v>
      </c>
      <c r="T231">
        <v>228</v>
      </c>
      <c r="U231" t="s">
        <v>203</v>
      </c>
      <c r="V231">
        <f>VLOOKUP(Table13[[#This Row],[Make]],$A$4:$B$51,2,0)</f>
        <v>34</v>
      </c>
      <c r="W231" t="s">
        <v>159</v>
      </c>
      <c r="X231">
        <f>VLOOKUP(Table13[[#This Row],[Model]],Table12[[Model S]:[Column2]],2,0)</f>
        <v>19</v>
      </c>
      <c r="Y231">
        <v>1994</v>
      </c>
      <c r="Z231">
        <f>VLOOKUP(Table13[[#This Row],[Year]],$E$4:$F$31,2,0)</f>
        <v>5</v>
      </c>
      <c r="AA231" t="s">
        <v>125</v>
      </c>
      <c r="AB231">
        <f>VLOOKUP(Table13[[#This Row],[Engine Fuel Type]],$G$4:$H$13,2,0)</f>
        <v>10</v>
      </c>
      <c r="AC231">
        <v>222</v>
      </c>
      <c r="AD231">
        <v>6</v>
      </c>
      <c r="AE231" t="s">
        <v>75</v>
      </c>
      <c r="AF231">
        <f>VLOOKUP(Table13[[#This Row],[Transmission Type]],$I$4:$J$7,2,0)</f>
        <v>4</v>
      </c>
      <c r="AG231" t="s">
        <v>76</v>
      </c>
      <c r="AH231">
        <f>VLOOKUP(Table13[[#This Row],[Driven_Wheels]],$K$4:$L$7,2,0)</f>
        <v>4</v>
      </c>
      <c r="AI231">
        <v>2</v>
      </c>
      <c r="AJ231" t="s">
        <v>187</v>
      </c>
      <c r="AK231">
        <f>VLOOKUP(Table13[[#This Row],[Market Category]],$M$4:$N$75,2,0)</f>
        <v>71</v>
      </c>
      <c r="AL231" t="s">
        <v>70</v>
      </c>
      <c r="AM231">
        <f>VLOOKUP(Table13[[#This Row],[Vehicle Size]],$O$4:$P$6,2,0)</f>
        <v>1</v>
      </c>
      <c r="AN231" t="s">
        <v>87</v>
      </c>
      <c r="AO231">
        <f>VLOOKUP(Table13[[#This Row],[Vehicle Style]],$Q$4:$R$19,2,0)</f>
        <v>7</v>
      </c>
      <c r="AP231">
        <v>22</v>
      </c>
      <c r="AQ231">
        <v>16</v>
      </c>
      <c r="AR231">
        <v>2009</v>
      </c>
      <c r="AS231">
        <v>2847</v>
      </c>
    </row>
    <row r="232" spans="3:45" x14ac:dyDescent="0.35">
      <c r="C232" t="s">
        <v>448</v>
      </c>
      <c r="D232">
        <v>229</v>
      </c>
      <c r="T232">
        <v>229</v>
      </c>
      <c r="U232" t="s">
        <v>203</v>
      </c>
      <c r="V232">
        <f>VLOOKUP(Table13[[#This Row],[Make]],$A$4:$B$51,2,0)</f>
        <v>34</v>
      </c>
      <c r="W232" t="s">
        <v>159</v>
      </c>
      <c r="X232">
        <f>VLOOKUP(Table13[[#This Row],[Model]],Table12[[Model S]:[Column2]],2,0)</f>
        <v>19</v>
      </c>
      <c r="Y232">
        <v>1994</v>
      </c>
      <c r="Z232">
        <f>VLOOKUP(Table13[[#This Row],[Year]],$E$4:$F$31,2,0)</f>
        <v>5</v>
      </c>
      <c r="AA232" t="s">
        <v>125</v>
      </c>
      <c r="AB232">
        <f>VLOOKUP(Table13[[#This Row],[Engine Fuel Type]],$G$4:$H$13,2,0)</f>
        <v>10</v>
      </c>
      <c r="AC232">
        <v>222</v>
      </c>
      <c r="AD232">
        <v>6</v>
      </c>
      <c r="AE232" t="s">
        <v>75</v>
      </c>
      <c r="AF232">
        <f>VLOOKUP(Table13[[#This Row],[Transmission Type]],$I$4:$J$7,2,0)</f>
        <v>4</v>
      </c>
      <c r="AG232" t="s">
        <v>76</v>
      </c>
      <c r="AH232">
        <f>VLOOKUP(Table13[[#This Row],[Driven_Wheels]],$K$4:$L$7,2,0)</f>
        <v>4</v>
      </c>
      <c r="AI232">
        <v>2</v>
      </c>
      <c r="AJ232" t="s">
        <v>187</v>
      </c>
      <c r="AK232">
        <f>VLOOKUP(Table13[[#This Row],[Market Category]],$M$4:$N$75,2,0)</f>
        <v>71</v>
      </c>
      <c r="AL232" t="s">
        <v>70</v>
      </c>
      <c r="AM232">
        <f>VLOOKUP(Table13[[#This Row],[Vehicle Size]],$O$4:$P$6,2,0)</f>
        <v>1</v>
      </c>
      <c r="AN232" t="s">
        <v>78</v>
      </c>
      <c r="AO232">
        <f>VLOOKUP(Table13[[#This Row],[Vehicle Style]],$Q$4:$R$19,2,0)</f>
        <v>9</v>
      </c>
      <c r="AP232">
        <v>22</v>
      </c>
      <c r="AQ232">
        <v>16</v>
      </c>
      <c r="AR232">
        <v>2009</v>
      </c>
      <c r="AS232">
        <v>2488</v>
      </c>
    </row>
    <row r="233" spans="3:45" x14ac:dyDescent="0.35">
      <c r="C233" t="s">
        <v>449</v>
      </c>
      <c r="D233">
        <v>230</v>
      </c>
      <c r="T233">
        <v>230</v>
      </c>
      <c r="U233" t="s">
        <v>203</v>
      </c>
      <c r="V233">
        <f>VLOOKUP(Table13[[#This Row],[Make]],$A$4:$B$51,2,0)</f>
        <v>34</v>
      </c>
      <c r="W233" t="s">
        <v>159</v>
      </c>
      <c r="X233">
        <f>VLOOKUP(Table13[[#This Row],[Model]],Table12[[Model S]:[Column2]],2,0)</f>
        <v>19</v>
      </c>
      <c r="Y233">
        <v>1994</v>
      </c>
      <c r="Z233">
        <f>VLOOKUP(Table13[[#This Row],[Year]],$E$4:$F$31,2,0)</f>
        <v>5</v>
      </c>
      <c r="AA233" t="s">
        <v>125</v>
      </c>
      <c r="AB233">
        <f>VLOOKUP(Table13[[#This Row],[Engine Fuel Type]],$G$4:$H$13,2,0)</f>
        <v>10</v>
      </c>
      <c r="AC233">
        <v>300</v>
      </c>
      <c r="AD233">
        <v>6</v>
      </c>
      <c r="AE233" t="s">
        <v>75</v>
      </c>
      <c r="AF233">
        <f>VLOOKUP(Table13[[#This Row],[Transmission Type]],$I$4:$J$7,2,0)</f>
        <v>4</v>
      </c>
      <c r="AG233" t="s">
        <v>76</v>
      </c>
      <c r="AH233">
        <f>VLOOKUP(Table13[[#This Row],[Driven_Wheels]],$K$4:$L$7,2,0)</f>
        <v>4</v>
      </c>
      <c r="AI233">
        <v>2</v>
      </c>
      <c r="AJ233" t="s">
        <v>273</v>
      </c>
      <c r="AK233">
        <f>VLOOKUP(Table13[[#This Row],[Market Category]],$M$4:$N$75,2,0)</f>
        <v>61</v>
      </c>
      <c r="AL233" t="s">
        <v>70</v>
      </c>
      <c r="AM233">
        <f>VLOOKUP(Table13[[#This Row],[Vehicle Size]],$O$4:$P$6,2,0)</f>
        <v>1</v>
      </c>
      <c r="AN233" t="s">
        <v>71</v>
      </c>
      <c r="AO233">
        <f>VLOOKUP(Table13[[#This Row],[Vehicle Style]],$Q$4:$R$19,2,0)</f>
        <v>1</v>
      </c>
      <c r="AP233">
        <v>22</v>
      </c>
      <c r="AQ233">
        <v>16</v>
      </c>
      <c r="AR233">
        <v>2009</v>
      </c>
      <c r="AS233">
        <v>2683</v>
      </c>
    </row>
    <row r="234" spans="3:45" x14ac:dyDescent="0.35">
      <c r="C234" t="s">
        <v>450</v>
      </c>
      <c r="D234">
        <v>231</v>
      </c>
      <c r="T234">
        <v>231</v>
      </c>
      <c r="U234" t="s">
        <v>203</v>
      </c>
      <c r="V234">
        <f>VLOOKUP(Table13[[#This Row],[Make]],$A$4:$B$51,2,0)</f>
        <v>34</v>
      </c>
      <c r="W234" t="s">
        <v>159</v>
      </c>
      <c r="X234">
        <f>VLOOKUP(Table13[[#This Row],[Model]],Table12[[Model S]:[Column2]],2,0)</f>
        <v>19</v>
      </c>
      <c r="Y234">
        <v>1994</v>
      </c>
      <c r="Z234">
        <f>VLOOKUP(Table13[[#This Row],[Year]],$E$4:$F$31,2,0)</f>
        <v>5</v>
      </c>
      <c r="AA234" t="s">
        <v>125</v>
      </c>
      <c r="AB234">
        <f>VLOOKUP(Table13[[#This Row],[Engine Fuel Type]],$G$4:$H$13,2,0)</f>
        <v>10</v>
      </c>
      <c r="AC234">
        <v>222</v>
      </c>
      <c r="AD234">
        <v>6</v>
      </c>
      <c r="AE234" t="s">
        <v>75</v>
      </c>
      <c r="AF234">
        <f>VLOOKUP(Table13[[#This Row],[Transmission Type]],$I$4:$J$7,2,0)</f>
        <v>4</v>
      </c>
      <c r="AG234" t="s">
        <v>76</v>
      </c>
      <c r="AH234">
        <f>VLOOKUP(Table13[[#This Row],[Driven_Wheels]],$K$4:$L$7,2,0)</f>
        <v>4</v>
      </c>
      <c r="AI234">
        <v>2</v>
      </c>
      <c r="AJ234" t="s">
        <v>187</v>
      </c>
      <c r="AK234">
        <f>VLOOKUP(Table13[[#This Row],[Market Category]],$M$4:$N$75,2,0)</f>
        <v>71</v>
      </c>
      <c r="AL234" t="s">
        <v>70</v>
      </c>
      <c r="AM234">
        <f>VLOOKUP(Table13[[#This Row],[Vehicle Size]],$O$4:$P$6,2,0)</f>
        <v>1</v>
      </c>
      <c r="AN234" t="s">
        <v>78</v>
      </c>
      <c r="AO234">
        <f>VLOOKUP(Table13[[#This Row],[Vehicle Style]],$Q$4:$R$19,2,0)</f>
        <v>9</v>
      </c>
      <c r="AP234">
        <v>22</v>
      </c>
      <c r="AQ234">
        <v>16</v>
      </c>
      <c r="AR234">
        <v>2009</v>
      </c>
      <c r="AS234">
        <v>2553</v>
      </c>
    </row>
    <row r="235" spans="3:45" x14ac:dyDescent="0.35">
      <c r="C235" t="s">
        <v>78</v>
      </c>
      <c r="D235">
        <v>232</v>
      </c>
      <c r="T235">
        <v>232</v>
      </c>
      <c r="U235" t="s">
        <v>203</v>
      </c>
      <c r="V235">
        <f>VLOOKUP(Table13[[#This Row],[Make]],$A$4:$B$51,2,0)</f>
        <v>34</v>
      </c>
      <c r="W235" t="s">
        <v>159</v>
      </c>
      <c r="X235">
        <f>VLOOKUP(Table13[[#This Row],[Model]],Table12[[Model S]:[Column2]],2,0)</f>
        <v>19</v>
      </c>
      <c r="Y235">
        <v>1995</v>
      </c>
      <c r="Z235">
        <f>VLOOKUP(Table13[[#This Row],[Year]],$E$4:$F$31,2,0)</f>
        <v>6</v>
      </c>
      <c r="AA235" t="s">
        <v>125</v>
      </c>
      <c r="AB235">
        <f>VLOOKUP(Table13[[#This Row],[Engine Fuel Type]],$G$4:$H$13,2,0)</f>
        <v>10</v>
      </c>
      <c r="AC235">
        <v>300</v>
      </c>
      <c r="AD235">
        <v>6</v>
      </c>
      <c r="AE235" t="s">
        <v>75</v>
      </c>
      <c r="AF235">
        <f>VLOOKUP(Table13[[#This Row],[Transmission Type]],$I$4:$J$7,2,0)</f>
        <v>4</v>
      </c>
      <c r="AG235" t="s">
        <v>76</v>
      </c>
      <c r="AH235">
        <f>VLOOKUP(Table13[[#This Row],[Driven_Wheels]],$K$4:$L$7,2,0)</f>
        <v>4</v>
      </c>
      <c r="AI235">
        <v>2</v>
      </c>
      <c r="AJ235" t="s">
        <v>187</v>
      </c>
      <c r="AK235">
        <f>VLOOKUP(Table13[[#This Row],[Market Category]],$M$4:$N$75,2,0)</f>
        <v>71</v>
      </c>
      <c r="AL235" t="s">
        <v>70</v>
      </c>
      <c r="AM235">
        <f>VLOOKUP(Table13[[#This Row],[Vehicle Size]],$O$4:$P$6,2,0)</f>
        <v>1</v>
      </c>
      <c r="AN235" t="s">
        <v>78</v>
      </c>
      <c r="AO235">
        <f>VLOOKUP(Table13[[#This Row],[Vehicle Style]],$Q$4:$R$19,2,0)</f>
        <v>9</v>
      </c>
      <c r="AP235">
        <v>22</v>
      </c>
      <c r="AQ235">
        <v>16</v>
      </c>
      <c r="AR235">
        <v>2009</v>
      </c>
      <c r="AS235">
        <v>3049</v>
      </c>
    </row>
    <row r="236" spans="3:45" x14ac:dyDescent="0.35">
      <c r="C236" t="s">
        <v>451</v>
      </c>
      <c r="D236">
        <v>233</v>
      </c>
      <c r="T236">
        <v>233</v>
      </c>
      <c r="U236" t="s">
        <v>203</v>
      </c>
      <c r="V236">
        <f>VLOOKUP(Table13[[#This Row],[Make]],$A$4:$B$51,2,0)</f>
        <v>34</v>
      </c>
      <c r="W236" t="s">
        <v>159</v>
      </c>
      <c r="X236">
        <f>VLOOKUP(Table13[[#This Row],[Model]],Table12[[Model S]:[Column2]],2,0)</f>
        <v>19</v>
      </c>
      <c r="Y236">
        <v>1995</v>
      </c>
      <c r="Z236">
        <f>VLOOKUP(Table13[[#This Row],[Year]],$E$4:$F$31,2,0)</f>
        <v>6</v>
      </c>
      <c r="AA236" t="s">
        <v>125</v>
      </c>
      <c r="AB236">
        <f>VLOOKUP(Table13[[#This Row],[Engine Fuel Type]],$G$4:$H$13,2,0)</f>
        <v>10</v>
      </c>
      <c r="AC236">
        <v>222</v>
      </c>
      <c r="AD236">
        <v>6</v>
      </c>
      <c r="AE236" t="s">
        <v>75</v>
      </c>
      <c r="AF236">
        <f>VLOOKUP(Table13[[#This Row],[Transmission Type]],$I$4:$J$7,2,0)</f>
        <v>4</v>
      </c>
      <c r="AG236" t="s">
        <v>76</v>
      </c>
      <c r="AH236">
        <f>VLOOKUP(Table13[[#This Row],[Driven_Wheels]],$K$4:$L$7,2,0)</f>
        <v>4</v>
      </c>
      <c r="AI236">
        <v>2</v>
      </c>
      <c r="AJ236" t="s">
        <v>187</v>
      </c>
      <c r="AK236">
        <f>VLOOKUP(Table13[[#This Row],[Market Category]],$M$4:$N$75,2,0)</f>
        <v>71</v>
      </c>
      <c r="AL236" t="s">
        <v>70</v>
      </c>
      <c r="AM236">
        <f>VLOOKUP(Table13[[#This Row],[Vehicle Size]],$O$4:$P$6,2,0)</f>
        <v>1</v>
      </c>
      <c r="AN236" t="s">
        <v>78</v>
      </c>
      <c r="AO236">
        <f>VLOOKUP(Table13[[#This Row],[Vehicle Style]],$Q$4:$R$19,2,0)</f>
        <v>9</v>
      </c>
      <c r="AP236">
        <v>22</v>
      </c>
      <c r="AQ236">
        <v>17</v>
      </c>
      <c r="AR236">
        <v>2009</v>
      </c>
      <c r="AS236">
        <v>2774</v>
      </c>
    </row>
    <row r="237" spans="3:45" x14ac:dyDescent="0.35">
      <c r="C237" t="s">
        <v>452</v>
      </c>
      <c r="D237">
        <v>234</v>
      </c>
      <c r="T237">
        <v>234</v>
      </c>
      <c r="U237" t="s">
        <v>203</v>
      </c>
      <c r="V237">
        <f>VLOOKUP(Table13[[#This Row],[Make]],$A$4:$B$51,2,0)</f>
        <v>34</v>
      </c>
      <c r="W237" t="s">
        <v>159</v>
      </c>
      <c r="X237">
        <f>VLOOKUP(Table13[[#This Row],[Model]],Table12[[Model S]:[Column2]],2,0)</f>
        <v>19</v>
      </c>
      <c r="Y237">
        <v>1995</v>
      </c>
      <c r="Z237">
        <f>VLOOKUP(Table13[[#This Row],[Year]],$E$4:$F$31,2,0)</f>
        <v>6</v>
      </c>
      <c r="AA237" t="s">
        <v>125</v>
      </c>
      <c r="AB237">
        <f>VLOOKUP(Table13[[#This Row],[Engine Fuel Type]],$G$4:$H$13,2,0)</f>
        <v>10</v>
      </c>
      <c r="AC237">
        <v>222</v>
      </c>
      <c r="AD237">
        <v>6</v>
      </c>
      <c r="AE237" t="s">
        <v>75</v>
      </c>
      <c r="AF237">
        <f>VLOOKUP(Table13[[#This Row],[Transmission Type]],$I$4:$J$7,2,0)</f>
        <v>4</v>
      </c>
      <c r="AG237" t="s">
        <v>76</v>
      </c>
      <c r="AH237">
        <f>VLOOKUP(Table13[[#This Row],[Driven_Wheels]],$K$4:$L$7,2,0)</f>
        <v>4</v>
      </c>
      <c r="AI237">
        <v>2</v>
      </c>
      <c r="AJ237" t="s">
        <v>187</v>
      </c>
      <c r="AK237">
        <f>VLOOKUP(Table13[[#This Row],[Market Category]],$M$4:$N$75,2,0)</f>
        <v>71</v>
      </c>
      <c r="AL237" t="s">
        <v>70</v>
      </c>
      <c r="AM237">
        <f>VLOOKUP(Table13[[#This Row],[Vehicle Size]],$O$4:$P$6,2,0)</f>
        <v>1</v>
      </c>
      <c r="AN237" t="s">
        <v>78</v>
      </c>
      <c r="AO237">
        <f>VLOOKUP(Table13[[#This Row],[Vehicle Style]],$Q$4:$R$19,2,0)</f>
        <v>9</v>
      </c>
      <c r="AP237">
        <v>22</v>
      </c>
      <c r="AQ237">
        <v>17</v>
      </c>
      <c r="AR237">
        <v>2009</v>
      </c>
      <c r="AS237">
        <v>2702</v>
      </c>
    </row>
    <row r="238" spans="3:45" x14ac:dyDescent="0.35">
      <c r="C238" t="s">
        <v>453</v>
      </c>
      <c r="D238">
        <v>235</v>
      </c>
      <c r="T238">
        <v>235</v>
      </c>
      <c r="U238" t="s">
        <v>203</v>
      </c>
      <c r="V238">
        <f>VLOOKUP(Table13[[#This Row],[Make]],$A$4:$B$51,2,0)</f>
        <v>34</v>
      </c>
      <c r="W238" t="s">
        <v>159</v>
      </c>
      <c r="X238">
        <f>VLOOKUP(Table13[[#This Row],[Model]],Table12[[Model S]:[Column2]],2,0)</f>
        <v>19</v>
      </c>
      <c r="Y238">
        <v>1995</v>
      </c>
      <c r="Z238">
        <f>VLOOKUP(Table13[[#This Row],[Year]],$E$4:$F$31,2,0)</f>
        <v>6</v>
      </c>
      <c r="AA238" t="s">
        <v>125</v>
      </c>
      <c r="AB238">
        <f>VLOOKUP(Table13[[#This Row],[Engine Fuel Type]],$G$4:$H$13,2,0)</f>
        <v>10</v>
      </c>
      <c r="AC238">
        <v>222</v>
      </c>
      <c r="AD238">
        <v>6</v>
      </c>
      <c r="AE238" t="s">
        <v>75</v>
      </c>
      <c r="AF238">
        <f>VLOOKUP(Table13[[#This Row],[Transmission Type]],$I$4:$J$7,2,0)</f>
        <v>4</v>
      </c>
      <c r="AG238" t="s">
        <v>76</v>
      </c>
      <c r="AH238">
        <f>VLOOKUP(Table13[[#This Row],[Driven_Wheels]],$K$4:$L$7,2,0)</f>
        <v>4</v>
      </c>
      <c r="AI238">
        <v>2</v>
      </c>
      <c r="AJ238" t="s">
        <v>187</v>
      </c>
      <c r="AK238">
        <f>VLOOKUP(Table13[[#This Row],[Market Category]],$M$4:$N$75,2,0)</f>
        <v>71</v>
      </c>
      <c r="AL238" t="s">
        <v>70</v>
      </c>
      <c r="AM238">
        <f>VLOOKUP(Table13[[#This Row],[Vehicle Size]],$O$4:$P$6,2,0)</f>
        <v>1</v>
      </c>
      <c r="AN238" t="s">
        <v>87</v>
      </c>
      <c r="AO238">
        <f>VLOOKUP(Table13[[#This Row],[Vehicle Style]],$Q$4:$R$19,2,0)</f>
        <v>7</v>
      </c>
      <c r="AP238">
        <v>22</v>
      </c>
      <c r="AQ238">
        <v>17</v>
      </c>
      <c r="AR238">
        <v>2009</v>
      </c>
      <c r="AS238">
        <v>3101</v>
      </c>
    </row>
    <row r="239" spans="3:45" x14ac:dyDescent="0.35">
      <c r="C239" t="s">
        <v>454</v>
      </c>
      <c r="D239">
        <v>236</v>
      </c>
      <c r="T239">
        <v>236</v>
      </c>
      <c r="U239" t="s">
        <v>203</v>
      </c>
      <c r="V239">
        <f>VLOOKUP(Table13[[#This Row],[Make]],$A$4:$B$51,2,0)</f>
        <v>34</v>
      </c>
      <c r="W239" t="s">
        <v>159</v>
      </c>
      <c r="X239">
        <f>VLOOKUP(Table13[[#This Row],[Model]],Table12[[Model S]:[Column2]],2,0)</f>
        <v>19</v>
      </c>
      <c r="Y239">
        <v>1996</v>
      </c>
      <c r="Z239">
        <f>VLOOKUP(Table13[[#This Row],[Year]],$E$4:$F$31,2,0)</f>
        <v>7</v>
      </c>
      <c r="AA239" t="s">
        <v>125</v>
      </c>
      <c r="AB239">
        <f>VLOOKUP(Table13[[#This Row],[Engine Fuel Type]],$G$4:$H$13,2,0)</f>
        <v>10</v>
      </c>
      <c r="AC239">
        <v>300</v>
      </c>
      <c r="AD239">
        <v>6</v>
      </c>
      <c r="AE239" t="s">
        <v>75</v>
      </c>
      <c r="AF239">
        <f>VLOOKUP(Table13[[#This Row],[Transmission Type]],$I$4:$J$7,2,0)</f>
        <v>4</v>
      </c>
      <c r="AG239" t="s">
        <v>76</v>
      </c>
      <c r="AH239">
        <f>VLOOKUP(Table13[[#This Row],[Driven_Wheels]],$K$4:$L$7,2,0)</f>
        <v>4</v>
      </c>
      <c r="AI239">
        <v>2</v>
      </c>
      <c r="AJ239" t="s">
        <v>187</v>
      </c>
      <c r="AK239">
        <f>VLOOKUP(Table13[[#This Row],[Market Category]],$M$4:$N$75,2,0)</f>
        <v>71</v>
      </c>
      <c r="AL239" t="s">
        <v>70</v>
      </c>
      <c r="AM239">
        <f>VLOOKUP(Table13[[#This Row],[Vehicle Size]],$O$4:$P$6,2,0)</f>
        <v>1</v>
      </c>
      <c r="AN239" t="s">
        <v>78</v>
      </c>
      <c r="AO239">
        <f>VLOOKUP(Table13[[#This Row],[Vehicle Style]],$Q$4:$R$19,2,0)</f>
        <v>9</v>
      </c>
      <c r="AP239">
        <v>22</v>
      </c>
      <c r="AQ239">
        <v>16</v>
      </c>
      <c r="AR239">
        <v>2009</v>
      </c>
      <c r="AS239">
        <v>3510</v>
      </c>
    </row>
    <row r="240" spans="3:45" x14ac:dyDescent="0.35">
      <c r="C240" t="s">
        <v>455</v>
      </c>
      <c r="D240">
        <v>237</v>
      </c>
      <c r="T240">
        <v>237</v>
      </c>
      <c r="U240" t="s">
        <v>203</v>
      </c>
      <c r="V240">
        <f>VLOOKUP(Table13[[#This Row],[Make]],$A$4:$B$51,2,0)</f>
        <v>34</v>
      </c>
      <c r="W240" t="s">
        <v>159</v>
      </c>
      <c r="X240">
        <f>VLOOKUP(Table13[[#This Row],[Model]],Table12[[Model S]:[Column2]],2,0)</f>
        <v>19</v>
      </c>
      <c r="Y240">
        <v>1996</v>
      </c>
      <c r="Z240">
        <f>VLOOKUP(Table13[[#This Row],[Year]],$E$4:$F$31,2,0)</f>
        <v>7</v>
      </c>
      <c r="AA240" t="s">
        <v>125</v>
      </c>
      <c r="AB240">
        <f>VLOOKUP(Table13[[#This Row],[Engine Fuel Type]],$G$4:$H$13,2,0)</f>
        <v>10</v>
      </c>
      <c r="AC240">
        <v>222</v>
      </c>
      <c r="AD240">
        <v>6</v>
      </c>
      <c r="AE240" t="s">
        <v>75</v>
      </c>
      <c r="AF240">
        <f>VLOOKUP(Table13[[#This Row],[Transmission Type]],$I$4:$J$7,2,0)</f>
        <v>4</v>
      </c>
      <c r="AG240" t="s">
        <v>76</v>
      </c>
      <c r="AH240">
        <f>VLOOKUP(Table13[[#This Row],[Driven_Wheels]],$K$4:$L$7,2,0)</f>
        <v>4</v>
      </c>
      <c r="AI240">
        <v>2</v>
      </c>
      <c r="AJ240" t="s">
        <v>187</v>
      </c>
      <c r="AK240">
        <f>VLOOKUP(Table13[[#This Row],[Market Category]],$M$4:$N$75,2,0)</f>
        <v>71</v>
      </c>
      <c r="AL240" t="s">
        <v>70</v>
      </c>
      <c r="AM240">
        <f>VLOOKUP(Table13[[#This Row],[Vehicle Size]],$O$4:$P$6,2,0)</f>
        <v>1</v>
      </c>
      <c r="AN240" t="s">
        <v>78</v>
      </c>
      <c r="AO240">
        <f>VLOOKUP(Table13[[#This Row],[Vehicle Style]],$Q$4:$R$19,2,0)</f>
        <v>9</v>
      </c>
      <c r="AP240">
        <v>22</v>
      </c>
      <c r="AQ240">
        <v>17</v>
      </c>
      <c r="AR240">
        <v>2009</v>
      </c>
      <c r="AS240">
        <v>3107</v>
      </c>
    </row>
    <row r="241" spans="3:45" x14ac:dyDescent="0.35">
      <c r="C241" t="s">
        <v>456</v>
      </c>
      <c r="D241">
        <v>238</v>
      </c>
      <c r="T241">
        <v>238</v>
      </c>
      <c r="U241" t="s">
        <v>203</v>
      </c>
      <c r="V241">
        <f>VLOOKUP(Table13[[#This Row],[Make]],$A$4:$B$51,2,0)</f>
        <v>34</v>
      </c>
      <c r="W241" t="s">
        <v>159</v>
      </c>
      <c r="X241">
        <f>VLOOKUP(Table13[[#This Row],[Model]],Table12[[Model S]:[Column2]],2,0)</f>
        <v>19</v>
      </c>
      <c r="Y241">
        <v>1996</v>
      </c>
      <c r="Z241">
        <f>VLOOKUP(Table13[[#This Row],[Year]],$E$4:$F$31,2,0)</f>
        <v>7</v>
      </c>
      <c r="AA241" t="s">
        <v>125</v>
      </c>
      <c r="AB241">
        <f>VLOOKUP(Table13[[#This Row],[Engine Fuel Type]],$G$4:$H$13,2,0)</f>
        <v>10</v>
      </c>
      <c r="AC241">
        <v>222</v>
      </c>
      <c r="AD241">
        <v>6</v>
      </c>
      <c r="AE241" t="s">
        <v>75</v>
      </c>
      <c r="AF241">
        <f>VLOOKUP(Table13[[#This Row],[Transmission Type]],$I$4:$J$7,2,0)</f>
        <v>4</v>
      </c>
      <c r="AG241" t="s">
        <v>76</v>
      </c>
      <c r="AH241">
        <f>VLOOKUP(Table13[[#This Row],[Driven_Wheels]],$K$4:$L$7,2,0)</f>
        <v>4</v>
      </c>
      <c r="AI241">
        <v>2</v>
      </c>
      <c r="AJ241" t="s">
        <v>187</v>
      </c>
      <c r="AK241">
        <f>VLOOKUP(Table13[[#This Row],[Market Category]],$M$4:$N$75,2,0)</f>
        <v>71</v>
      </c>
      <c r="AL241" t="s">
        <v>70</v>
      </c>
      <c r="AM241">
        <f>VLOOKUP(Table13[[#This Row],[Vehicle Size]],$O$4:$P$6,2,0)</f>
        <v>1</v>
      </c>
      <c r="AN241" t="s">
        <v>87</v>
      </c>
      <c r="AO241">
        <f>VLOOKUP(Table13[[#This Row],[Vehicle Style]],$Q$4:$R$19,2,0)</f>
        <v>7</v>
      </c>
      <c r="AP241">
        <v>22</v>
      </c>
      <c r="AQ241">
        <v>17</v>
      </c>
      <c r="AR241">
        <v>2009</v>
      </c>
      <c r="AS241">
        <v>3624</v>
      </c>
    </row>
    <row r="242" spans="3:45" x14ac:dyDescent="0.35">
      <c r="C242" t="s">
        <v>457</v>
      </c>
      <c r="D242">
        <v>239</v>
      </c>
      <c r="T242">
        <v>239</v>
      </c>
      <c r="U242" t="s">
        <v>203</v>
      </c>
      <c r="V242">
        <f>VLOOKUP(Table13[[#This Row],[Make]],$A$4:$B$51,2,0)</f>
        <v>34</v>
      </c>
      <c r="W242" t="s">
        <v>159</v>
      </c>
      <c r="X242">
        <f>VLOOKUP(Table13[[#This Row],[Model]],Table12[[Model S]:[Column2]],2,0)</f>
        <v>19</v>
      </c>
      <c r="Y242">
        <v>1996</v>
      </c>
      <c r="Z242">
        <f>VLOOKUP(Table13[[#This Row],[Year]],$E$4:$F$31,2,0)</f>
        <v>7</v>
      </c>
      <c r="AA242" t="s">
        <v>125</v>
      </c>
      <c r="AB242">
        <f>VLOOKUP(Table13[[#This Row],[Engine Fuel Type]],$G$4:$H$13,2,0)</f>
        <v>10</v>
      </c>
      <c r="AC242">
        <v>222</v>
      </c>
      <c r="AD242">
        <v>6</v>
      </c>
      <c r="AE242" t="s">
        <v>75</v>
      </c>
      <c r="AF242">
        <f>VLOOKUP(Table13[[#This Row],[Transmission Type]],$I$4:$J$7,2,0)</f>
        <v>4</v>
      </c>
      <c r="AG242" t="s">
        <v>76</v>
      </c>
      <c r="AH242">
        <f>VLOOKUP(Table13[[#This Row],[Driven_Wheels]],$K$4:$L$7,2,0)</f>
        <v>4</v>
      </c>
      <c r="AI242">
        <v>2</v>
      </c>
      <c r="AJ242" t="s">
        <v>187</v>
      </c>
      <c r="AK242">
        <f>VLOOKUP(Table13[[#This Row],[Market Category]],$M$4:$N$75,2,0)</f>
        <v>71</v>
      </c>
      <c r="AL242" t="s">
        <v>70</v>
      </c>
      <c r="AM242">
        <f>VLOOKUP(Table13[[#This Row],[Vehicle Size]],$O$4:$P$6,2,0)</f>
        <v>1</v>
      </c>
      <c r="AN242" t="s">
        <v>78</v>
      </c>
      <c r="AO242">
        <f>VLOOKUP(Table13[[#This Row],[Vehicle Style]],$Q$4:$R$19,2,0)</f>
        <v>9</v>
      </c>
      <c r="AP242">
        <v>22</v>
      </c>
      <c r="AQ242">
        <v>17</v>
      </c>
      <c r="AR242">
        <v>2009</v>
      </c>
      <c r="AS242">
        <v>3185</v>
      </c>
    </row>
    <row r="243" spans="3:45" x14ac:dyDescent="0.35">
      <c r="C243" t="s">
        <v>458</v>
      </c>
      <c r="D243">
        <v>240</v>
      </c>
      <c r="T243">
        <v>240</v>
      </c>
      <c r="U243" t="s">
        <v>191</v>
      </c>
      <c r="V243">
        <f>VLOOKUP(Table13[[#This Row],[Make]],$A$4:$B$51,2,0)</f>
        <v>30</v>
      </c>
      <c r="W243" t="s">
        <v>162</v>
      </c>
      <c r="X243">
        <f>VLOOKUP(Table13[[#This Row],[Model]],Table12[[Model S]:[Column2]],2,0)</f>
        <v>20</v>
      </c>
      <c r="Y243">
        <v>1992</v>
      </c>
      <c r="Z243">
        <f>VLOOKUP(Table13[[#This Row],[Year]],$E$4:$F$31,2,0)</f>
        <v>3</v>
      </c>
      <c r="AA243" t="s">
        <v>125</v>
      </c>
      <c r="AB243">
        <f>VLOOKUP(Table13[[#This Row],[Engine Fuel Type]],$G$4:$H$13,2,0)</f>
        <v>10</v>
      </c>
      <c r="AC243">
        <v>82</v>
      </c>
      <c r="AD243">
        <v>4</v>
      </c>
      <c r="AE243" t="s">
        <v>75</v>
      </c>
      <c r="AF243">
        <f>VLOOKUP(Table13[[#This Row],[Transmission Type]],$I$4:$J$7,2,0)</f>
        <v>4</v>
      </c>
      <c r="AG243" t="s">
        <v>92</v>
      </c>
      <c r="AH243">
        <f>VLOOKUP(Table13[[#This Row],[Driven_Wheels]],$K$4:$L$7,2,0)</f>
        <v>3</v>
      </c>
      <c r="AI243">
        <v>2</v>
      </c>
      <c r="AJ243" t="s">
        <v>252</v>
      </c>
      <c r="AK243">
        <f>VLOOKUP(Table13[[#This Row],[Market Category]],$M$4:$N$75,2,0)</f>
        <v>51</v>
      </c>
      <c r="AL243" t="s">
        <v>70</v>
      </c>
      <c r="AM243">
        <f>VLOOKUP(Table13[[#This Row],[Vehicle Size]],$O$4:$P$6,2,0)</f>
        <v>1</v>
      </c>
      <c r="AN243" t="s">
        <v>71</v>
      </c>
      <c r="AO243">
        <f>VLOOKUP(Table13[[#This Row],[Vehicle Style]],$Q$4:$R$19,2,0)</f>
        <v>1</v>
      </c>
      <c r="AP243">
        <v>33</v>
      </c>
      <c r="AQ243">
        <v>25</v>
      </c>
      <c r="AR243">
        <v>586</v>
      </c>
      <c r="AS243">
        <v>2000</v>
      </c>
    </row>
    <row r="244" spans="3:45" x14ac:dyDescent="0.35">
      <c r="C244" t="s">
        <v>459</v>
      </c>
      <c r="D244">
        <v>241</v>
      </c>
      <c r="T244">
        <v>241</v>
      </c>
      <c r="U244" t="s">
        <v>191</v>
      </c>
      <c r="V244">
        <f>VLOOKUP(Table13[[#This Row],[Make]],$A$4:$B$51,2,0)</f>
        <v>30</v>
      </c>
      <c r="W244" t="s">
        <v>162</v>
      </c>
      <c r="X244">
        <f>VLOOKUP(Table13[[#This Row],[Model]],Table12[[Model S]:[Column2]],2,0)</f>
        <v>20</v>
      </c>
      <c r="Y244">
        <v>1993</v>
      </c>
      <c r="Z244">
        <f>VLOOKUP(Table13[[#This Row],[Year]],$E$4:$F$31,2,0)</f>
        <v>4</v>
      </c>
      <c r="AA244" t="s">
        <v>125</v>
      </c>
      <c r="AB244">
        <f>VLOOKUP(Table13[[#This Row],[Engine Fuel Type]],$G$4:$H$13,2,0)</f>
        <v>10</v>
      </c>
      <c r="AC244">
        <v>82</v>
      </c>
      <c r="AD244">
        <v>4</v>
      </c>
      <c r="AE244" t="s">
        <v>75</v>
      </c>
      <c r="AF244">
        <f>VLOOKUP(Table13[[#This Row],[Transmission Type]],$I$4:$J$7,2,0)</f>
        <v>4</v>
      </c>
      <c r="AG244" t="s">
        <v>92</v>
      </c>
      <c r="AH244">
        <f>VLOOKUP(Table13[[#This Row],[Driven_Wheels]],$K$4:$L$7,2,0)</f>
        <v>3</v>
      </c>
      <c r="AI244">
        <v>2</v>
      </c>
      <c r="AJ244" t="s">
        <v>252</v>
      </c>
      <c r="AK244">
        <f>VLOOKUP(Table13[[#This Row],[Market Category]],$M$4:$N$75,2,0)</f>
        <v>51</v>
      </c>
      <c r="AL244" t="s">
        <v>70</v>
      </c>
      <c r="AM244">
        <f>VLOOKUP(Table13[[#This Row],[Vehicle Size]],$O$4:$P$6,2,0)</f>
        <v>1</v>
      </c>
      <c r="AN244" t="s">
        <v>71</v>
      </c>
      <c r="AO244">
        <f>VLOOKUP(Table13[[#This Row],[Vehicle Style]],$Q$4:$R$19,2,0)</f>
        <v>1</v>
      </c>
      <c r="AP244">
        <v>33</v>
      </c>
      <c r="AQ244">
        <v>25</v>
      </c>
      <c r="AR244">
        <v>586</v>
      </c>
      <c r="AS244">
        <v>2000</v>
      </c>
    </row>
    <row r="245" spans="3:45" x14ac:dyDescent="0.35">
      <c r="C245" t="s">
        <v>460</v>
      </c>
      <c r="D245">
        <v>242</v>
      </c>
      <c r="T245">
        <v>242</v>
      </c>
      <c r="U245" t="s">
        <v>191</v>
      </c>
      <c r="V245">
        <f>VLOOKUP(Table13[[#This Row],[Make]],$A$4:$B$51,2,0)</f>
        <v>30</v>
      </c>
      <c r="W245" t="s">
        <v>162</v>
      </c>
      <c r="X245">
        <f>VLOOKUP(Table13[[#This Row],[Model]],Table12[[Model S]:[Column2]],2,0)</f>
        <v>20</v>
      </c>
      <c r="Y245">
        <v>1993</v>
      </c>
      <c r="Z245">
        <f>VLOOKUP(Table13[[#This Row],[Year]],$E$4:$F$31,2,0)</f>
        <v>4</v>
      </c>
      <c r="AA245" t="s">
        <v>125</v>
      </c>
      <c r="AB245">
        <f>VLOOKUP(Table13[[#This Row],[Engine Fuel Type]],$G$4:$H$13,2,0)</f>
        <v>10</v>
      </c>
      <c r="AC245">
        <v>82</v>
      </c>
      <c r="AD245">
        <v>4</v>
      </c>
      <c r="AE245" t="s">
        <v>75</v>
      </c>
      <c r="AF245">
        <f>VLOOKUP(Table13[[#This Row],[Transmission Type]],$I$4:$J$7,2,0)</f>
        <v>4</v>
      </c>
      <c r="AG245" t="s">
        <v>92</v>
      </c>
      <c r="AH245">
        <f>VLOOKUP(Table13[[#This Row],[Driven_Wheels]],$K$4:$L$7,2,0)</f>
        <v>3</v>
      </c>
      <c r="AI245">
        <v>2</v>
      </c>
      <c r="AJ245" t="s">
        <v>252</v>
      </c>
      <c r="AK245">
        <f>VLOOKUP(Table13[[#This Row],[Market Category]],$M$4:$N$75,2,0)</f>
        <v>51</v>
      </c>
      <c r="AL245" t="s">
        <v>70</v>
      </c>
      <c r="AM245">
        <f>VLOOKUP(Table13[[#This Row],[Vehicle Size]],$O$4:$P$6,2,0)</f>
        <v>1</v>
      </c>
      <c r="AN245" t="s">
        <v>71</v>
      </c>
      <c r="AO245">
        <f>VLOOKUP(Table13[[#This Row],[Vehicle Style]],$Q$4:$R$19,2,0)</f>
        <v>1</v>
      </c>
      <c r="AP245">
        <v>32</v>
      </c>
      <c r="AQ245">
        <v>24</v>
      </c>
      <c r="AR245">
        <v>586</v>
      </c>
      <c r="AS245">
        <v>2000</v>
      </c>
    </row>
    <row r="246" spans="3:45" x14ac:dyDescent="0.35">
      <c r="C246" t="s">
        <v>461</v>
      </c>
      <c r="D246">
        <v>243</v>
      </c>
      <c r="T246">
        <v>243</v>
      </c>
      <c r="U246" t="s">
        <v>191</v>
      </c>
      <c r="V246">
        <f>VLOOKUP(Table13[[#This Row],[Make]],$A$4:$B$51,2,0)</f>
        <v>30</v>
      </c>
      <c r="W246" t="s">
        <v>162</v>
      </c>
      <c r="X246">
        <f>VLOOKUP(Table13[[#This Row],[Model]],Table12[[Model S]:[Column2]],2,0)</f>
        <v>20</v>
      </c>
      <c r="Y246">
        <v>1994</v>
      </c>
      <c r="Z246">
        <f>VLOOKUP(Table13[[#This Row],[Year]],$E$4:$F$31,2,0)</f>
        <v>5</v>
      </c>
      <c r="AA246" t="s">
        <v>125</v>
      </c>
      <c r="AB246">
        <f>VLOOKUP(Table13[[#This Row],[Engine Fuel Type]],$G$4:$H$13,2,0)</f>
        <v>10</v>
      </c>
      <c r="AC246">
        <v>82</v>
      </c>
      <c r="AD246">
        <v>4</v>
      </c>
      <c r="AE246" t="s">
        <v>75</v>
      </c>
      <c r="AF246">
        <f>VLOOKUP(Table13[[#This Row],[Transmission Type]],$I$4:$J$7,2,0)</f>
        <v>4</v>
      </c>
      <c r="AG246" t="s">
        <v>92</v>
      </c>
      <c r="AH246">
        <f>VLOOKUP(Table13[[#This Row],[Driven_Wheels]],$K$4:$L$7,2,0)</f>
        <v>3</v>
      </c>
      <c r="AI246">
        <v>2</v>
      </c>
      <c r="AJ246" t="s">
        <v>252</v>
      </c>
      <c r="AK246">
        <f>VLOOKUP(Table13[[#This Row],[Market Category]],$M$4:$N$75,2,0)</f>
        <v>51</v>
      </c>
      <c r="AL246" t="s">
        <v>70</v>
      </c>
      <c r="AM246">
        <f>VLOOKUP(Table13[[#This Row],[Vehicle Size]],$O$4:$P$6,2,0)</f>
        <v>1</v>
      </c>
      <c r="AN246" t="s">
        <v>71</v>
      </c>
      <c r="AO246">
        <f>VLOOKUP(Table13[[#This Row],[Vehicle Style]],$Q$4:$R$19,2,0)</f>
        <v>1</v>
      </c>
      <c r="AP246">
        <v>33</v>
      </c>
      <c r="AQ246">
        <v>25</v>
      </c>
      <c r="AR246">
        <v>586</v>
      </c>
      <c r="AS246">
        <v>2000</v>
      </c>
    </row>
    <row r="247" spans="3:45" x14ac:dyDescent="0.35">
      <c r="C247" t="s">
        <v>462</v>
      </c>
      <c r="D247">
        <v>244</v>
      </c>
      <c r="T247">
        <v>244</v>
      </c>
      <c r="U247" t="s">
        <v>197</v>
      </c>
      <c r="V247">
        <f>VLOOKUP(Table13[[#This Row],[Make]],$A$4:$B$51,2,0)</f>
        <v>32</v>
      </c>
      <c r="W247" t="s">
        <v>165</v>
      </c>
      <c r="X247">
        <f>VLOOKUP(Table13[[#This Row],[Model]],Table12[[Model S]:[Column2]],2,0)</f>
        <v>21</v>
      </c>
      <c r="Y247">
        <v>1990</v>
      </c>
      <c r="Z247">
        <f>VLOOKUP(Table13[[#This Row],[Year]],$E$4:$F$31,2,0)</f>
        <v>1</v>
      </c>
      <c r="AA247" t="s">
        <v>66</v>
      </c>
      <c r="AB247">
        <f>VLOOKUP(Table13[[#This Row],[Engine Fuel Type]],$G$4:$H$13,2,0)</f>
        <v>1</v>
      </c>
      <c r="AC247">
        <v>134</v>
      </c>
      <c r="AD247">
        <v>6</v>
      </c>
      <c r="AE247" t="s">
        <v>81</v>
      </c>
      <c r="AF247">
        <f>VLOOKUP(Table13[[#This Row],[Transmission Type]],$I$4:$J$7,2,0)</f>
        <v>2</v>
      </c>
      <c r="AG247" t="s">
        <v>76</v>
      </c>
      <c r="AH247">
        <f>VLOOKUP(Table13[[#This Row],[Driven_Wheels]],$K$4:$L$7,2,0)</f>
        <v>4</v>
      </c>
      <c r="AI247">
        <v>4</v>
      </c>
      <c r="AJ247" t="s">
        <v>177</v>
      </c>
      <c r="AK247">
        <f>VLOOKUP(Table13[[#This Row],[Market Category]],$M$4:$N$75,2,0)</f>
        <v>25</v>
      </c>
      <c r="AL247" t="s">
        <v>84</v>
      </c>
      <c r="AM247">
        <f>VLOOKUP(Table13[[#This Row],[Vehicle Size]],$O$4:$P$6,2,0)</f>
        <v>2</v>
      </c>
      <c r="AN247" t="s">
        <v>147</v>
      </c>
      <c r="AO247">
        <f>VLOOKUP(Table13[[#This Row],[Vehicle Style]],$Q$4:$R$19,2,0)</f>
        <v>15</v>
      </c>
      <c r="AP247">
        <v>23</v>
      </c>
      <c r="AQ247">
        <v>19</v>
      </c>
      <c r="AR247">
        <v>617</v>
      </c>
      <c r="AS247">
        <v>2144</v>
      </c>
    </row>
    <row r="248" spans="3:45" x14ac:dyDescent="0.35">
      <c r="C248" t="s">
        <v>463</v>
      </c>
      <c r="D248">
        <v>245</v>
      </c>
      <c r="T248">
        <v>245</v>
      </c>
      <c r="U248" t="s">
        <v>197</v>
      </c>
      <c r="V248">
        <f>VLOOKUP(Table13[[#This Row],[Make]],$A$4:$B$51,2,0)</f>
        <v>32</v>
      </c>
      <c r="W248" t="s">
        <v>165</v>
      </c>
      <c r="X248">
        <f>VLOOKUP(Table13[[#This Row],[Model]],Table12[[Model S]:[Column2]],2,0)</f>
        <v>21</v>
      </c>
      <c r="Y248">
        <v>1990</v>
      </c>
      <c r="Z248">
        <f>VLOOKUP(Table13[[#This Row],[Year]],$E$4:$F$31,2,0)</f>
        <v>1</v>
      </c>
      <c r="AA248" t="s">
        <v>66</v>
      </c>
      <c r="AB248">
        <f>VLOOKUP(Table13[[#This Row],[Engine Fuel Type]],$G$4:$H$13,2,0)</f>
        <v>1</v>
      </c>
      <c r="AC248">
        <v>134</v>
      </c>
      <c r="AD248">
        <v>6</v>
      </c>
      <c r="AE248" t="s">
        <v>81</v>
      </c>
      <c r="AF248">
        <f>VLOOKUP(Table13[[#This Row],[Transmission Type]],$I$4:$J$7,2,0)</f>
        <v>2</v>
      </c>
      <c r="AG248" t="s">
        <v>76</v>
      </c>
      <c r="AH248">
        <f>VLOOKUP(Table13[[#This Row],[Driven_Wheels]],$K$4:$L$7,2,0)</f>
        <v>4</v>
      </c>
      <c r="AI248">
        <v>4</v>
      </c>
      <c r="AJ248" t="s">
        <v>177</v>
      </c>
      <c r="AK248">
        <f>VLOOKUP(Table13[[#This Row],[Market Category]],$M$4:$N$75,2,0)</f>
        <v>25</v>
      </c>
      <c r="AL248" t="s">
        <v>84</v>
      </c>
      <c r="AM248">
        <f>VLOOKUP(Table13[[#This Row],[Vehicle Size]],$O$4:$P$6,2,0)</f>
        <v>2</v>
      </c>
      <c r="AN248" t="s">
        <v>147</v>
      </c>
      <c r="AO248">
        <f>VLOOKUP(Table13[[#This Row],[Vehicle Style]],$Q$4:$R$19,2,0)</f>
        <v>15</v>
      </c>
      <c r="AP248">
        <v>23</v>
      </c>
      <c r="AQ248">
        <v>19</v>
      </c>
      <c r="AR248">
        <v>617</v>
      </c>
      <c r="AS248">
        <v>2098</v>
      </c>
    </row>
    <row r="249" spans="3:45" x14ac:dyDescent="0.35">
      <c r="C249" t="s">
        <v>464</v>
      </c>
      <c r="D249">
        <v>246</v>
      </c>
      <c r="T249">
        <v>246</v>
      </c>
      <c r="U249" t="s">
        <v>197</v>
      </c>
      <c r="V249">
        <f>VLOOKUP(Table13[[#This Row],[Make]],$A$4:$B$51,2,0)</f>
        <v>32</v>
      </c>
      <c r="W249" t="s">
        <v>165</v>
      </c>
      <c r="X249">
        <f>VLOOKUP(Table13[[#This Row],[Model]],Table12[[Model S]:[Column2]],2,0)</f>
        <v>21</v>
      </c>
      <c r="Y249">
        <v>1991</v>
      </c>
      <c r="Z249">
        <f>VLOOKUP(Table13[[#This Row],[Year]],$E$4:$F$31,2,0)</f>
        <v>2</v>
      </c>
      <c r="AA249" t="s">
        <v>66</v>
      </c>
      <c r="AB249">
        <f>VLOOKUP(Table13[[#This Row],[Engine Fuel Type]],$G$4:$H$13,2,0)</f>
        <v>1</v>
      </c>
      <c r="AC249">
        <v>134</v>
      </c>
      <c r="AD249">
        <v>6</v>
      </c>
      <c r="AE249" t="s">
        <v>81</v>
      </c>
      <c r="AF249">
        <f>VLOOKUP(Table13[[#This Row],[Transmission Type]],$I$4:$J$7,2,0)</f>
        <v>2</v>
      </c>
      <c r="AG249" t="s">
        <v>76</v>
      </c>
      <c r="AH249">
        <f>VLOOKUP(Table13[[#This Row],[Driven_Wheels]],$K$4:$L$7,2,0)</f>
        <v>4</v>
      </c>
      <c r="AI249">
        <v>4</v>
      </c>
      <c r="AJ249" t="s">
        <v>177</v>
      </c>
      <c r="AK249">
        <f>VLOOKUP(Table13[[#This Row],[Market Category]],$M$4:$N$75,2,0)</f>
        <v>25</v>
      </c>
      <c r="AL249" t="s">
        <v>84</v>
      </c>
      <c r="AM249">
        <f>VLOOKUP(Table13[[#This Row],[Vehicle Size]],$O$4:$P$6,2,0)</f>
        <v>2</v>
      </c>
      <c r="AN249" t="s">
        <v>147</v>
      </c>
      <c r="AO249">
        <f>VLOOKUP(Table13[[#This Row],[Vehicle Style]],$Q$4:$R$19,2,0)</f>
        <v>15</v>
      </c>
      <c r="AP249">
        <v>23</v>
      </c>
      <c r="AQ249">
        <v>19</v>
      </c>
      <c r="AR249">
        <v>617</v>
      </c>
      <c r="AS249">
        <v>2178</v>
      </c>
    </row>
    <row r="250" spans="3:45" x14ac:dyDescent="0.35">
      <c r="C250" t="s">
        <v>465</v>
      </c>
      <c r="D250">
        <v>247</v>
      </c>
      <c r="T250">
        <v>247</v>
      </c>
      <c r="U250" t="s">
        <v>197</v>
      </c>
      <c r="V250">
        <f>VLOOKUP(Table13[[#This Row],[Make]],$A$4:$B$51,2,0)</f>
        <v>32</v>
      </c>
      <c r="W250" t="s">
        <v>165</v>
      </c>
      <c r="X250">
        <f>VLOOKUP(Table13[[#This Row],[Model]],Table12[[Model S]:[Column2]],2,0)</f>
        <v>21</v>
      </c>
      <c r="Y250">
        <v>1991</v>
      </c>
      <c r="Z250">
        <f>VLOOKUP(Table13[[#This Row],[Year]],$E$4:$F$31,2,0)</f>
        <v>2</v>
      </c>
      <c r="AA250" t="s">
        <v>66</v>
      </c>
      <c r="AB250">
        <f>VLOOKUP(Table13[[#This Row],[Engine Fuel Type]],$G$4:$H$13,2,0)</f>
        <v>1</v>
      </c>
      <c r="AC250">
        <v>134</v>
      </c>
      <c r="AD250">
        <v>6</v>
      </c>
      <c r="AE250" t="s">
        <v>81</v>
      </c>
      <c r="AF250">
        <f>VLOOKUP(Table13[[#This Row],[Transmission Type]],$I$4:$J$7,2,0)</f>
        <v>2</v>
      </c>
      <c r="AG250" t="s">
        <v>76</v>
      </c>
      <c r="AH250">
        <f>VLOOKUP(Table13[[#This Row],[Driven_Wheels]],$K$4:$L$7,2,0)</f>
        <v>4</v>
      </c>
      <c r="AI250">
        <v>4</v>
      </c>
      <c r="AJ250" t="s">
        <v>177</v>
      </c>
      <c r="AK250">
        <f>VLOOKUP(Table13[[#This Row],[Market Category]],$M$4:$N$75,2,0)</f>
        <v>25</v>
      </c>
      <c r="AL250" t="s">
        <v>84</v>
      </c>
      <c r="AM250">
        <f>VLOOKUP(Table13[[#This Row],[Vehicle Size]],$O$4:$P$6,2,0)</f>
        <v>2</v>
      </c>
      <c r="AN250" t="s">
        <v>147</v>
      </c>
      <c r="AO250">
        <f>VLOOKUP(Table13[[#This Row],[Vehicle Style]],$Q$4:$R$19,2,0)</f>
        <v>15</v>
      </c>
      <c r="AP250">
        <v>23</v>
      </c>
      <c r="AQ250">
        <v>19</v>
      </c>
      <c r="AR250">
        <v>617</v>
      </c>
      <c r="AS250">
        <v>2311</v>
      </c>
    </row>
    <row r="251" spans="3:45" x14ac:dyDescent="0.35">
      <c r="C251" t="s">
        <v>466</v>
      </c>
      <c r="D251">
        <v>248</v>
      </c>
      <c r="T251">
        <v>248</v>
      </c>
      <c r="U251" t="s">
        <v>203</v>
      </c>
      <c r="V251">
        <f>VLOOKUP(Table13[[#This Row],[Make]],$A$4:$B$51,2,0)</f>
        <v>34</v>
      </c>
      <c r="W251" t="s">
        <v>168</v>
      </c>
      <c r="X251">
        <f>VLOOKUP(Table13[[#This Row],[Model]],Table12[[Model S]:[Column2]],2,0)</f>
        <v>22</v>
      </c>
      <c r="Y251">
        <v>2007</v>
      </c>
      <c r="Z251">
        <f>VLOOKUP(Table13[[#This Row],[Year]],$E$4:$F$31,2,0)</f>
        <v>18</v>
      </c>
      <c r="AA251" t="s">
        <v>125</v>
      </c>
      <c r="AB251">
        <f>VLOOKUP(Table13[[#This Row],[Engine Fuel Type]],$G$4:$H$13,2,0)</f>
        <v>10</v>
      </c>
      <c r="AC251">
        <v>306</v>
      </c>
      <c r="AD251">
        <v>6</v>
      </c>
      <c r="AE251" t="s">
        <v>81</v>
      </c>
      <c r="AF251">
        <f>VLOOKUP(Table13[[#This Row],[Transmission Type]],$I$4:$J$7,2,0)</f>
        <v>2</v>
      </c>
      <c r="AG251" t="s">
        <v>76</v>
      </c>
      <c r="AH251">
        <f>VLOOKUP(Table13[[#This Row],[Driven_Wheels]],$K$4:$L$7,2,0)</f>
        <v>4</v>
      </c>
      <c r="AI251">
        <v>2</v>
      </c>
      <c r="AJ251" t="s">
        <v>275</v>
      </c>
      <c r="AK251">
        <f>VLOOKUP(Table13[[#This Row],[Market Category]],$M$4:$N$75,2,0)</f>
        <v>62</v>
      </c>
      <c r="AL251" t="s">
        <v>70</v>
      </c>
      <c r="AM251">
        <f>VLOOKUP(Table13[[#This Row],[Vehicle Size]],$O$4:$P$6,2,0)</f>
        <v>1</v>
      </c>
      <c r="AN251" t="s">
        <v>87</v>
      </c>
      <c r="AO251">
        <f>VLOOKUP(Table13[[#This Row],[Vehicle Style]],$Q$4:$R$19,2,0)</f>
        <v>7</v>
      </c>
      <c r="AP251">
        <v>23</v>
      </c>
      <c r="AQ251">
        <v>17</v>
      </c>
      <c r="AR251">
        <v>2009</v>
      </c>
      <c r="AS251">
        <v>36550</v>
      </c>
    </row>
    <row r="252" spans="3:45" x14ac:dyDescent="0.35">
      <c r="C252" t="s">
        <v>467</v>
      </c>
      <c r="D252">
        <v>249</v>
      </c>
      <c r="T252">
        <v>249</v>
      </c>
      <c r="U252" t="s">
        <v>203</v>
      </c>
      <c r="V252">
        <f>VLOOKUP(Table13[[#This Row],[Make]],$A$4:$B$51,2,0)</f>
        <v>34</v>
      </c>
      <c r="W252" t="s">
        <v>168</v>
      </c>
      <c r="X252">
        <f>VLOOKUP(Table13[[#This Row],[Model]],Table12[[Model S]:[Column2]],2,0)</f>
        <v>22</v>
      </c>
      <c r="Y252">
        <v>2007</v>
      </c>
      <c r="Z252">
        <f>VLOOKUP(Table13[[#This Row],[Year]],$E$4:$F$31,2,0)</f>
        <v>18</v>
      </c>
      <c r="AA252" t="s">
        <v>125</v>
      </c>
      <c r="AB252">
        <f>VLOOKUP(Table13[[#This Row],[Engine Fuel Type]],$G$4:$H$13,2,0)</f>
        <v>10</v>
      </c>
      <c r="AC252">
        <v>306</v>
      </c>
      <c r="AD252">
        <v>6</v>
      </c>
      <c r="AE252" t="s">
        <v>81</v>
      </c>
      <c r="AF252">
        <f>VLOOKUP(Table13[[#This Row],[Transmission Type]],$I$4:$J$7,2,0)</f>
        <v>2</v>
      </c>
      <c r="AG252" t="s">
        <v>76</v>
      </c>
      <c r="AH252">
        <f>VLOOKUP(Table13[[#This Row],[Driven_Wheels]],$K$4:$L$7,2,0)</f>
        <v>4</v>
      </c>
      <c r="AI252">
        <v>2</v>
      </c>
      <c r="AJ252" t="s">
        <v>275</v>
      </c>
      <c r="AK252">
        <f>VLOOKUP(Table13[[#This Row],[Market Category]],$M$4:$N$75,2,0)</f>
        <v>62</v>
      </c>
      <c r="AL252" t="s">
        <v>70</v>
      </c>
      <c r="AM252">
        <f>VLOOKUP(Table13[[#This Row],[Vehicle Size]],$O$4:$P$6,2,0)</f>
        <v>1</v>
      </c>
      <c r="AN252" t="s">
        <v>87</v>
      </c>
      <c r="AO252">
        <f>VLOOKUP(Table13[[#This Row],[Vehicle Style]],$Q$4:$R$19,2,0)</f>
        <v>7</v>
      </c>
      <c r="AP252">
        <v>23</v>
      </c>
      <c r="AQ252">
        <v>17</v>
      </c>
      <c r="AR252">
        <v>2009</v>
      </c>
      <c r="AS252">
        <v>41250</v>
      </c>
    </row>
    <row r="253" spans="3:45" x14ac:dyDescent="0.35">
      <c r="C253" t="s">
        <v>468</v>
      </c>
      <c r="D253">
        <v>250</v>
      </c>
      <c r="T253">
        <v>250</v>
      </c>
      <c r="U253" t="s">
        <v>203</v>
      </c>
      <c r="V253">
        <f>VLOOKUP(Table13[[#This Row],[Make]],$A$4:$B$51,2,0)</f>
        <v>34</v>
      </c>
      <c r="W253" t="s">
        <v>168</v>
      </c>
      <c r="X253">
        <f>VLOOKUP(Table13[[#This Row],[Model]],Table12[[Model S]:[Column2]],2,0)</f>
        <v>22</v>
      </c>
      <c r="Y253">
        <v>2007</v>
      </c>
      <c r="Z253">
        <f>VLOOKUP(Table13[[#This Row],[Year]],$E$4:$F$31,2,0)</f>
        <v>18</v>
      </c>
      <c r="AA253" t="s">
        <v>125</v>
      </c>
      <c r="AB253">
        <f>VLOOKUP(Table13[[#This Row],[Engine Fuel Type]],$G$4:$H$13,2,0)</f>
        <v>10</v>
      </c>
      <c r="AC253">
        <v>306</v>
      </c>
      <c r="AD253">
        <v>6</v>
      </c>
      <c r="AE253" t="s">
        <v>81</v>
      </c>
      <c r="AF253">
        <f>VLOOKUP(Table13[[#This Row],[Transmission Type]],$I$4:$J$7,2,0)</f>
        <v>2</v>
      </c>
      <c r="AG253" t="s">
        <v>76</v>
      </c>
      <c r="AH253">
        <f>VLOOKUP(Table13[[#This Row],[Driven_Wheels]],$K$4:$L$7,2,0)</f>
        <v>4</v>
      </c>
      <c r="AI253">
        <v>2</v>
      </c>
      <c r="AJ253" t="s">
        <v>275</v>
      </c>
      <c r="AK253">
        <f>VLOOKUP(Table13[[#This Row],[Market Category]],$M$4:$N$75,2,0)</f>
        <v>62</v>
      </c>
      <c r="AL253" t="s">
        <v>70</v>
      </c>
      <c r="AM253">
        <f>VLOOKUP(Table13[[#This Row],[Vehicle Size]],$O$4:$P$6,2,0)</f>
        <v>1</v>
      </c>
      <c r="AN253" t="s">
        <v>78</v>
      </c>
      <c r="AO253">
        <f>VLOOKUP(Table13[[#This Row],[Vehicle Style]],$Q$4:$R$19,2,0)</f>
        <v>9</v>
      </c>
      <c r="AP253">
        <v>24</v>
      </c>
      <c r="AQ253">
        <v>17</v>
      </c>
      <c r="AR253">
        <v>2009</v>
      </c>
      <c r="AS253">
        <v>30600</v>
      </c>
    </row>
    <row r="254" spans="3:45" x14ac:dyDescent="0.35">
      <c r="C254" t="s">
        <v>469</v>
      </c>
      <c r="D254">
        <v>251</v>
      </c>
      <c r="T254">
        <v>251</v>
      </c>
      <c r="U254" t="s">
        <v>203</v>
      </c>
      <c r="V254">
        <f>VLOOKUP(Table13[[#This Row],[Make]],$A$4:$B$51,2,0)</f>
        <v>34</v>
      </c>
      <c r="W254" t="s">
        <v>168</v>
      </c>
      <c r="X254">
        <f>VLOOKUP(Table13[[#This Row],[Model]],Table12[[Model S]:[Column2]],2,0)</f>
        <v>22</v>
      </c>
      <c r="Y254">
        <v>2007</v>
      </c>
      <c r="Z254">
        <f>VLOOKUP(Table13[[#This Row],[Year]],$E$4:$F$31,2,0)</f>
        <v>18</v>
      </c>
      <c r="AA254" t="s">
        <v>125</v>
      </c>
      <c r="AB254">
        <f>VLOOKUP(Table13[[#This Row],[Engine Fuel Type]],$G$4:$H$13,2,0)</f>
        <v>10</v>
      </c>
      <c r="AC254">
        <v>306</v>
      </c>
      <c r="AD254">
        <v>6</v>
      </c>
      <c r="AE254" t="s">
        <v>81</v>
      </c>
      <c r="AF254">
        <f>VLOOKUP(Table13[[#This Row],[Transmission Type]],$I$4:$J$7,2,0)</f>
        <v>2</v>
      </c>
      <c r="AG254" t="s">
        <v>76</v>
      </c>
      <c r="AH254">
        <f>VLOOKUP(Table13[[#This Row],[Driven_Wheels]],$K$4:$L$7,2,0)</f>
        <v>4</v>
      </c>
      <c r="AI254">
        <v>2</v>
      </c>
      <c r="AJ254" t="s">
        <v>275</v>
      </c>
      <c r="AK254">
        <f>VLOOKUP(Table13[[#This Row],[Market Category]],$M$4:$N$75,2,0)</f>
        <v>62</v>
      </c>
      <c r="AL254" t="s">
        <v>70</v>
      </c>
      <c r="AM254">
        <f>VLOOKUP(Table13[[#This Row],[Vehicle Size]],$O$4:$P$6,2,0)</f>
        <v>1</v>
      </c>
      <c r="AN254" t="s">
        <v>78</v>
      </c>
      <c r="AO254">
        <f>VLOOKUP(Table13[[#This Row],[Vehicle Style]],$Q$4:$R$19,2,0)</f>
        <v>9</v>
      </c>
      <c r="AP254">
        <v>24</v>
      </c>
      <c r="AQ254">
        <v>17</v>
      </c>
      <c r="AR254">
        <v>2009</v>
      </c>
      <c r="AS254">
        <v>37100</v>
      </c>
    </row>
    <row r="255" spans="3:45" x14ac:dyDescent="0.35">
      <c r="C255" t="s">
        <v>470</v>
      </c>
      <c r="D255">
        <v>252</v>
      </c>
      <c r="T255">
        <v>252</v>
      </c>
      <c r="U255" t="s">
        <v>203</v>
      </c>
      <c r="V255">
        <f>VLOOKUP(Table13[[#This Row],[Make]],$A$4:$B$51,2,0)</f>
        <v>34</v>
      </c>
      <c r="W255" t="s">
        <v>168</v>
      </c>
      <c r="X255">
        <f>VLOOKUP(Table13[[#This Row],[Model]],Table12[[Model S]:[Column2]],2,0)</f>
        <v>22</v>
      </c>
      <c r="Y255">
        <v>2007</v>
      </c>
      <c r="Z255">
        <f>VLOOKUP(Table13[[#This Row],[Year]],$E$4:$F$31,2,0)</f>
        <v>18</v>
      </c>
      <c r="AA255" t="s">
        <v>125</v>
      </c>
      <c r="AB255">
        <f>VLOOKUP(Table13[[#This Row],[Engine Fuel Type]],$G$4:$H$13,2,0)</f>
        <v>10</v>
      </c>
      <c r="AC255">
        <v>306</v>
      </c>
      <c r="AD255">
        <v>6</v>
      </c>
      <c r="AE255" t="s">
        <v>75</v>
      </c>
      <c r="AF255">
        <f>VLOOKUP(Table13[[#This Row],[Transmission Type]],$I$4:$J$7,2,0)</f>
        <v>4</v>
      </c>
      <c r="AG255" t="s">
        <v>76</v>
      </c>
      <c r="AH255">
        <f>VLOOKUP(Table13[[#This Row],[Driven_Wheels]],$K$4:$L$7,2,0)</f>
        <v>4</v>
      </c>
      <c r="AI255">
        <v>2</v>
      </c>
      <c r="AJ255" t="s">
        <v>275</v>
      </c>
      <c r="AK255">
        <f>VLOOKUP(Table13[[#This Row],[Market Category]],$M$4:$N$75,2,0)</f>
        <v>62</v>
      </c>
      <c r="AL255" t="s">
        <v>70</v>
      </c>
      <c r="AM255">
        <f>VLOOKUP(Table13[[#This Row],[Vehicle Size]],$O$4:$P$6,2,0)</f>
        <v>1</v>
      </c>
      <c r="AN255" t="s">
        <v>78</v>
      </c>
      <c r="AO255">
        <f>VLOOKUP(Table13[[#This Row],[Vehicle Style]],$Q$4:$R$19,2,0)</f>
        <v>9</v>
      </c>
      <c r="AP255">
        <v>25</v>
      </c>
      <c r="AQ255">
        <v>18</v>
      </c>
      <c r="AR255">
        <v>2009</v>
      </c>
      <c r="AS255">
        <v>27900</v>
      </c>
    </row>
    <row r="256" spans="3:45" x14ac:dyDescent="0.35">
      <c r="C256" t="s">
        <v>471</v>
      </c>
      <c r="D256">
        <v>253</v>
      </c>
      <c r="T256">
        <v>253</v>
      </c>
      <c r="U256" t="s">
        <v>203</v>
      </c>
      <c r="V256">
        <f>VLOOKUP(Table13[[#This Row],[Make]],$A$4:$B$51,2,0)</f>
        <v>34</v>
      </c>
      <c r="W256" t="s">
        <v>168</v>
      </c>
      <c r="X256">
        <f>VLOOKUP(Table13[[#This Row],[Model]],Table12[[Model S]:[Column2]],2,0)</f>
        <v>22</v>
      </c>
      <c r="Y256">
        <v>2007</v>
      </c>
      <c r="Z256">
        <f>VLOOKUP(Table13[[#This Row],[Year]],$E$4:$F$31,2,0)</f>
        <v>18</v>
      </c>
      <c r="AA256" t="s">
        <v>125</v>
      </c>
      <c r="AB256">
        <f>VLOOKUP(Table13[[#This Row],[Engine Fuel Type]],$G$4:$H$13,2,0)</f>
        <v>10</v>
      </c>
      <c r="AC256">
        <v>306</v>
      </c>
      <c r="AD256">
        <v>6</v>
      </c>
      <c r="AE256" t="s">
        <v>75</v>
      </c>
      <c r="AF256">
        <f>VLOOKUP(Table13[[#This Row],[Transmission Type]],$I$4:$J$7,2,0)</f>
        <v>4</v>
      </c>
      <c r="AG256" t="s">
        <v>76</v>
      </c>
      <c r="AH256">
        <f>VLOOKUP(Table13[[#This Row],[Driven_Wheels]],$K$4:$L$7,2,0)</f>
        <v>4</v>
      </c>
      <c r="AI256">
        <v>2</v>
      </c>
      <c r="AJ256" t="s">
        <v>275</v>
      </c>
      <c r="AK256">
        <f>VLOOKUP(Table13[[#This Row],[Market Category]],$M$4:$N$75,2,0)</f>
        <v>62</v>
      </c>
      <c r="AL256" t="s">
        <v>70</v>
      </c>
      <c r="AM256">
        <f>VLOOKUP(Table13[[#This Row],[Vehicle Size]],$O$4:$P$6,2,0)</f>
        <v>1</v>
      </c>
      <c r="AN256" t="s">
        <v>78</v>
      </c>
      <c r="AO256">
        <f>VLOOKUP(Table13[[#This Row],[Vehicle Style]],$Q$4:$R$19,2,0)</f>
        <v>9</v>
      </c>
      <c r="AP256">
        <v>25</v>
      </c>
      <c r="AQ256">
        <v>18</v>
      </c>
      <c r="AR256">
        <v>2009</v>
      </c>
      <c r="AS256">
        <v>32700</v>
      </c>
    </row>
    <row r="257" spans="3:45" x14ac:dyDescent="0.35">
      <c r="C257" t="s">
        <v>472</v>
      </c>
      <c r="D257">
        <v>254</v>
      </c>
      <c r="T257">
        <v>254</v>
      </c>
      <c r="U257" t="s">
        <v>203</v>
      </c>
      <c r="V257">
        <f>VLOOKUP(Table13[[#This Row],[Make]],$A$4:$B$51,2,0)</f>
        <v>34</v>
      </c>
      <c r="W257" t="s">
        <v>168</v>
      </c>
      <c r="X257">
        <f>VLOOKUP(Table13[[#This Row],[Model]],Table12[[Model S]:[Column2]],2,0)</f>
        <v>22</v>
      </c>
      <c r="Y257">
        <v>2007</v>
      </c>
      <c r="Z257">
        <f>VLOOKUP(Table13[[#This Row],[Year]],$E$4:$F$31,2,0)</f>
        <v>18</v>
      </c>
      <c r="AA257" t="s">
        <v>125</v>
      </c>
      <c r="AB257">
        <f>VLOOKUP(Table13[[#This Row],[Engine Fuel Type]],$G$4:$H$13,2,0)</f>
        <v>10</v>
      </c>
      <c r="AC257">
        <v>306</v>
      </c>
      <c r="AD257">
        <v>6</v>
      </c>
      <c r="AE257" t="s">
        <v>75</v>
      </c>
      <c r="AF257">
        <f>VLOOKUP(Table13[[#This Row],[Transmission Type]],$I$4:$J$7,2,0)</f>
        <v>4</v>
      </c>
      <c r="AG257" t="s">
        <v>76</v>
      </c>
      <c r="AH257">
        <f>VLOOKUP(Table13[[#This Row],[Driven_Wheels]],$K$4:$L$7,2,0)</f>
        <v>4</v>
      </c>
      <c r="AI257">
        <v>2</v>
      </c>
      <c r="AJ257" t="s">
        <v>275</v>
      </c>
      <c r="AK257">
        <f>VLOOKUP(Table13[[#This Row],[Market Category]],$M$4:$N$75,2,0)</f>
        <v>62</v>
      </c>
      <c r="AL257" t="s">
        <v>70</v>
      </c>
      <c r="AM257">
        <f>VLOOKUP(Table13[[#This Row],[Vehicle Size]],$O$4:$P$6,2,0)</f>
        <v>1</v>
      </c>
      <c r="AN257" t="s">
        <v>87</v>
      </c>
      <c r="AO257">
        <f>VLOOKUP(Table13[[#This Row],[Vehicle Style]],$Q$4:$R$19,2,0)</f>
        <v>7</v>
      </c>
      <c r="AP257">
        <v>24</v>
      </c>
      <c r="AQ257">
        <v>17</v>
      </c>
      <c r="AR257">
        <v>2009</v>
      </c>
      <c r="AS257">
        <v>40250</v>
      </c>
    </row>
    <row r="258" spans="3:45" x14ac:dyDescent="0.35">
      <c r="C258" t="s">
        <v>473</v>
      </c>
      <c r="D258">
        <v>255</v>
      </c>
      <c r="T258">
        <v>255</v>
      </c>
      <c r="U258" t="s">
        <v>203</v>
      </c>
      <c r="V258">
        <f>VLOOKUP(Table13[[#This Row],[Make]],$A$4:$B$51,2,0)</f>
        <v>34</v>
      </c>
      <c r="W258" t="s">
        <v>168</v>
      </c>
      <c r="X258">
        <f>VLOOKUP(Table13[[#This Row],[Model]],Table12[[Model S]:[Column2]],2,0)</f>
        <v>22</v>
      </c>
      <c r="Y258">
        <v>2007</v>
      </c>
      <c r="Z258">
        <f>VLOOKUP(Table13[[#This Row],[Year]],$E$4:$F$31,2,0)</f>
        <v>18</v>
      </c>
      <c r="AA258" t="s">
        <v>125</v>
      </c>
      <c r="AB258">
        <f>VLOOKUP(Table13[[#This Row],[Engine Fuel Type]],$G$4:$H$13,2,0)</f>
        <v>10</v>
      </c>
      <c r="AC258">
        <v>306</v>
      </c>
      <c r="AD258">
        <v>6</v>
      </c>
      <c r="AE258" t="s">
        <v>75</v>
      </c>
      <c r="AF258">
        <f>VLOOKUP(Table13[[#This Row],[Transmission Type]],$I$4:$J$7,2,0)</f>
        <v>4</v>
      </c>
      <c r="AG258" t="s">
        <v>76</v>
      </c>
      <c r="AH258">
        <f>VLOOKUP(Table13[[#This Row],[Driven_Wheels]],$K$4:$L$7,2,0)</f>
        <v>4</v>
      </c>
      <c r="AI258">
        <v>2</v>
      </c>
      <c r="AJ258" t="s">
        <v>275</v>
      </c>
      <c r="AK258">
        <f>VLOOKUP(Table13[[#This Row],[Market Category]],$M$4:$N$75,2,0)</f>
        <v>62</v>
      </c>
      <c r="AL258" t="s">
        <v>70</v>
      </c>
      <c r="AM258">
        <f>VLOOKUP(Table13[[#This Row],[Vehicle Size]],$O$4:$P$6,2,0)</f>
        <v>1</v>
      </c>
      <c r="AN258" t="s">
        <v>87</v>
      </c>
      <c r="AO258">
        <f>VLOOKUP(Table13[[#This Row],[Vehicle Style]],$Q$4:$R$19,2,0)</f>
        <v>7</v>
      </c>
      <c r="AP258">
        <v>24</v>
      </c>
      <c r="AQ258">
        <v>17</v>
      </c>
      <c r="AR258">
        <v>2009</v>
      </c>
      <c r="AS258">
        <v>35550</v>
      </c>
    </row>
    <row r="259" spans="3:45" x14ac:dyDescent="0.35">
      <c r="C259" t="s">
        <v>474</v>
      </c>
      <c r="D259">
        <v>256</v>
      </c>
      <c r="T259">
        <v>256</v>
      </c>
      <c r="U259" t="s">
        <v>203</v>
      </c>
      <c r="V259">
        <f>VLOOKUP(Table13[[#This Row],[Make]],$A$4:$B$51,2,0)</f>
        <v>34</v>
      </c>
      <c r="W259" t="s">
        <v>168</v>
      </c>
      <c r="X259">
        <f>VLOOKUP(Table13[[#This Row],[Model]],Table12[[Model S]:[Column2]],2,0)</f>
        <v>22</v>
      </c>
      <c r="Y259">
        <v>2007</v>
      </c>
      <c r="Z259">
        <f>VLOOKUP(Table13[[#This Row],[Year]],$E$4:$F$31,2,0)</f>
        <v>18</v>
      </c>
      <c r="AA259" t="s">
        <v>125</v>
      </c>
      <c r="AB259">
        <f>VLOOKUP(Table13[[#This Row],[Engine Fuel Type]],$G$4:$H$13,2,0)</f>
        <v>10</v>
      </c>
      <c r="AC259">
        <v>306</v>
      </c>
      <c r="AD259">
        <v>6</v>
      </c>
      <c r="AE259" t="s">
        <v>75</v>
      </c>
      <c r="AF259">
        <f>VLOOKUP(Table13[[#This Row],[Transmission Type]],$I$4:$J$7,2,0)</f>
        <v>4</v>
      </c>
      <c r="AG259" t="s">
        <v>76</v>
      </c>
      <c r="AH259">
        <f>VLOOKUP(Table13[[#This Row],[Driven_Wheels]],$K$4:$L$7,2,0)</f>
        <v>4</v>
      </c>
      <c r="AI259">
        <v>2</v>
      </c>
      <c r="AJ259" t="s">
        <v>275</v>
      </c>
      <c r="AK259">
        <f>VLOOKUP(Table13[[#This Row],[Market Category]],$M$4:$N$75,2,0)</f>
        <v>62</v>
      </c>
      <c r="AL259" t="s">
        <v>70</v>
      </c>
      <c r="AM259">
        <f>VLOOKUP(Table13[[#This Row],[Vehicle Size]],$O$4:$P$6,2,0)</f>
        <v>1</v>
      </c>
      <c r="AN259" t="s">
        <v>78</v>
      </c>
      <c r="AO259">
        <f>VLOOKUP(Table13[[#This Row],[Vehicle Style]],$Q$4:$R$19,2,0)</f>
        <v>9</v>
      </c>
      <c r="AP259">
        <v>25</v>
      </c>
      <c r="AQ259">
        <v>18</v>
      </c>
      <c r="AR259">
        <v>2009</v>
      </c>
      <c r="AS259">
        <v>36100</v>
      </c>
    </row>
    <row r="260" spans="3:45" x14ac:dyDescent="0.35">
      <c r="C260" t="s">
        <v>475</v>
      </c>
      <c r="D260">
        <v>257</v>
      </c>
      <c r="T260">
        <v>257</v>
      </c>
      <c r="U260" t="s">
        <v>203</v>
      </c>
      <c r="V260">
        <f>VLOOKUP(Table13[[#This Row],[Make]],$A$4:$B$51,2,0)</f>
        <v>34</v>
      </c>
      <c r="W260" t="s">
        <v>168</v>
      </c>
      <c r="X260">
        <f>VLOOKUP(Table13[[#This Row],[Model]],Table12[[Model S]:[Column2]],2,0)</f>
        <v>22</v>
      </c>
      <c r="Y260">
        <v>2007</v>
      </c>
      <c r="Z260">
        <f>VLOOKUP(Table13[[#This Row],[Year]],$E$4:$F$31,2,0)</f>
        <v>18</v>
      </c>
      <c r="AA260" t="s">
        <v>125</v>
      </c>
      <c r="AB260">
        <f>VLOOKUP(Table13[[#This Row],[Engine Fuel Type]],$G$4:$H$13,2,0)</f>
        <v>10</v>
      </c>
      <c r="AC260">
        <v>306</v>
      </c>
      <c r="AD260">
        <v>6</v>
      </c>
      <c r="AE260" t="s">
        <v>81</v>
      </c>
      <c r="AF260">
        <f>VLOOKUP(Table13[[#This Row],[Transmission Type]],$I$4:$J$7,2,0)</f>
        <v>2</v>
      </c>
      <c r="AG260" t="s">
        <v>76</v>
      </c>
      <c r="AH260">
        <f>VLOOKUP(Table13[[#This Row],[Driven_Wheels]],$K$4:$L$7,2,0)</f>
        <v>4</v>
      </c>
      <c r="AI260">
        <v>2</v>
      </c>
      <c r="AJ260" t="s">
        <v>275</v>
      </c>
      <c r="AK260">
        <f>VLOOKUP(Table13[[#This Row],[Market Category]],$M$4:$N$75,2,0)</f>
        <v>62</v>
      </c>
      <c r="AL260" t="s">
        <v>70</v>
      </c>
      <c r="AM260">
        <f>VLOOKUP(Table13[[#This Row],[Vehicle Size]],$O$4:$P$6,2,0)</f>
        <v>1</v>
      </c>
      <c r="AN260" t="s">
        <v>78</v>
      </c>
      <c r="AO260">
        <f>VLOOKUP(Table13[[#This Row],[Vehicle Style]],$Q$4:$R$19,2,0)</f>
        <v>9</v>
      </c>
      <c r="AP260">
        <v>24</v>
      </c>
      <c r="AQ260">
        <v>17</v>
      </c>
      <c r="AR260">
        <v>2009</v>
      </c>
      <c r="AS260">
        <v>33200</v>
      </c>
    </row>
    <row r="261" spans="3:45" x14ac:dyDescent="0.35">
      <c r="C261" t="s">
        <v>476</v>
      </c>
      <c r="D261">
        <v>258</v>
      </c>
      <c r="T261">
        <v>258</v>
      </c>
      <c r="U261" t="s">
        <v>203</v>
      </c>
      <c r="V261">
        <f>VLOOKUP(Table13[[#This Row],[Make]],$A$4:$B$51,2,0)</f>
        <v>34</v>
      </c>
      <c r="W261" t="s">
        <v>168</v>
      </c>
      <c r="X261">
        <f>VLOOKUP(Table13[[#This Row],[Model]],Table12[[Model S]:[Column2]],2,0)</f>
        <v>22</v>
      </c>
      <c r="Y261">
        <v>2007</v>
      </c>
      <c r="Z261">
        <f>VLOOKUP(Table13[[#This Row],[Year]],$E$4:$F$31,2,0)</f>
        <v>18</v>
      </c>
      <c r="AA261" t="s">
        <v>125</v>
      </c>
      <c r="AB261">
        <f>VLOOKUP(Table13[[#This Row],[Engine Fuel Type]],$G$4:$H$13,2,0)</f>
        <v>10</v>
      </c>
      <c r="AC261">
        <v>306</v>
      </c>
      <c r="AD261">
        <v>6</v>
      </c>
      <c r="AE261" t="s">
        <v>75</v>
      </c>
      <c r="AF261">
        <f>VLOOKUP(Table13[[#This Row],[Transmission Type]],$I$4:$J$7,2,0)</f>
        <v>4</v>
      </c>
      <c r="AG261" t="s">
        <v>76</v>
      </c>
      <c r="AH261">
        <f>VLOOKUP(Table13[[#This Row],[Driven_Wheels]],$K$4:$L$7,2,0)</f>
        <v>4</v>
      </c>
      <c r="AI261">
        <v>2</v>
      </c>
      <c r="AJ261" t="s">
        <v>275</v>
      </c>
      <c r="AK261">
        <f>VLOOKUP(Table13[[#This Row],[Market Category]],$M$4:$N$75,2,0)</f>
        <v>62</v>
      </c>
      <c r="AL261" t="s">
        <v>70</v>
      </c>
      <c r="AM261">
        <f>VLOOKUP(Table13[[#This Row],[Vehicle Size]],$O$4:$P$6,2,0)</f>
        <v>1</v>
      </c>
      <c r="AN261" t="s">
        <v>87</v>
      </c>
      <c r="AO261">
        <f>VLOOKUP(Table13[[#This Row],[Vehicle Style]],$Q$4:$R$19,2,0)</f>
        <v>7</v>
      </c>
      <c r="AP261">
        <v>24</v>
      </c>
      <c r="AQ261">
        <v>17</v>
      </c>
      <c r="AR261">
        <v>2009</v>
      </c>
      <c r="AS261">
        <v>37900</v>
      </c>
    </row>
    <row r="262" spans="3:45" x14ac:dyDescent="0.35">
      <c r="C262" t="s">
        <v>477</v>
      </c>
      <c r="D262">
        <v>259</v>
      </c>
      <c r="T262">
        <v>259</v>
      </c>
      <c r="U262" t="s">
        <v>203</v>
      </c>
      <c r="V262">
        <f>VLOOKUP(Table13[[#This Row],[Make]],$A$4:$B$51,2,0)</f>
        <v>34</v>
      </c>
      <c r="W262" t="s">
        <v>168</v>
      </c>
      <c r="X262">
        <f>VLOOKUP(Table13[[#This Row],[Model]],Table12[[Model S]:[Column2]],2,0)</f>
        <v>22</v>
      </c>
      <c r="Y262">
        <v>2007</v>
      </c>
      <c r="Z262">
        <f>VLOOKUP(Table13[[#This Row],[Year]],$E$4:$F$31,2,0)</f>
        <v>18</v>
      </c>
      <c r="AA262" t="s">
        <v>125</v>
      </c>
      <c r="AB262">
        <f>VLOOKUP(Table13[[#This Row],[Engine Fuel Type]],$G$4:$H$13,2,0)</f>
        <v>10</v>
      </c>
      <c r="AC262">
        <v>306</v>
      </c>
      <c r="AD262">
        <v>6</v>
      </c>
      <c r="AE262" t="s">
        <v>75</v>
      </c>
      <c r="AF262">
        <f>VLOOKUP(Table13[[#This Row],[Transmission Type]],$I$4:$J$7,2,0)</f>
        <v>4</v>
      </c>
      <c r="AG262" t="s">
        <v>76</v>
      </c>
      <c r="AH262">
        <f>VLOOKUP(Table13[[#This Row],[Driven_Wheels]],$K$4:$L$7,2,0)</f>
        <v>4</v>
      </c>
      <c r="AI262">
        <v>2</v>
      </c>
      <c r="AJ262" t="s">
        <v>275</v>
      </c>
      <c r="AK262">
        <f>VLOOKUP(Table13[[#This Row],[Market Category]],$M$4:$N$75,2,0)</f>
        <v>62</v>
      </c>
      <c r="AL262" t="s">
        <v>70</v>
      </c>
      <c r="AM262">
        <f>VLOOKUP(Table13[[#This Row],[Vehicle Size]],$O$4:$P$6,2,0)</f>
        <v>1</v>
      </c>
      <c r="AN262" t="s">
        <v>78</v>
      </c>
      <c r="AO262">
        <f>VLOOKUP(Table13[[#This Row],[Vehicle Style]],$Q$4:$R$19,2,0)</f>
        <v>9</v>
      </c>
      <c r="AP262">
        <v>25</v>
      </c>
      <c r="AQ262">
        <v>18</v>
      </c>
      <c r="AR262">
        <v>2009</v>
      </c>
      <c r="AS262">
        <v>29600</v>
      </c>
    </row>
    <row r="263" spans="3:45" x14ac:dyDescent="0.35">
      <c r="C263" t="s">
        <v>478</v>
      </c>
      <c r="D263">
        <v>260</v>
      </c>
      <c r="T263">
        <v>260</v>
      </c>
      <c r="U263" t="s">
        <v>203</v>
      </c>
      <c r="V263">
        <f>VLOOKUP(Table13[[#This Row],[Make]],$A$4:$B$51,2,0)</f>
        <v>34</v>
      </c>
      <c r="W263" t="s">
        <v>168</v>
      </c>
      <c r="X263">
        <f>VLOOKUP(Table13[[#This Row],[Model]],Table12[[Model S]:[Column2]],2,0)</f>
        <v>22</v>
      </c>
      <c r="Y263">
        <v>2007</v>
      </c>
      <c r="Z263">
        <f>VLOOKUP(Table13[[#This Row],[Year]],$E$4:$F$31,2,0)</f>
        <v>18</v>
      </c>
      <c r="AA263" t="s">
        <v>125</v>
      </c>
      <c r="AB263">
        <f>VLOOKUP(Table13[[#This Row],[Engine Fuel Type]],$G$4:$H$13,2,0)</f>
        <v>10</v>
      </c>
      <c r="AC263">
        <v>306</v>
      </c>
      <c r="AD263">
        <v>6</v>
      </c>
      <c r="AE263" t="s">
        <v>75</v>
      </c>
      <c r="AF263">
        <f>VLOOKUP(Table13[[#This Row],[Transmission Type]],$I$4:$J$7,2,0)</f>
        <v>4</v>
      </c>
      <c r="AG263" t="s">
        <v>76</v>
      </c>
      <c r="AH263">
        <f>VLOOKUP(Table13[[#This Row],[Driven_Wheels]],$K$4:$L$7,2,0)</f>
        <v>4</v>
      </c>
      <c r="AI263">
        <v>2</v>
      </c>
      <c r="AJ263" t="s">
        <v>214</v>
      </c>
      <c r="AK263">
        <f>VLOOKUP(Table13[[#This Row],[Market Category]],$M$4:$N$75,2,0)</f>
        <v>37</v>
      </c>
      <c r="AL263" t="s">
        <v>70</v>
      </c>
      <c r="AM263">
        <f>VLOOKUP(Table13[[#This Row],[Vehicle Size]],$O$4:$P$6,2,0)</f>
        <v>1</v>
      </c>
      <c r="AN263" t="s">
        <v>78</v>
      </c>
      <c r="AO263">
        <f>VLOOKUP(Table13[[#This Row],[Vehicle Style]],$Q$4:$R$19,2,0)</f>
        <v>9</v>
      </c>
      <c r="AP263">
        <v>25</v>
      </c>
      <c r="AQ263">
        <v>18</v>
      </c>
      <c r="AR263">
        <v>2009</v>
      </c>
      <c r="AS263">
        <v>38070</v>
      </c>
    </row>
    <row r="264" spans="3:45" x14ac:dyDescent="0.35">
      <c r="C264" t="s">
        <v>479</v>
      </c>
      <c r="D264">
        <v>261</v>
      </c>
      <c r="T264">
        <v>261</v>
      </c>
      <c r="U264" t="s">
        <v>203</v>
      </c>
      <c r="V264">
        <f>VLOOKUP(Table13[[#This Row],[Make]],$A$4:$B$51,2,0)</f>
        <v>34</v>
      </c>
      <c r="W264" t="s">
        <v>168</v>
      </c>
      <c r="X264">
        <f>VLOOKUP(Table13[[#This Row],[Model]],Table12[[Model S]:[Column2]],2,0)</f>
        <v>22</v>
      </c>
      <c r="Y264">
        <v>2007</v>
      </c>
      <c r="Z264">
        <f>VLOOKUP(Table13[[#This Row],[Year]],$E$4:$F$31,2,0)</f>
        <v>18</v>
      </c>
      <c r="AA264" t="s">
        <v>125</v>
      </c>
      <c r="AB264">
        <f>VLOOKUP(Table13[[#This Row],[Engine Fuel Type]],$G$4:$H$13,2,0)</f>
        <v>10</v>
      </c>
      <c r="AC264">
        <v>306</v>
      </c>
      <c r="AD264">
        <v>6</v>
      </c>
      <c r="AE264" t="s">
        <v>81</v>
      </c>
      <c r="AF264">
        <f>VLOOKUP(Table13[[#This Row],[Transmission Type]],$I$4:$J$7,2,0)</f>
        <v>2</v>
      </c>
      <c r="AG264" t="s">
        <v>76</v>
      </c>
      <c r="AH264">
        <f>VLOOKUP(Table13[[#This Row],[Driven_Wheels]],$K$4:$L$7,2,0)</f>
        <v>4</v>
      </c>
      <c r="AI264">
        <v>2</v>
      </c>
      <c r="AJ264" t="s">
        <v>275</v>
      </c>
      <c r="AK264">
        <f>VLOOKUP(Table13[[#This Row],[Market Category]],$M$4:$N$75,2,0)</f>
        <v>62</v>
      </c>
      <c r="AL264" t="s">
        <v>70</v>
      </c>
      <c r="AM264">
        <f>VLOOKUP(Table13[[#This Row],[Vehicle Size]],$O$4:$P$6,2,0)</f>
        <v>1</v>
      </c>
      <c r="AN264" t="s">
        <v>87</v>
      </c>
      <c r="AO264">
        <f>VLOOKUP(Table13[[#This Row],[Vehicle Style]],$Q$4:$R$19,2,0)</f>
        <v>7</v>
      </c>
      <c r="AP264">
        <v>23</v>
      </c>
      <c r="AQ264">
        <v>17</v>
      </c>
      <c r="AR264">
        <v>2009</v>
      </c>
      <c r="AS264">
        <v>38900</v>
      </c>
    </row>
    <row r="265" spans="3:45" x14ac:dyDescent="0.35">
      <c r="C265" t="s">
        <v>480</v>
      </c>
      <c r="D265">
        <v>262</v>
      </c>
      <c r="T265">
        <v>262</v>
      </c>
      <c r="U265" t="s">
        <v>203</v>
      </c>
      <c r="V265">
        <f>VLOOKUP(Table13[[#This Row],[Make]],$A$4:$B$51,2,0)</f>
        <v>34</v>
      </c>
      <c r="W265" t="s">
        <v>168</v>
      </c>
      <c r="X265">
        <f>VLOOKUP(Table13[[#This Row],[Model]],Table12[[Model S]:[Column2]],2,0)</f>
        <v>22</v>
      </c>
      <c r="Y265">
        <v>2008</v>
      </c>
      <c r="Z265">
        <f>VLOOKUP(Table13[[#This Row],[Year]],$E$4:$F$31,2,0)</f>
        <v>19</v>
      </c>
      <c r="AA265" t="s">
        <v>125</v>
      </c>
      <c r="AB265">
        <f>VLOOKUP(Table13[[#This Row],[Engine Fuel Type]],$G$4:$H$13,2,0)</f>
        <v>10</v>
      </c>
      <c r="AC265">
        <v>306</v>
      </c>
      <c r="AD265">
        <v>6</v>
      </c>
      <c r="AE265" t="s">
        <v>81</v>
      </c>
      <c r="AF265">
        <f>VLOOKUP(Table13[[#This Row],[Transmission Type]],$I$4:$J$7,2,0)</f>
        <v>2</v>
      </c>
      <c r="AG265" t="s">
        <v>76</v>
      </c>
      <c r="AH265">
        <f>VLOOKUP(Table13[[#This Row],[Driven_Wheels]],$K$4:$L$7,2,0)</f>
        <v>4</v>
      </c>
      <c r="AI265">
        <v>2</v>
      </c>
      <c r="AJ265" t="s">
        <v>275</v>
      </c>
      <c r="AK265">
        <f>VLOOKUP(Table13[[#This Row],[Market Category]],$M$4:$N$75,2,0)</f>
        <v>62</v>
      </c>
      <c r="AL265" t="s">
        <v>70</v>
      </c>
      <c r="AM265">
        <f>VLOOKUP(Table13[[#This Row],[Vehicle Size]],$O$4:$P$6,2,0)</f>
        <v>1</v>
      </c>
      <c r="AN265" t="s">
        <v>78</v>
      </c>
      <c r="AO265">
        <f>VLOOKUP(Table13[[#This Row],[Vehicle Style]],$Q$4:$R$19,2,0)</f>
        <v>9</v>
      </c>
      <c r="AP265">
        <v>24</v>
      </c>
      <c r="AQ265">
        <v>17</v>
      </c>
      <c r="AR265">
        <v>2009</v>
      </c>
      <c r="AS265">
        <v>33840</v>
      </c>
    </row>
    <row r="266" spans="3:45" x14ac:dyDescent="0.35">
      <c r="C266" t="s">
        <v>481</v>
      </c>
      <c r="D266">
        <v>263</v>
      </c>
      <c r="T266">
        <v>263</v>
      </c>
      <c r="U266" t="s">
        <v>203</v>
      </c>
      <c r="V266">
        <f>VLOOKUP(Table13[[#This Row],[Make]],$A$4:$B$51,2,0)</f>
        <v>34</v>
      </c>
      <c r="W266" t="s">
        <v>168</v>
      </c>
      <c r="X266">
        <f>VLOOKUP(Table13[[#This Row],[Model]],Table12[[Model S]:[Column2]],2,0)</f>
        <v>22</v>
      </c>
      <c r="Y266">
        <v>2008</v>
      </c>
      <c r="Z266">
        <f>VLOOKUP(Table13[[#This Row],[Year]],$E$4:$F$31,2,0)</f>
        <v>19</v>
      </c>
      <c r="AA266" t="s">
        <v>125</v>
      </c>
      <c r="AB266">
        <f>VLOOKUP(Table13[[#This Row],[Engine Fuel Type]],$G$4:$H$13,2,0)</f>
        <v>10</v>
      </c>
      <c r="AC266">
        <v>306</v>
      </c>
      <c r="AD266">
        <v>6</v>
      </c>
      <c r="AE266" t="s">
        <v>75</v>
      </c>
      <c r="AF266">
        <f>VLOOKUP(Table13[[#This Row],[Transmission Type]],$I$4:$J$7,2,0)</f>
        <v>4</v>
      </c>
      <c r="AG266" t="s">
        <v>76</v>
      </c>
      <c r="AH266">
        <f>VLOOKUP(Table13[[#This Row],[Driven_Wheels]],$K$4:$L$7,2,0)</f>
        <v>4</v>
      </c>
      <c r="AI266">
        <v>2</v>
      </c>
      <c r="AJ266" t="s">
        <v>275</v>
      </c>
      <c r="AK266">
        <f>VLOOKUP(Table13[[#This Row],[Market Category]],$M$4:$N$75,2,0)</f>
        <v>62</v>
      </c>
      <c r="AL266" t="s">
        <v>70</v>
      </c>
      <c r="AM266">
        <f>VLOOKUP(Table13[[#This Row],[Vehicle Size]],$O$4:$P$6,2,0)</f>
        <v>1</v>
      </c>
      <c r="AN266" t="s">
        <v>87</v>
      </c>
      <c r="AO266">
        <f>VLOOKUP(Table13[[#This Row],[Vehicle Style]],$Q$4:$R$19,2,0)</f>
        <v>7</v>
      </c>
      <c r="AP266">
        <v>24</v>
      </c>
      <c r="AQ266">
        <v>17</v>
      </c>
      <c r="AR266">
        <v>2009</v>
      </c>
      <c r="AS266">
        <v>38630</v>
      </c>
    </row>
    <row r="267" spans="3:45" x14ac:dyDescent="0.35">
      <c r="C267" t="s">
        <v>482</v>
      </c>
      <c r="D267">
        <v>264</v>
      </c>
      <c r="T267">
        <v>264</v>
      </c>
      <c r="U267" t="s">
        <v>203</v>
      </c>
      <c r="V267">
        <f>VLOOKUP(Table13[[#This Row],[Make]],$A$4:$B$51,2,0)</f>
        <v>34</v>
      </c>
      <c r="W267" t="s">
        <v>168</v>
      </c>
      <c r="X267">
        <f>VLOOKUP(Table13[[#This Row],[Model]],Table12[[Model S]:[Column2]],2,0)</f>
        <v>22</v>
      </c>
      <c r="Y267">
        <v>2008</v>
      </c>
      <c r="Z267">
        <f>VLOOKUP(Table13[[#This Row],[Year]],$E$4:$F$31,2,0)</f>
        <v>19</v>
      </c>
      <c r="AA267" t="s">
        <v>125</v>
      </c>
      <c r="AB267">
        <f>VLOOKUP(Table13[[#This Row],[Engine Fuel Type]],$G$4:$H$13,2,0)</f>
        <v>10</v>
      </c>
      <c r="AC267">
        <v>306</v>
      </c>
      <c r="AD267">
        <v>6</v>
      </c>
      <c r="AE267" t="s">
        <v>81</v>
      </c>
      <c r="AF267">
        <f>VLOOKUP(Table13[[#This Row],[Transmission Type]],$I$4:$J$7,2,0)</f>
        <v>2</v>
      </c>
      <c r="AG267" t="s">
        <v>76</v>
      </c>
      <c r="AH267">
        <f>VLOOKUP(Table13[[#This Row],[Driven_Wheels]],$K$4:$L$7,2,0)</f>
        <v>4</v>
      </c>
      <c r="AI267">
        <v>2</v>
      </c>
      <c r="AJ267" t="s">
        <v>275</v>
      </c>
      <c r="AK267">
        <f>VLOOKUP(Table13[[#This Row],[Market Category]],$M$4:$N$75,2,0)</f>
        <v>62</v>
      </c>
      <c r="AL267" t="s">
        <v>70</v>
      </c>
      <c r="AM267">
        <f>VLOOKUP(Table13[[#This Row],[Vehicle Size]],$O$4:$P$6,2,0)</f>
        <v>1</v>
      </c>
      <c r="AN267" t="s">
        <v>87</v>
      </c>
      <c r="AO267">
        <f>VLOOKUP(Table13[[#This Row],[Vehicle Style]],$Q$4:$R$19,2,0)</f>
        <v>7</v>
      </c>
      <c r="AP267">
        <v>23</v>
      </c>
      <c r="AQ267">
        <v>17</v>
      </c>
      <c r="AR267">
        <v>2009</v>
      </c>
      <c r="AS267">
        <v>39630</v>
      </c>
    </row>
    <row r="268" spans="3:45" x14ac:dyDescent="0.35">
      <c r="C268" t="s">
        <v>483</v>
      </c>
      <c r="D268">
        <v>265</v>
      </c>
      <c r="T268">
        <v>265</v>
      </c>
      <c r="U268" t="s">
        <v>203</v>
      </c>
      <c r="V268">
        <f>VLOOKUP(Table13[[#This Row],[Make]],$A$4:$B$51,2,0)</f>
        <v>34</v>
      </c>
      <c r="W268" t="s">
        <v>168</v>
      </c>
      <c r="X268">
        <f>VLOOKUP(Table13[[#This Row],[Model]],Table12[[Model S]:[Column2]],2,0)</f>
        <v>22</v>
      </c>
      <c r="Y268">
        <v>2008</v>
      </c>
      <c r="Z268">
        <f>VLOOKUP(Table13[[#This Row],[Year]],$E$4:$F$31,2,0)</f>
        <v>19</v>
      </c>
      <c r="AA268" t="s">
        <v>125</v>
      </c>
      <c r="AB268">
        <f>VLOOKUP(Table13[[#This Row],[Engine Fuel Type]],$G$4:$H$13,2,0)</f>
        <v>10</v>
      </c>
      <c r="AC268">
        <v>306</v>
      </c>
      <c r="AD268">
        <v>6</v>
      </c>
      <c r="AE268" t="s">
        <v>81</v>
      </c>
      <c r="AF268">
        <f>VLOOKUP(Table13[[#This Row],[Transmission Type]],$I$4:$J$7,2,0)</f>
        <v>2</v>
      </c>
      <c r="AG268" t="s">
        <v>76</v>
      </c>
      <c r="AH268">
        <f>VLOOKUP(Table13[[#This Row],[Driven_Wheels]],$K$4:$L$7,2,0)</f>
        <v>4</v>
      </c>
      <c r="AI268">
        <v>2</v>
      </c>
      <c r="AJ268" t="s">
        <v>275</v>
      </c>
      <c r="AK268">
        <f>VLOOKUP(Table13[[#This Row],[Market Category]],$M$4:$N$75,2,0)</f>
        <v>62</v>
      </c>
      <c r="AL268" t="s">
        <v>70</v>
      </c>
      <c r="AM268">
        <f>VLOOKUP(Table13[[#This Row],[Vehicle Size]],$O$4:$P$6,2,0)</f>
        <v>1</v>
      </c>
      <c r="AN268" t="s">
        <v>78</v>
      </c>
      <c r="AO268">
        <f>VLOOKUP(Table13[[#This Row],[Vehicle Style]],$Q$4:$R$19,2,0)</f>
        <v>9</v>
      </c>
      <c r="AP268">
        <v>24</v>
      </c>
      <c r="AQ268">
        <v>17</v>
      </c>
      <c r="AR268">
        <v>2009</v>
      </c>
      <c r="AS268">
        <v>37740</v>
      </c>
    </row>
    <row r="269" spans="3:45" x14ac:dyDescent="0.35">
      <c r="C269" t="s">
        <v>484</v>
      </c>
      <c r="D269">
        <v>266</v>
      </c>
      <c r="T269">
        <v>266</v>
      </c>
      <c r="U269" t="s">
        <v>203</v>
      </c>
      <c r="V269">
        <f>VLOOKUP(Table13[[#This Row],[Make]],$A$4:$B$51,2,0)</f>
        <v>34</v>
      </c>
      <c r="W269" t="s">
        <v>168</v>
      </c>
      <c r="X269">
        <f>VLOOKUP(Table13[[#This Row],[Model]],Table12[[Model S]:[Column2]],2,0)</f>
        <v>22</v>
      </c>
      <c r="Y269">
        <v>2008</v>
      </c>
      <c r="Z269">
        <f>VLOOKUP(Table13[[#This Row],[Year]],$E$4:$F$31,2,0)</f>
        <v>19</v>
      </c>
      <c r="AA269" t="s">
        <v>125</v>
      </c>
      <c r="AB269">
        <f>VLOOKUP(Table13[[#This Row],[Engine Fuel Type]],$G$4:$H$13,2,0)</f>
        <v>10</v>
      </c>
      <c r="AC269">
        <v>306</v>
      </c>
      <c r="AD269">
        <v>6</v>
      </c>
      <c r="AE269" t="s">
        <v>81</v>
      </c>
      <c r="AF269">
        <f>VLOOKUP(Table13[[#This Row],[Transmission Type]],$I$4:$J$7,2,0)</f>
        <v>2</v>
      </c>
      <c r="AG269" t="s">
        <v>76</v>
      </c>
      <c r="AH269">
        <f>VLOOKUP(Table13[[#This Row],[Driven_Wheels]],$K$4:$L$7,2,0)</f>
        <v>4</v>
      </c>
      <c r="AI269">
        <v>2</v>
      </c>
      <c r="AJ269" t="s">
        <v>275</v>
      </c>
      <c r="AK269">
        <f>VLOOKUP(Table13[[#This Row],[Market Category]],$M$4:$N$75,2,0)</f>
        <v>62</v>
      </c>
      <c r="AL269" t="s">
        <v>70</v>
      </c>
      <c r="AM269">
        <f>VLOOKUP(Table13[[#This Row],[Vehicle Size]],$O$4:$P$6,2,0)</f>
        <v>1</v>
      </c>
      <c r="AN269" t="s">
        <v>87</v>
      </c>
      <c r="AO269">
        <f>VLOOKUP(Table13[[#This Row],[Vehicle Style]],$Q$4:$R$19,2,0)</f>
        <v>7</v>
      </c>
      <c r="AP269">
        <v>23</v>
      </c>
      <c r="AQ269">
        <v>17</v>
      </c>
      <c r="AR269">
        <v>2009</v>
      </c>
      <c r="AS269">
        <v>41980</v>
      </c>
    </row>
    <row r="270" spans="3:45" x14ac:dyDescent="0.35">
      <c r="C270" t="s">
        <v>485</v>
      </c>
      <c r="D270">
        <v>267</v>
      </c>
      <c r="T270">
        <v>267</v>
      </c>
      <c r="U270" t="s">
        <v>203</v>
      </c>
      <c r="V270">
        <f>VLOOKUP(Table13[[#This Row],[Make]],$A$4:$B$51,2,0)</f>
        <v>34</v>
      </c>
      <c r="W270" t="s">
        <v>168</v>
      </c>
      <c r="X270">
        <f>VLOOKUP(Table13[[#This Row],[Model]],Table12[[Model S]:[Column2]],2,0)</f>
        <v>22</v>
      </c>
      <c r="Y270">
        <v>2008</v>
      </c>
      <c r="Z270">
        <f>VLOOKUP(Table13[[#This Row],[Year]],$E$4:$F$31,2,0)</f>
        <v>19</v>
      </c>
      <c r="AA270" t="s">
        <v>125</v>
      </c>
      <c r="AB270">
        <f>VLOOKUP(Table13[[#This Row],[Engine Fuel Type]],$G$4:$H$13,2,0)</f>
        <v>10</v>
      </c>
      <c r="AC270">
        <v>306</v>
      </c>
      <c r="AD270">
        <v>6</v>
      </c>
      <c r="AE270" t="s">
        <v>75</v>
      </c>
      <c r="AF270">
        <f>VLOOKUP(Table13[[#This Row],[Transmission Type]],$I$4:$J$7,2,0)</f>
        <v>4</v>
      </c>
      <c r="AG270" t="s">
        <v>76</v>
      </c>
      <c r="AH270">
        <f>VLOOKUP(Table13[[#This Row],[Driven_Wheels]],$K$4:$L$7,2,0)</f>
        <v>4</v>
      </c>
      <c r="AI270">
        <v>2</v>
      </c>
      <c r="AJ270" t="s">
        <v>275</v>
      </c>
      <c r="AK270">
        <f>VLOOKUP(Table13[[#This Row],[Market Category]],$M$4:$N$75,2,0)</f>
        <v>62</v>
      </c>
      <c r="AL270" t="s">
        <v>70</v>
      </c>
      <c r="AM270">
        <f>VLOOKUP(Table13[[#This Row],[Vehicle Size]],$O$4:$P$6,2,0)</f>
        <v>1</v>
      </c>
      <c r="AN270" t="s">
        <v>87</v>
      </c>
      <c r="AO270">
        <f>VLOOKUP(Table13[[#This Row],[Vehicle Style]],$Q$4:$R$19,2,0)</f>
        <v>7</v>
      </c>
      <c r="AP270">
        <v>24</v>
      </c>
      <c r="AQ270">
        <v>17</v>
      </c>
      <c r="AR270">
        <v>2009</v>
      </c>
      <c r="AS270">
        <v>36280</v>
      </c>
    </row>
    <row r="271" spans="3:45" x14ac:dyDescent="0.35">
      <c r="C271" t="s">
        <v>486</v>
      </c>
      <c r="D271">
        <v>268</v>
      </c>
      <c r="T271">
        <v>268</v>
      </c>
      <c r="U271" t="s">
        <v>203</v>
      </c>
      <c r="V271">
        <f>VLOOKUP(Table13[[#This Row],[Make]],$A$4:$B$51,2,0)</f>
        <v>34</v>
      </c>
      <c r="W271" t="s">
        <v>168</v>
      </c>
      <c r="X271">
        <f>VLOOKUP(Table13[[#This Row],[Model]],Table12[[Model S]:[Column2]],2,0)</f>
        <v>22</v>
      </c>
      <c r="Y271">
        <v>2008</v>
      </c>
      <c r="Z271">
        <f>VLOOKUP(Table13[[#This Row],[Year]],$E$4:$F$31,2,0)</f>
        <v>19</v>
      </c>
      <c r="AA271" t="s">
        <v>125</v>
      </c>
      <c r="AB271">
        <f>VLOOKUP(Table13[[#This Row],[Engine Fuel Type]],$G$4:$H$13,2,0)</f>
        <v>10</v>
      </c>
      <c r="AC271">
        <v>306</v>
      </c>
      <c r="AD271">
        <v>6</v>
      </c>
      <c r="AE271" t="s">
        <v>75</v>
      </c>
      <c r="AF271">
        <f>VLOOKUP(Table13[[#This Row],[Transmission Type]],$I$4:$J$7,2,0)</f>
        <v>4</v>
      </c>
      <c r="AG271" t="s">
        <v>76</v>
      </c>
      <c r="AH271">
        <f>VLOOKUP(Table13[[#This Row],[Driven_Wheels]],$K$4:$L$7,2,0)</f>
        <v>4</v>
      </c>
      <c r="AI271">
        <v>2</v>
      </c>
      <c r="AJ271" t="s">
        <v>275</v>
      </c>
      <c r="AK271">
        <f>VLOOKUP(Table13[[#This Row],[Market Category]],$M$4:$N$75,2,0)</f>
        <v>62</v>
      </c>
      <c r="AL271" t="s">
        <v>70</v>
      </c>
      <c r="AM271">
        <f>VLOOKUP(Table13[[#This Row],[Vehicle Size]],$O$4:$P$6,2,0)</f>
        <v>1</v>
      </c>
      <c r="AN271" t="s">
        <v>78</v>
      </c>
      <c r="AO271">
        <f>VLOOKUP(Table13[[#This Row],[Vehicle Style]],$Q$4:$R$19,2,0)</f>
        <v>9</v>
      </c>
      <c r="AP271">
        <v>25</v>
      </c>
      <c r="AQ271">
        <v>18</v>
      </c>
      <c r="AR271">
        <v>2009</v>
      </c>
      <c r="AS271">
        <v>36740</v>
      </c>
    </row>
    <row r="272" spans="3:45" x14ac:dyDescent="0.35">
      <c r="C272" t="s">
        <v>487</v>
      </c>
      <c r="D272">
        <v>269</v>
      </c>
      <c r="T272">
        <v>269</v>
      </c>
      <c r="U272" t="s">
        <v>203</v>
      </c>
      <c r="V272">
        <f>VLOOKUP(Table13[[#This Row],[Make]],$A$4:$B$51,2,0)</f>
        <v>34</v>
      </c>
      <c r="W272" t="s">
        <v>168</v>
      </c>
      <c r="X272">
        <f>VLOOKUP(Table13[[#This Row],[Model]],Table12[[Model S]:[Column2]],2,0)</f>
        <v>22</v>
      </c>
      <c r="Y272">
        <v>2008</v>
      </c>
      <c r="Z272">
        <f>VLOOKUP(Table13[[#This Row],[Year]],$E$4:$F$31,2,0)</f>
        <v>19</v>
      </c>
      <c r="AA272" t="s">
        <v>125</v>
      </c>
      <c r="AB272">
        <f>VLOOKUP(Table13[[#This Row],[Engine Fuel Type]],$G$4:$H$13,2,0)</f>
        <v>10</v>
      </c>
      <c r="AC272">
        <v>306</v>
      </c>
      <c r="AD272">
        <v>6</v>
      </c>
      <c r="AE272" t="s">
        <v>75</v>
      </c>
      <c r="AF272">
        <f>VLOOKUP(Table13[[#This Row],[Transmission Type]],$I$4:$J$7,2,0)</f>
        <v>4</v>
      </c>
      <c r="AG272" t="s">
        <v>76</v>
      </c>
      <c r="AH272">
        <f>VLOOKUP(Table13[[#This Row],[Driven_Wheels]],$K$4:$L$7,2,0)</f>
        <v>4</v>
      </c>
      <c r="AI272">
        <v>2</v>
      </c>
      <c r="AJ272" t="s">
        <v>275</v>
      </c>
      <c r="AK272">
        <f>VLOOKUP(Table13[[#This Row],[Market Category]],$M$4:$N$75,2,0)</f>
        <v>62</v>
      </c>
      <c r="AL272" t="s">
        <v>70</v>
      </c>
      <c r="AM272">
        <f>VLOOKUP(Table13[[#This Row],[Vehicle Size]],$O$4:$P$6,2,0)</f>
        <v>1</v>
      </c>
      <c r="AN272" t="s">
        <v>87</v>
      </c>
      <c r="AO272">
        <f>VLOOKUP(Table13[[#This Row],[Vehicle Style]],$Q$4:$R$19,2,0)</f>
        <v>7</v>
      </c>
      <c r="AP272">
        <v>24</v>
      </c>
      <c r="AQ272">
        <v>17</v>
      </c>
      <c r="AR272">
        <v>2009</v>
      </c>
      <c r="AS272">
        <v>40980</v>
      </c>
    </row>
    <row r="273" spans="3:45" x14ac:dyDescent="0.35">
      <c r="C273" t="s">
        <v>488</v>
      </c>
      <c r="D273">
        <v>270</v>
      </c>
      <c r="T273">
        <v>270</v>
      </c>
      <c r="U273" t="s">
        <v>203</v>
      </c>
      <c r="V273">
        <f>VLOOKUP(Table13[[#This Row],[Make]],$A$4:$B$51,2,0)</f>
        <v>34</v>
      </c>
      <c r="W273" t="s">
        <v>168</v>
      </c>
      <c r="X273">
        <f>VLOOKUP(Table13[[#This Row],[Model]],Table12[[Model S]:[Column2]],2,0)</f>
        <v>22</v>
      </c>
      <c r="Y273">
        <v>2008</v>
      </c>
      <c r="Z273">
        <f>VLOOKUP(Table13[[#This Row],[Year]],$E$4:$F$31,2,0)</f>
        <v>19</v>
      </c>
      <c r="AA273" t="s">
        <v>125</v>
      </c>
      <c r="AB273">
        <f>VLOOKUP(Table13[[#This Row],[Engine Fuel Type]],$G$4:$H$13,2,0)</f>
        <v>10</v>
      </c>
      <c r="AC273">
        <v>306</v>
      </c>
      <c r="AD273">
        <v>6</v>
      </c>
      <c r="AE273" t="s">
        <v>75</v>
      </c>
      <c r="AF273">
        <f>VLOOKUP(Table13[[#This Row],[Transmission Type]],$I$4:$J$7,2,0)</f>
        <v>4</v>
      </c>
      <c r="AG273" t="s">
        <v>76</v>
      </c>
      <c r="AH273">
        <f>VLOOKUP(Table13[[#This Row],[Driven_Wheels]],$K$4:$L$7,2,0)</f>
        <v>4</v>
      </c>
      <c r="AI273">
        <v>2</v>
      </c>
      <c r="AJ273" t="s">
        <v>214</v>
      </c>
      <c r="AK273">
        <f>VLOOKUP(Table13[[#This Row],[Market Category]],$M$4:$N$75,2,0)</f>
        <v>37</v>
      </c>
      <c r="AL273" t="s">
        <v>70</v>
      </c>
      <c r="AM273">
        <f>VLOOKUP(Table13[[#This Row],[Vehicle Size]],$O$4:$P$6,2,0)</f>
        <v>1</v>
      </c>
      <c r="AN273" t="s">
        <v>78</v>
      </c>
      <c r="AO273">
        <f>VLOOKUP(Table13[[#This Row],[Vehicle Style]],$Q$4:$R$19,2,0)</f>
        <v>9</v>
      </c>
      <c r="AP273">
        <v>25</v>
      </c>
      <c r="AQ273">
        <v>18</v>
      </c>
      <c r="AR273">
        <v>2009</v>
      </c>
      <c r="AS273">
        <v>38680</v>
      </c>
    </row>
    <row r="274" spans="3:45" x14ac:dyDescent="0.35">
      <c r="C274" t="s">
        <v>489</v>
      </c>
      <c r="D274">
        <v>271</v>
      </c>
      <c r="T274">
        <v>271</v>
      </c>
      <c r="U274" t="s">
        <v>203</v>
      </c>
      <c r="V274">
        <f>VLOOKUP(Table13[[#This Row],[Make]],$A$4:$B$51,2,0)</f>
        <v>34</v>
      </c>
      <c r="W274" t="s">
        <v>168</v>
      </c>
      <c r="X274">
        <f>VLOOKUP(Table13[[#This Row],[Model]],Table12[[Model S]:[Column2]],2,0)</f>
        <v>22</v>
      </c>
      <c r="Y274">
        <v>2008</v>
      </c>
      <c r="Z274">
        <f>VLOOKUP(Table13[[#This Row],[Year]],$E$4:$F$31,2,0)</f>
        <v>19</v>
      </c>
      <c r="AA274" t="s">
        <v>125</v>
      </c>
      <c r="AB274">
        <f>VLOOKUP(Table13[[#This Row],[Engine Fuel Type]],$G$4:$H$13,2,0)</f>
        <v>10</v>
      </c>
      <c r="AC274">
        <v>306</v>
      </c>
      <c r="AD274">
        <v>6</v>
      </c>
      <c r="AE274" t="s">
        <v>75</v>
      </c>
      <c r="AF274">
        <f>VLOOKUP(Table13[[#This Row],[Transmission Type]],$I$4:$J$7,2,0)</f>
        <v>4</v>
      </c>
      <c r="AG274" t="s">
        <v>76</v>
      </c>
      <c r="AH274">
        <f>VLOOKUP(Table13[[#This Row],[Driven_Wheels]],$K$4:$L$7,2,0)</f>
        <v>4</v>
      </c>
      <c r="AI274">
        <v>2</v>
      </c>
      <c r="AJ274" t="s">
        <v>275</v>
      </c>
      <c r="AK274">
        <f>VLOOKUP(Table13[[#This Row],[Market Category]],$M$4:$N$75,2,0)</f>
        <v>62</v>
      </c>
      <c r="AL274" t="s">
        <v>70</v>
      </c>
      <c r="AM274">
        <f>VLOOKUP(Table13[[#This Row],[Vehicle Size]],$O$4:$P$6,2,0)</f>
        <v>1</v>
      </c>
      <c r="AN274" t="s">
        <v>78</v>
      </c>
      <c r="AO274">
        <f>VLOOKUP(Table13[[#This Row],[Vehicle Style]],$Q$4:$R$19,2,0)</f>
        <v>9</v>
      </c>
      <c r="AP274">
        <v>25</v>
      </c>
      <c r="AQ274">
        <v>18</v>
      </c>
      <c r="AR274">
        <v>2009</v>
      </c>
      <c r="AS274">
        <v>28510</v>
      </c>
    </row>
    <row r="275" spans="3:45" x14ac:dyDescent="0.35">
      <c r="C275" t="s">
        <v>490</v>
      </c>
      <c r="D275">
        <v>272</v>
      </c>
      <c r="T275">
        <v>272</v>
      </c>
      <c r="U275" t="s">
        <v>203</v>
      </c>
      <c r="V275">
        <f>VLOOKUP(Table13[[#This Row],[Make]],$A$4:$B$51,2,0)</f>
        <v>34</v>
      </c>
      <c r="W275" t="s">
        <v>168</v>
      </c>
      <c r="X275">
        <f>VLOOKUP(Table13[[#This Row],[Model]],Table12[[Model S]:[Column2]],2,0)</f>
        <v>22</v>
      </c>
      <c r="Y275">
        <v>2008</v>
      </c>
      <c r="Z275">
        <f>VLOOKUP(Table13[[#This Row],[Year]],$E$4:$F$31,2,0)</f>
        <v>19</v>
      </c>
      <c r="AA275" t="s">
        <v>125</v>
      </c>
      <c r="AB275">
        <f>VLOOKUP(Table13[[#This Row],[Engine Fuel Type]],$G$4:$H$13,2,0)</f>
        <v>10</v>
      </c>
      <c r="AC275">
        <v>306</v>
      </c>
      <c r="AD275">
        <v>6</v>
      </c>
      <c r="AE275" t="s">
        <v>75</v>
      </c>
      <c r="AF275">
        <f>VLOOKUP(Table13[[#This Row],[Transmission Type]],$I$4:$J$7,2,0)</f>
        <v>4</v>
      </c>
      <c r="AG275" t="s">
        <v>76</v>
      </c>
      <c r="AH275">
        <f>VLOOKUP(Table13[[#This Row],[Driven_Wheels]],$K$4:$L$7,2,0)</f>
        <v>4</v>
      </c>
      <c r="AI275">
        <v>2</v>
      </c>
      <c r="AJ275" t="s">
        <v>275</v>
      </c>
      <c r="AK275">
        <f>VLOOKUP(Table13[[#This Row],[Market Category]],$M$4:$N$75,2,0)</f>
        <v>62</v>
      </c>
      <c r="AL275" t="s">
        <v>70</v>
      </c>
      <c r="AM275">
        <f>VLOOKUP(Table13[[#This Row],[Vehicle Size]],$O$4:$P$6,2,0)</f>
        <v>1</v>
      </c>
      <c r="AN275" t="s">
        <v>78</v>
      </c>
      <c r="AO275">
        <f>VLOOKUP(Table13[[#This Row],[Vehicle Style]],$Q$4:$R$19,2,0)</f>
        <v>9</v>
      </c>
      <c r="AP275">
        <v>25</v>
      </c>
      <c r="AQ275">
        <v>18</v>
      </c>
      <c r="AR275">
        <v>2009</v>
      </c>
      <c r="AS275">
        <v>30210</v>
      </c>
    </row>
    <row r="276" spans="3:45" x14ac:dyDescent="0.35">
      <c r="C276" t="s">
        <v>491</v>
      </c>
      <c r="D276">
        <v>273</v>
      </c>
      <c r="T276">
        <v>273</v>
      </c>
      <c r="U276" t="s">
        <v>203</v>
      </c>
      <c r="V276">
        <f>VLOOKUP(Table13[[#This Row],[Make]],$A$4:$B$51,2,0)</f>
        <v>34</v>
      </c>
      <c r="W276" t="s">
        <v>168</v>
      </c>
      <c r="X276">
        <f>VLOOKUP(Table13[[#This Row],[Model]],Table12[[Model S]:[Column2]],2,0)</f>
        <v>22</v>
      </c>
      <c r="Y276">
        <v>2008</v>
      </c>
      <c r="Z276">
        <f>VLOOKUP(Table13[[#This Row],[Year]],$E$4:$F$31,2,0)</f>
        <v>19</v>
      </c>
      <c r="AA276" t="s">
        <v>125</v>
      </c>
      <c r="AB276">
        <f>VLOOKUP(Table13[[#This Row],[Engine Fuel Type]],$G$4:$H$13,2,0)</f>
        <v>10</v>
      </c>
      <c r="AC276">
        <v>306</v>
      </c>
      <c r="AD276">
        <v>6</v>
      </c>
      <c r="AE276" t="s">
        <v>81</v>
      </c>
      <c r="AF276">
        <f>VLOOKUP(Table13[[#This Row],[Transmission Type]],$I$4:$J$7,2,0)</f>
        <v>2</v>
      </c>
      <c r="AG276" t="s">
        <v>76</v>
      </c>
      <c r="AH276">
        <f>VLOOKUP(Table13[[#This Row],[Driven_Wheels]],$K$4:$L$7,2,0)</f>
        <v>4</v>
      </c>
      <c r="AI276">
        <v>2</v>
      </c>
      <c r="AJ276" t="s">
        <v>275</v>
      </c>
      <c r="AK276">
        <f>VLOOKUP(Table13[[#This Row],[Market Category]],$M$4:$N$75,2,0)</f>
        <v>62</v>
      </c>
      <c r="AL276" t="s">
        <v>70</v>
      </c>
      <c r="AM276">
        <f>VLOOKUP(Table13[[#This Row],[Vehicle Size]],$O$4:$P$6,2,0)</f>
        <v>1</v>
      </c>
      <c r="AN276" t="s">
        <v>78</v>
      </c>
      <c r="AO276">
        <f>VLOOKUP(Table13[[#This Row],[Vehicle Style]],$Q$4:$R$19,2,0)</f>
        <v>9</v>
      </c>
      <c r="AP276">
        <v>24</v>
      </c>
      <c r="AQ276">
        <v>17</v>
      </c>
      <c r="AR276">
        <v>2009</v>
      </c>
      <c r="AS276">
        <v>31210</v>
      </c>
    </row>
    <row r="277" spans="3:45" x14ac:dyDescent="0.35">
      <c r="C277" t="s">
        <v>492</v>
      </c>
      <c r="D277">
        <v>274</v>
      </c>
      <c r="T277">
        <v>274</v>
      </c>
      <c r="U277" t="s">
        <v>203</v>
      </c>
      <c r="V277">
        <f>VLOOKUP(Table13[[#This Row],[Make]],$A$4:$B$51,2,0)</f>
        <v>34</v>
      </c>
      <c r="W277" t="s">
        <v>168</v>
      </c>
      <c r="X277">
        <f>VLOOKUP(Table13[[#This Row],[Model]],Table12[[Model S]:[Column2]],2,0)</f>
        <v>22</v>
      </c>
      <c r="Y277">
        <v>2008</v>
      </c>
      <c r="Z277">
        <f>VLOOKUP(Table13[[#This Row],[Year]],$E$4:$F$31,2,0)</f>
        <v>19</v>
      </c>
      <c r="AA277" t="s">
        <v>125</v>
      </c>
      <c r="AB277">
        <f>VLOOKUP(Table13[[#This Row],[Engine Fuel Type]],$G$4:$H$13,2,0)</f>
        <v>10</v>
      </c>
      <c r="AC277">
        <v>306</v>
      </c>
      <c r="AD277">
        <v>6</v>
      </c>
      <c r="AE277" t="s">
        <v>75</v>
      </c>
      <c r="AF277">
        <f>VLOOKUP(Table13[[#This Row],[Transmission Type]],$I$4:$J$7,2,0)</f>
        <v>4</v>
      </c>
      <c r="AG277" t="s">
        <v>76</v>
      </c>
      <c r="AH277">
        <f>VLOOKUP(Table13[[#This Row],[Driven_Wheels]],$K$4:$L$7,2,0)</f>
        <v>4</v>
      </c>
      <c r="AI277">
        <v>2</v>
      </c>
      <c r="AJ277" t="s">
        <v>275</v>
      </c>
      <c r="AK277">
        <f>VLOOKUP(Table13[[#This Row],[Market Category]],$M$4:$N$75,2,0)</f>
        <v>62</v>
      </c>
      <c r="AL277" t="s">
        <v>70</v>
      </c>
      <c r="AM277">
        <f>VLOOKUP(Table13[[#This Row],[Vehicle Size]],$O$4:$P$6,2,0)</f>
        <v>1</v>
      </c>
      <c r="AN277" t="s">
        <v>78</v>
      </c>
      <c r="AO277">
        <f>VLOOKUP(Table13[[#This Row],[Vehicle Style]],$Q$4:$R$19,2,0)</f>
        <v>9</v>
      </c>
      <c r="AP277">
        <v>25</v>
      </c>
      <c r="AQ277">
        <v>18</v>
      </c>
      <c r="AR277">
        <v>2009</v>
      </c>
      <c r="AS277">
        <v>33340</v>
      </c>
    </row>
    <row r="278" spans="3:45" x14ac:dyDescent="0.35">
      <c r="C278" t="s">
        <v>493</v>
      </c>
      <c r="D278">
        <v>275</v>
      </c>
      <c r="T278">
        <v>275</v>
      </c>
      <c r="U278" t="s">
        <v>203</v>
      </c>
      <c r="V278">
        <f>VLOOKUP(Table13[[#This Row],[Make]],$A$4:$B$51,2,0)</f>
        <v>34</v>
      </c>
      <c r="W278" t="s">
        <v>168</v>
      </c>
      <c r="X278">
        <f>VLOOKUP(Table13[[#This Row],[Model]],Table12[[Model S]:[Column2]],2,0)</f>
        <v>22</v>
      </c>
      <c r="Y278">
        <v>2008</v>
      </c>
      <c r="Z278">
        <f>VLOOKUP(Table13[[#This Row],[Year]],$E$4:$F$31,2,0)</f>
        <v>19</v>
      </c>
      <c r="AA278" t="s">
        <v>125</v>
      </c>
      <c r="AB278">
        <f>VLOOKUP(Table13[[#This Row],[Engine Fuel Type]],$G$4:$H$13,2,0)</f>
        <v>10</v>
      </c>
      <c r="AC278">
        <v>306</v>
      </c>
      <c r="AD278">
        <v>6</v>
      </c>
      <c r="AE278" t="s">
        <v>81</v>
      </c>
      <c r="AF278">
        <f>VLOOKUP(Table13[[#This Row],[Transmission Type]],$I$4:$J$7,2,0)</f>
        <v>2</v>
      </c>
      <c r="AG278" t="s">
        <v>76</v>
      </c>
      <c r="AH278">
        <f>VLOOKUP(Table13[[#This Row],[Driven_Wheels]],$K$4:$L$7,2,0)</f>
        <v>4</v>
      </c>
      <c r="AI278">
        <v>2</v>
      </c>
      <c r="AJ278" t="s">
        <v>275</v>
      </c>
      <c r="AK278">
        <f>VLOOKUP(Table13[[#This Row],[Market Category]],$M$4:$N$75,2,0)</f>
        <v>62</v>
      </c>
      <c r="AL278" t="s">
        <v>70</v>
      </c>
      <c r="AM278">
        <f>VLOOKUP(Table13[[#This Row],[Vehicle Size]],$O$4:$P$6,2,0)</f>
        <v>1</v>
      </c>
      <c r="AN278" t="s">
        <v>87</v>
      </c>
      <c r="AO278">
        <f>VLOOKUP(Table13[[#This Row],[Vehicle Style]],$Q$4:$R$19,2,0)</f>
        <v>7</v>
      </c>
      <c r="AP278">
        <v>23</v>
      </c>
      <c r="AQ278">
        <v>17</v>
      </c>
      <c r="AR278">
        <v>2009</v>
      </c>
      <c r="AS278">
        <v>37280</v>
      </c>
    </row>
    <row r="279" spans="3:45" x14ac:dyDescent="0.35">
      <c r="C279" t="s">
        <v>494</v>
      </c>
      <c r="D279">
        <v>276</v>
      </c>
      <c r="T279">
        <v>276</v>
      </c>
      <c r="U279" t="s">
        <v>203</v>
      </c>
      <c r="V279">
        <f>VLOOKUP(Table13[[#This Row],[Make]],$A$4:$B$51,2,0)</f>
        <v>34</v>
      </c>
      <c r="W279" t="s">
        <v>168</v>
      </c>
      <c r="X279">
        <f>VLOOKUP(Table13[[#This Row],[Model]],Table12[[Model S]:[Column2]],2,0)</f>
        <v>22</v>
      </c>
      <c r="Y279">
        <v>2009</v>
      </c>
      <c r="Z279">
        <f>VLOOKUP(Table13[[#This Row],[Year]],$E$4:$F$31,2,0)</f>
        <v>20</v>
      </c>
      <c r="AA279" t="s">
        <v>125</v>
      </c>
      <c r="AB279">
        <f>VLOOKUP(Table13[[#This Row],[Engine Fuel Type]],$G$4:$H$13,2,0)</f>
        <v>10</v>
      </c>
      <c r="AC279">
        <v>306</v>
      </c>
      <c r="AD279">
        <v>6</v>
      </c>
      <c r="AE279" t="s">
        <v>75</v>
      </c>
      <c r="AF279">
        <f>VLOOKUP(Table13[[#This Row],[Transmission Type]],$I$4:$J$7,2,0)</f>
        <v>4</v>
      </c>
      <c r="AG279" t="s">
        <v>76</v>
      </c>
      <c r="AH279">
        <f>VLOOKUP(Table13[[#This Row],[Driven_Wheels]],$K$4:$L$7,2,0)</f>
        <v>4</v>
      </c>
      <c r="AI279">
        <v>2</v>
      </c>
      <c r="AJ279" t="s">
        <v>275</v>
      </c>
      <c r="AK279">
        <f>VLOOKUP(Table13[[#This Row],[Market Category]],$M$4:$N$75,2,0)</f>
        <v>62</v>
      </c>
      <c r="AL279" t="s">
        <v>70</v>
      </c>
      <c r="AM279">
        <f>VLOOKUP(Table13[[#This Row],[Vehicle Size]],$O$4:$P$6,2,0)</f>
        <v>1</v>
      </c>
      <c r="AN279" t="s">
        <v>87</v>
      </c>
      <c r="AO279">
        <f>VLOOKUP(Table13[[#This Row],[Vehicle Style]],$Q$4:$R$19,2,0)</f>
        <v>7</v>
      </c>
      <c r="AP279">
        <v>24</v>
      </c>
      <c r="AQ279">
        <v>17</v>
      </c>
      <c r="AR279">
        <v>2009</v>
      </c>
      <c r="AS279">
        <v>41570</v>
      </c>
    </row>
    <row r="280" spans="3:45" x14ac:dyDescent="0.35">
      <c r="C280" t="s">
        <v>495</v>
      </c>
      <c r="D280">
        <v>277</v>
      </c>
      <c r="T280">
        <v>277</v>
      </c>
      <c r="U280" t="s">
        <v>203</v>
      </c>
      <c r="V280">
        <f>VLOOKUP(Table13[[#This Row],[Make]],$A$4:$B$51,2,0)</f>
        <v>34</v>
      </c>
      <c r="W280" t="s">
        <v>168</v>
      </c>
      <c r="X280">
        <f>VLOOKUP(Table13[[#This Row],[Model]],Table12[[Model S]:[Column2]],2,0)</f>
        <v>22</v>
      </c>
      <c r="Y280">
        <v>2009</v>
      </c>
      <c r="Z280">
        <f>VLOOKUP(Table13[[#This Row],[Year]],$E$4:$F$31,2,0)</f>
        <v>20</v>
      </c>
      <c r="AA280" t="s">
        <v>125</v>
      </c>
      <c r="AB280">
        <f>VLOOKUP(Table13[[#This Row],[Engine Fuel Type]],$G$4:$H$13,2,0)</f>
        <v>10</v>
      </c>
      <c r="AC280">
        <v>306</v>
      </c>
      <c r="AD280">
        <v>6</v>
      </c>
      <c r="AE280" t="s">
        <v>75</v>
      </c>
      <c r="AF280">
        <f>VLOOKUP(Table13[[#This Row],[Transmission Type]],$I$4:$J$7,2,0)</f>
        <v>4</v>
      </c>
      <c r="AG280" t="s">
        <v>76</v>
      </c>
      <c r="AH280">
        <f>VLOOKUP(Table13[[#This Row],[Driven_Wheels]],$K$4:$L$7,2,0)</f>
        <v>4</v>
      </c>
      <c r="AI280">
        <v>2</v>
      </c>
      <c r="AJ280" t="s">
        <v>275</v>
      </c>
      <c r="AK280">
        <f>VLOOKUP(Table13[[#This Row],[Market Category]],$M$4:$N$75,2,0)</f>
        <v>62</v>
      </c>
      <c r="AL280" t="s">
        <v>70</v>
      </c>
      <c r="AM280">
        <f>VLOOKUP(Table13[[#This Row],[Vehicle Size]],$O$4:$P$6,2,0)</f>
        <v>1</v>
      </c>
      <c r="AN280" t="s">
        <v>87</v>
      </c>
      <c r="AO280">
        <f>VLOOKUP(Table13[[#This Row],[Vehicle Style]],$Q$4:$R$19,2,0)</f>
        <v>7</v>
      </c>
      <c r="AP280">
        <v>24</v>
      </c>
      <c r="AQ280">
        <v>17</v>
      </c>
      <c r="AR280">
        <v>2009</v>
      </c>
      <c r="AS280">
        <v>36870</v>
      </c>
    </row>
    <row r="281" spans="3:45" x14ac:dyDescent="0.35">
      <c r="C281" t="s">
        <v>496</v>
      </c>
      <c r="D281">
        <v>278</v>
      </c>
      <c r="T281">
        <v>278</v>
      </c>
      <c r="U281" t="s">
        <v>203</v>
      </c>
      <c r="V281">
        <f>VLOOKUP(Table13[[#This Row],[Make]],$A$4:$B$51,2,0)</f>
        <v>34</v>
      </c>
      <c r="W281" t="s">
        <v>168</v>
      </c>
      <c r="X281">
        <f>VLOOKUP(Table13[[#This Row],[Model]],Table12[[Model S]:[Column2]],2,0)</f>
        <v>22</v>
      </c>
      <c r="Y281">
        <v>2009</v>
      </c>
      <c r="Z281">
        <f>VLOOKUP(Table13[[#This Row],[Year]],$E$4:$F$31,2,0)</f>
        <v>20</v>
      </c>
      <c r="AA281" t="s">
        <v>125</v>
      </c>
      <c r="AB281">
        <f>VLOOKUP(Table13[[#This Row],[Engine Fuel Type]],$G$4:$H$13,2,0)</f>
        <v>10</v>
      </c>
      <c r="AC281">
        <v>306</v>
      </c>
      <c r="AD281">
        <v>6</v>
      </c>
      <c r="AE281" t="s">
        <v>81</v>
      </c>
      <c r="AF281">
        <f>VLOOKUP(Table13[[#This Row],[Transmission Type]],$I$4:$J$7,2,0)</f>
        <v>2</v>
      </c>
      <c r="AG281" t="s">
        <v>76</v>
      </c>
      <c r="AH281">
        <f>VLOOKUP(Table13[[#This Row],[Driven_Wheels]],$K$4:$L$7,2,0)</f>
        <v>4</v>
      </c>
      <c r="AI281">
        <v>2</v>
      </c>
      <c r="AJ281" t="s">
        <v>275</v>
      </c>
      <c r="AK281">
        <f>VLOOKUP(Table13[[#This Row],[Market Category]],$M$4:$N$75,2,0)</f>
        <v>62</v>
      </c>
      <c r="AL281" t="s">
        <v>70</v>
      </c>
      <c r="AM281">
        <f>VLOOKUP(Table13[[#This Row],[Vehicle Size]],$O$4:$P$6,2,0)</f>
        <v>1</v>
      </c>
      <c r="AN281" t="s">
        <v>87</v>
      </c>
      <c r="AO281">
        <f>VLOOKUP(Table13[[#This Row],[Vehicle Style]],$Q$4:$R$19,2,0)</f>
        <v>7</v>
      </c>
      <c r="AP281">
        <v>23</v>
      </c>
      <c r="AQ281">
        <v>17</v>
      </c>
      <c r="AR281">
        <v>2009</v>
      </c>
      <c r="AS281">
        <v>42570</v>
      </c>
    </row>
    <row r="282" spans="3:45" x14ac:dyDescent="0.35">
      <c r="C282" t="s">
        <v>497</v>
      </c>
      <c r="D282">
        <v>279</v>
      </c>
      <c r="T282">
        <v>279</v>
      </c>
      <c r="U282" t="s">
        <v>203</v>
      </c>
      <c r="V282">
        <f>VLOOKUP(Table13[[#This Row],[Make]],$A$4:$B$51,2,0)</f>
        <v>34</v>
      </c>
      <c r="W282" t="s">
        <v>168</v>
      </c>
      <c r="X282">
        <f>VLOOKUP(Table13[[#This Row],[Model]],Table12[[Model S]:[Column2]],2,0)</f>
        <v>22</v>
      </c>
      <c r="Y282">
        <v>2009</v>
      </c>
      <c r="Z282">
        <f>VLOOKUP(Table13[[#This Row],[Year]],$E$4:$F$31,2,0)</f>
        <v>20</v>
      </c>
      <c r="AA282" t="s">
        <v>125</v>
      </c>
      <c r="AB282">
        <f>VLOOKUP(Table13[[#This Row],[Engine Fuel Type]],$G$4:$H$13,2,0)</f>
        <v>10</v>
      </c>
      <c r="AC282">
        <v>306</v>
      </c>
      <c r="AD282">
        <v>6</v>
      </c>
      <c r="AE282" t="s">
        <v>81</v>
      </c>
      <c r="AF282">
        <f>VLOOKUP(Table13[[#This Row],[Transmission Type]],$I$4:$J$7,2,0)</f>
        <v>2</v>
      </c>
      <c r="AG282" t="s">
        <v>76</v>
      </c>
      <c r="AH282">
        <f>VLOOKUP(Table13[[#This Row],[Driven_Wheels]],$K$4:$L$7,2,0)</f>
        <v>4</v>
      </c>
      <c r="AI282">
        <v>2</v>
      </c>
      <c r="AJ282" t="s">
        <v>275</v>
      </c>
      <c r="AK282">
        <f>VLOOKUP(Table13[[#This Row],[Market Category]],$M$4:$N$75,2,0)</f>
        <v>62</v>
      </c>
      <c r="AL282" t="s">
        <v>70</v>
      </c>
      <c r="AM282">
        <f>VLOOKUP(Table13[[#This Row],[Vehicle Size]],$O$4:$P$6,2,0)</f>
        <v>1</v>
      </c>
      <c r="AN282" t="s">
        <v>87</v>
      </c>
      <c r="AO282">
        <f>VLOOKUP(Table13[[#This Row],[Vehicle Style]],$Q$4:$R$19,2,0)</f>
        <v>7</v>
      </c>
      <c r="AP282">
        <v>23</v>
      </c>
      <c r="AQ282">
        <v>17</v>
      </c>
      <c r="AR282">
        <v>2009</v>
      </c>
      <c r="AS282">
        <v>37870</v>
      </c>
    </row>
    <row r="283" spans="3:45" x14ac:dyDescent="0.35">
      <c r="C283" t="s">
        <v>498</v>
      </c>
      <c r="D283">
        <v>280</v>
      </c>
      <c r="T283">
        <v>280</v>
      </c>
      <c r="U283" t="s">
        <v>203</v>
      </c>
      <c r="V283">
        <f>VLOOKUP(Table13[[#This Row],[Make]],$A$4:$B$51,2,0)</f>
        <v>34</v>
      </c>
      <c r="W283" t="s">
        <v>168</v>
      </c>
      <c r="X283">
        <f>VLOOKUP(Table13[[#This Row],[Model]],Table12[[Model S]:[Column2]],2,0)</f>
        <v>22</v>
      </c>
      <c r="Y283">
        <v>2009</v>
      </c>
      <c r="Z283">
        <f>VLOOKUP(Table13[[#This Row],[Year]],$E$4:$F$31,2,0)</f>
        <v>20</v>
      </c>
      <c r="AA283" t="s">
        <v>125</v>
      </c>
      <c r="AB283">
        <f>VLOOKUP(Table13[[#This Row],[Engine Fuel Type]],$G$4:$H$13,2,0)</f>
        <v>10</v>
      </c>
      <c r="AC283">
        <v>306</v>
      </c>
      <c r="AD283">
        <v>6</v>
      </c>
      <c r="AE283" t="s">
        <v>75</v>
      </c>
      <c r="AF283">
        <f>VLOOKUP(Table13[[#This Row],[Transmission Type]],$I$4:$J$7,2,0)</f>
        <v>4</v>
      </c>
      <c r="AG283" t="s">
        <v>76</v>
      </c>
      <c r="AH283">
        <f>VLOOKUP(Table13[[#This Row],[Driven_Wheels]],$K$4:$L$7,2,0)</f>
        <v>4</v>
      </c>
      <c r="AI283">
        <v>2</v>
      </c>
      <c r="AJ283" t="s">
        <v>275</v>
      </c>
      <c r="AK283">
        <f>VLOOKUP(Table13[[#This Row],[Market Category]],$M$4:$N$75,2,0)</f>
        <v>62</v>
      </c>
      <c r="AL283" t="s">
        <v>70</v>
      </c>
      <c r="AM283">
        <f>VLOOKUP(Table13[[#This Row],[Vehicle Size]],$O$4:$P$6,2,0)</f>
        <v>1</v>
      </c>
      <c r="AN283" t="s">
        <v>87</v>
      </c>
      <c r="AO283">
        <f>VLOOKUP(Table13[[#This Row],[Vehicle Style]],$Q$4:$R$19,2,0)</f>
        <v>7</v>
      </c>
      <c r="AP283">
        <v>24</v>
      </c>
      <c r="AQ283">
        <v>17</v>
      </c>
      <c r="AR283">
        <v>2009</v>
      </c>
      <c r="AS283">
        <v>39220</v>
      </c>
    </row>
    <row r="284" spans="3:45" x14ac:dyDescent="0.35">
      <c r="C284" t="s">
        <v>499</v>
      </c>
      <c r="D284">
        <v>281</v>
      </c>
      <c r="T284">
        <v>281</v>
      </c>
      <c r="U284" t="s">
        <v>203</v>
      </c>
      <c r="V284">
        <f>VLOOKUP(Table13[[#This Row],[Make]],$A$4:$B$51,2,0)</f>
        <v>34</v>
      </c>
      <c r="W284" t="s">
        <v>168</v>
      </c>
      <c r="X284">
        <f>VLOOKUP(Table13[[#This Row],[Model]],Table12[[Model S]:[Column2]],2,0)</f>
        <v>22</v>
      </c>
      <c r="Y284">
        <v>2009</v>
      </c>
      <c r="Z284">
        <f>VLOOKUP(Table13[[#This Row],[Year]],$E$4:$F$31,2,0)</f>
        <v>20</v>
      </c>
      <c r="AA284" t="s">
        <v>125</v>
      </c>
      <c r="AB284">
        <f>VLOOKUP(Table13[[#This Row],[Engine Fuel Type]],$G$4:$H$13,2,0)</f>
        <v>10</v>
      </c>
      <c r="AC284">
        <v>306</v>
      </c>
      <c r="AD284">
        <v>6</v>
      </c>
      <c r="AE284" t="s">
        <v>81</v>
      </c>
      <c r="AF284">
        <f>VLOOKUP(Table13[[#This Row],[Transmission Type]],$I$4:$J$7,2,0)</f>
        <v>2</v>
      </c>
      <c r="AG284" t="s">
        <v>76</v>
      </c>
      <c r="AH284">
        <f>VLOOKUP(Table13[[#This Row],[Driven_Wheels]],$K$4:$L$7,2,0)</f>
        <v>4</v>
      </c>
      <c r="AI284">
        <v>2</v>
      </c>
      <c r="AJ284" t="s">
        <v>275</v>
      </c>
      <c r="AK284">
        <f>VLOOKUP(Table13[[#This Row],[Market Category]],$M$4:$N$75,2,0)</f>
        <v>62</v>
      </c>
      <c r="AL284" t="s">
        <v>70</v>
      </c>
      <c r="AM284">
        <f>VLOOKUP(Table13[[#This Row],[Vehicle Size]],$O$4:$P$6,2,0)</f>
        <v>1</v>
      </c>
      <c r="AN284" t="s">
        <v>87</v>
      </c>
      <c r="AO284">
        <f>VLOOKUP(Table13[[#This Row],[Vehicle Style]],$Q$4:$R$19,2,0)</f>
        <v>7</v>
      </c>
      <c r="AP284">
        <v>23</v>
      </c>
      <c r="AQ284">
        <v>17</v>
      </c>
      <c r="AR284">
        <v>2009</v>
      </c>
      <c r="AS284">
        <v>40220</v>
      </c>
    </row>
    <row r="285" spans="3:45" x14ac:dyDescent="0.35">
      <c r="C285" t="s">
        <v>500</v>
      </c>
      <c r="D285">
        <v>282</v>
      </c>
      <c r="T285">
        <v>282</v>
      </c>
      <c r="U285" t="s">
        <v>136</v>
      </c>
      <c r="V285">
        <f>VLOOKUP(Table13[[#This Row],[Make]],$A$4:$B$51,2,0)</f>
        <v>13</v>
      </c>
      <c r="W285" t="s">
        <v>171</v>
      </c>
      <c r="X285">
        <f>VLOOKUP(Table13[[#This Row],[Model]],Table12[[Model S]:[Column2]],2,0)</f>
        <v>23</v>
      </c>
      <c r="Y285">
        <v>2002</v>
      </c>
      <c r="Z285">
        <f>VLOOKUP(Table13[[#This Row],[Year]],$E$4:$F$31,2,0)</f>
        <v>13</v>
      </c>
      <c r="AA285" t="s">
        <v>74</v>
      </c>
      <c r="AB285">
        <f>VLOOKUP(Table13[[#This Row],[Engine Fuel Type]],$G$4:$H$13,2,0)</f>
        <v>9</v>
      </c>
      <c r="AC285">
        <v>400</v>
      </c>
      <c r="AD285">
        <v>8</v>
      </c>
      <c r="AE285" t="s">
        <v>75</v>
      </c>
      <c r="AF285">
        <f>VLOOKUP(Table13[[#This Row],[Transmission Type]],$I$4:$J$7,2,0)</f>
        <v>4</v>
      </c>
      <c r="AG285" t="s">
        <v>76</v>
      </c>
      <c r="AH285">
        <f>VLOOKUP(Table13[[#This Row],[Driven_Wheels]],$K$4:$L$7,2,0)</f>
        <v>4</v>
      </c>
      <c r="AI285">
        <v>2</v>
      </c>
      <c r="AJ285" t="s">
        <v>196</v>
      </c>
      <c r="AK285">
        <f>VLOOKUP(Table13[[#This Row],[Market Category]],$M$4:$N$75,2,0)</f>
        <v>31</v>
      </c>
      <c r="AL285" t="s">
        <v>70</v>
      </c>
      <c r="AM285">
        <f>VLOOKUP(Table13[[#This Row],[Vehicle Size]],$O$4:$P$6,2,0)</f>
        <v>1</v>
      </c>
      <c r="AN285" t="s">
        <v>87</v>
      </c>
      <c r="AO285">
        <f>VLOOKUP(Table13[[#This Row],[Vehicle Style]],$Q$4:$R$19,2,0)</f>
        <v>7</v>
      </c>
      <c r="AP285">
        <v>15</v>
      </c>
      <c r="AQ285">
        <v>10</v>
      </c>
      <c r="AR285">
        <v>2774</v>
      </c>
      <c r="AS285">
        <v>160829</v>
      </c>
    </row>
    <row r="286" spans="3:45" x14ac:dyDescent="0.35">
      <c r="C286" t="s">
        <v>501</v>
      </c>
      <c r="D286">
        <v>283</v>
      </c>
      <c r="T286">
        <v>283</v>
      </c>
      <c r="U286" t="s">
        <v>136</v>
      </c>
      <c r="V286">
        <f>VLOOKUP(Table13[[#This Row],[Make]],$A$4:$B$51,2,0)</f>
        <v>13</v>
      </c>
      <c r="W286" t="s">
        <v>171</v>
      </c>
      <c r="X286">
        <f>VLOOKUP(Table13[[#This Row],[Model]],Table12[[Model S]:[Column2]],2,0)</f>
        <v>23</v>
      </c>
      <c r="Y286">
        <v>2002</v>
      </c>
      <c r="Z286">
        <f>VLOOKUP(Table13[[#This Row],[Year]],$E$4:$F$31,2,0)</f>
        <v>13</v>
      </c>
      <c r="AA286" t="s">
        <v>74</v>
      </c>
      <c r="AB286">
        <f>VLOOKUP(Table13[[#This Row],[Engine Fuel Type]],$G$4:$H$13,2,0)</f>
        <v>9</v>
      </c>
      <c r="AC286">
        <v>400</v>
      </c>
      <c r="AD286">
        <v>8</v>
      </c>
      <c r="AE286" t="s">
        <v>75</v>
      </c>
      <c r="AF286">
        <f>VLOOKUP(Table13[[#This Row],[Transmission Type]],$I$4:$J$7,2,0)</f>
        <v>4</v>
      </c>
      <c r="AG286" t="s">
        <v>76</v>
      </c>
      <c r="AH286">
        <f>VLOOKUP(Table13[[#This Row],[Driven_Wheels]],$K$4:$L$7,2,0)</f>
        <v>4</v>
      </c>
      <c r="AI286">
        <v>2</v>
      </c>
      <c r="AJ286" t="s">
        <v>196</v>
      </c>
      <c r="AK286">
        <f>VLOOKUP(Table13[[#This Row],[Market Category]],$M$4:$N$75,2,0)</f>
        <v>31</v>
      </c>
      <c r="AL286" t="s">
        <v>70</v>
      </c>
      <c r="AM286">
        <f>VLOOKUP(Table13[[#This Row],[Vehicle Size]],$O$4:$P$6,2,0)</f>
        <v>1</v>
      </c>
      <c r="AN286" t="s">
        <v>78</v>
      </c>
      <c r="AO286">
        <f>VLOOKUP(Table13[[#This Row],[Vehicle Style]],$Q$4:$R$19,2,0)</f>
        <v>9</v>
      </c>
      <c r="AP286">
        <v>15</v>
      </c>
      <c r="AQ286">
        <v>10</v>
      </c>
      <c r="AR286">
        <v>2774</v>
      </c>
      <c r="AS286">
        <v>140615</v>
      </c>
    </row>
    <row r="287" spans="3:45" x14ac:dyDescent="0.35">
      <c r="C287" t="s">
        <v>502</v>
      </c>
      <c r="D287">
        <v>284</v>
      </c>
      <c r="T287">
        <v>284</v>
      </c>
      <c r="U287" t="s">
        <v>136</v>
      </c>
      <c r="V287">
        <f>VLOOKUP(Table13[[#This Row],[Make]],$A$4:$B$51,2,0)</f>
        <v>13</v>
      </c>
      <c r="W287" t="s">
        <v>171</v>
      </c>
      <c r="X287">
        <f>VLOOKUP(Table13[[#This Row],[Model]],Table12[[Model S]:[Column2]],2,0)</f>
        <v>23</v>
      </c>
      <c r="Y287">
        <v>2002</v>
      </c>
      <c r="Z287">
        <f>VLOOKUP(Table13[[#This Row],[Year]],$E$4:$F$31,2,0)</f>
        <v>13</v>
      </c>
      <c r="AA287" t="s">
        <v>74</v>
      </c>
      <c r="AB287">
        <f>VLOOKUP(Table13[[#This Row],[Engine Fuel Type]],$G$4:$H$13,2,0)</f>
        <v>9</v>
      </c>
      <c r="AC287">
        <v>400</v>
      </c>
      <c r="AD287">
        <v>8</v>
      </c>
      <c r="AE287" t="s">
        <v>67</v>
      </c>
      <c r="AF287">
        <f>VLOOKUP(Table13[[#This Row],[Transmission Type]],$I$4:$J$7,2,0)</f>
        <v>1</v>
      </c>
      <c r="AG287" t="s">
        <v>76</v>
      </c>
      <c r="AH287">
        <f>VLOOKUP(Table13[[#This Row],[Driven_Wheels]],$K$4:$L$7,2,0)</f>
        <v>4</v>
      </c>
      <c r="AI287">
        <v>2</v>
      </c>
      <c r="AJ287" t="s">
        <v>196</v>
      </c>
      <c r="AK287">
        <f>VLOOKUP(Table13[[#This Row],[Market Category]],$M$4:$N$75,2,0)</f>
        <v>31</v>
      </c>
      <c r="AL287" t="s">
        <v>70</v>
      </c>
      <c r="AM287">
        <f>VLOOKUP(Table13[[#This Row],[Vehicle Size]],$O$4:$P$6,2,0)</f>
        <v>1</v>
      </c>
      <c r="AN287" t="s">
        <v>78</v>
      </c>
      <c r="AO287">
        <f>VLOOKUP(Table13[[#This Row],[Vehicle Style]],$Q$4:$R$19,2,0)</f>
        <v>9</v>
      </c>
      <c r="AP287">
        <v>15</v>
      </c>
      <c r="AQ287">
        <v>10</v>
      </c>
      <c r="AR287">
        <v>2774</v>
      </c>
      <c r="AS287">
        <v>150694</v>
      </c>
    </row>
    <row r="288" spans="3:45" x14ac:dyDescent="0.35">
      <c r="C288" t="s">
        <v>503</v>
      </c>
      <c r="D288">
        <v>285</v>
      </c>
      <c r="T288">
        <v>285</v>
      </c>
      <c r="U288" t="s">
        <v>136</v>
      </c>
      <c r="V288">
        <f>VLOOKUP(Table13[[#This Row],[Make]],$A$4:$B$51,2,0)</f>
        <v>13</v>
      </c>
      <c r="W288" t="s">
        <v>171</v>
      </c>
      <c r="X288">
        <f>VLOOKUP(Table13[[#This Row],[Model]],Table12[[Model S]:[Column2]],2,0)</f>
        <v>23</v>
      </c>
      <c r="Y288">
        <v>2002</v>
      </c>
      <c r="Z288">
        <f>VLOOKUP(Table13[[#This Row],[Year]],$E$4:$F$31,2,0)</f>
        <v>13</v>
      </c>
      <c r="AA288" t="s">
        <v>74</v>
      </c>
      <c r="AB288">
        <f>VLOOKUP(Table13[[#This Row],[Engine Fuel Type]],$G$4:$H$13,2,0)</f>
        <v>9</v>
      </c>
      <c r="AC288">
        <v>400</v>
      </c>
      <c r="AD288">
        <v>8</v>
      </c>
      <c r="AE288" t="s">
        <v>67</v>
      </c>
      <c r="AF288">
        <f>VLOOKUP(Table13[[#This Row],[Transmission Type]],$I$4:$J$7,2,0)</f>
        <v>1</v>
      </c>
      <c r="AG288" t="s">
        <v>76</v>
      </c>
      <c r="AH288">
        <f>VLOOKUP(Table13[[#This Row],[Driven_Wheels]],$K$4:$L$7,2,0)</f>
        <v>4</v>
      </c>
      <c r="AI288">
        <v>2</v>
      </c>
      <c r="AJ288" t="s">
        <v>196</v>
      </c>
      <c r="AK288">
        <f>VLOOKUP(Table13[[#This Row],[Market Category]],$M$4:$N$75,2,0)</f>
        <v>31</v>
      </c>
      <c r="AL288" t="s">
        <v>70</v>
      </c>
      <c r="AM288">
        <f>VLOOKUP(Table13[[#This Row],[Vehicle Size]],$O$4:$P$6,2,0)</f>
        <v>1</v>
      </c>
      <c r="AN288" t="s">
        <v>87</v>
      </c>
      <c r="AO288">
        <f>VLOOKUP(Table13[[#This Row],[Vehicle Style]],$Q$4:$R$19,2,0)</f>
        <v>7</v>
      </c>
      <c r="AP288">
        <v>15</v>
      </c>
      <c r="AQ288">
        <v>10</v>
      </c>
      <c r="AR288">
        <v>2774</v>
      </c>
      <c r="AS288">
        <v>170829</v>
      </c>
    </row>
    <row r="289" spans="3:45" x14ac:dyDescent="0.35">
      <c r="C289" t="s">
        <v>504</v>
      </c>
      <c r="D289">
        <v>286</v>
      </c>
      <c r="T289">
        <v>286</v>
      </c>
      <c r="U289" t="s">
        <v>136</v>
      </c>
      <c r="V289">
        <f>VLOOKUP(Table13[[#This Row],[Make]],$A$4:$B$51,2,0)</f>
        <v>13</v>
      </c>
      <c r="W289" t="s">
        <v>171</v>
      </c>
      <c r="X289">
        <f>VLOOKUP(Table13[[#This Row],[Model]],Table12[[Model S]:[Column2]],2,0)</f>
        <v>23</v>
      </c>
      <c r="Y289">
        <v>2003</v>
      </c>
      <c r="Z289">
        <f>VLOOKUP(Table13[[#This Row],[Year]],$E$4:$F$31,2,0)</f>
        <v>14</v>
      </c>
      <c r="AA289" t="s">
        <v>74</v>
      </c>
      <c r="AB289">
        <f>VLOOKUP(Table13[[#This Row],[Engine Fuel Type]],$G$4:$H$13,2,0)</f>
        <v>9</v>
      </c>
      <c r="AC289">
        <v>400</v>
      </c>
      <c r="AD289">
        <v>8</v>
      </c>
      <c r="AE289" t="s">
        <v>75</v>
      </c>
      <c r="AF289">
        <f>VLOOKUP(Table13[[#This Row],[Transmission Type]],$I$4:$J$7,2,0)</f>
        <v>4</v>
      </c>
      <c r="AG289" t="s">
        <v>76</v>
      </c>
      <c r="AH289">
        <f>VLOOKUP(Table13[[#This Row],[Driven_Wheels]],$K$4:$L$7,2,0)</f>
        <v>4</v>
      </c>
      <c r="AI289">
        <v>2</v>
      </c>
      <c r="AJ289" t="s">
        <v>196</v>
      </c>
      <c r="AK289">
        <f>VLOOKUP(Table13[[#This Row],[Market Category]],$M$4:$N$75,2,0)</f>
        <v>31</v>
      </c>
      <c r="AL289" t="s">
        <v>70</v>
      </c>
      <c r="AM289">
        <f>VLOOKUP(Table13[[#This Row],[Vehicle Size]],$O$4:$P$6,2,0)</f>
        <v>1</v>
      </c>
      <c r="AN289" t="s">
        <v>87</v>
      </c>
      <c r="AO289">
        <f>VLOOKUP(Table13[[#This Row],[Vehicle Style]],$Q$4:$R$19,2,0)</f>
        <v>7</v>
      </c>
      <c r="AP289">
        <v>15</v>
      </c>
      <c r="AQ289">
        <v>10</v>
      </c>
      <c r="AR289">
        <v>2774</v>
      </c>
      <c r="AS289">
        <v>165986</v>
      </c>
    </row>
    <row r="290" spans="3:45" x14ac:dyDescent="0.35">
      <c r="C290" t="s">
        <v>505</v>
      </c>
      <c r="D290">
        <v>287</v>
      </c>
      <c r="T290">
        <v>287</v>
      </c>
      <c r="U290" t="s">
        <v>136</v>
      </c>
      <c r="V290">
        <f>VLOOKUP(Table13[[#This Row],[Make]],$A$4:$B$51,2,0)</f>
        <v>13</v>
      </c>
      <c r="W290" t="s">
        <v>171</v>
      </c>
      <c r="X290">
        <f>VLOOKUP(Table13[[#This Row],[Model]],Table12[[Model S]:[Column2]],2,0)</f>
        <v>23</v>
      </c>
      <c r="Y290">
        <v>2003</v>
      </c>
      <c r="Z290">
        <f>VLOOKUP(Table13[[#This Row],[Year]],$E$4:$F$31,2,0)</f>
        <v>14</v>
      </c>
      <c r="AA290" t="s">
        <v>74</v>
      </c>
      <c r="AB290">
        <f>VLOOKUP(Table13[[#This Row],[Engine Fuel Type]],$G$4:$H$13,2,0)</f>
        <v>9</v>
      </c>
      <c r="AC290">
        <v>400</v>
      </c>
      <c r="AD290">
        <v>8</v>
      </c>
      <c r="AE290" t="s">
        <v>67</v>
      </c>
      <c r="AF290">
        <f>VLOOKUP(Table13[[#This Row],[Transmission Type]],$I$4:$J$7,2,0)</f>
        <v>1</v>
      </c>
      <c r="AG290" t="s">
        <v>76</v>
      </c>
      <c r="AH290">
        <f>VLOOKUP(Table13[[#This Row],[Driven_Wheels]],$K$4:$L$7,2,0)</f>
        <v>4</v>
      </c>
      <c r="AI290">
        <v>2</v>
      </c>
      <c r="AJ290" t="s">
        <v>196</v>
      </c>
      <c r="AK290">
        <f>VLOOKUP(Table13[[#This Row],[Market Category]],$M$4:$N$75,2,0)</f>
        <v>31</v>
      </c>
      <c r="AL290" t="s">
        <v>70</v>
      </c>
      <c r="AM290">
        <f>VLOOKUP(Table13[[#This Row],[Vehicle Size]],$O$4:$P$6,2,0)</f>
        <v>1</v>
      </c>
      <c r="AN290" t="s">
        <v>78</v>
      </c>
      <c r="AO290">
        <f>VLOOKUP(Table13[[#This Row],[Vehicle Style]],$Q$4:$R$19,2,0)</f>
        <v>9</v>
      </c>
      <c r="AP290">
        <v>15</v>
      </c>
      <c r="AQ290">
        <v>10</v>
      </c>
      <c r="AR290">
        <v>2774</v>
      </c>
      <c r="AS290">
        <v>154090</v>
      </c>
    </row>
    <row r="291" spans="3:45" x14ac:dyDescent="0.35">
      <c r="C291" t="s">
        <v>506</v>
      </c>
      <c r="D291">
        <v>288</v>
      </c>
      <c r="T291">
        <v>288</v>
      </c>
      <c r="U291" t="s">
        <v>136</v>
      </c>
      <c r="V291">
        <f>VLOOKUP(Table13[[#This Row],[Make]],$A$4:$B$51,2,0)</f>
        <v>13</v>
      </c>
      <c r="W291" t="s">
        <v>171</v>
      </c>
      <c r="X291">
        <f>VLOOKUP(Table13[[#This Row],[Model]],Table12[[Model S]:[Column2]],2,0)</f>
        <v>23</v>
      </c>
      <c r="Y291">
        <v>2003</v>
      </c>
      <c r="Z291">
        <f>VLOOKUP(Table13[[#This Row],[Year]],$E$4:$F$31,2,0)</f>
        <v>14</v>
      </c>
      <c r="AA291" t="s">
        <v>74</v>
      </c>
      <c r="AB291">
        <f>VLOOKUP(Table13[[#This Row],[Engine Fuel Type]],$G$4:$H$13,2,0)</f>
        <v>9</v>
      </c>
      <c r="AC291">
        <v>400</v>
      </c>
      <c r="AD291">
        <v>8</v>
      </c>
      <c r="AE291" t="s">
        <v>75</v>
      </c>
      <c r="AF291">
        <f>VLOOKUP(Table13[[#This Row],[Transmission Type]],$I$4:$J$7,2,0)</f>
        <v>4</v>
      </c>
      <c r="AG291" t="s">
        <v>76</v>
      </c>
      <c r="AH291">
        <f>VLOOKUP(Table13[[#This Row],[Driven_Wheels]],$K$4:$L$7,2,0)</f>
        <v>4</v>
      </c>
      <c r="AI291">
        <v>2</v>
      </c>
      <c r="AJ291" t="s">
        <v>196</v>
      </c>
      <c r="AK291">
        <f>VLOOKUP(Table13[[#This Row],[Market Category]],$M$4:$N$75,2,0)</f>
        <v>31</v>
      </c>
      <c r="AL291" t="s">
        <v>70</v>
      </c>
      <c r="AM291">
        <f>VLOOKUP(Table13[[#This Row],[Vehicle Size]],$O$4:$P$6,2,0)</f>
        <v>1</v>
      </c>
      <c r="AN291" t="s">
        <v>78</v>
      </c>
      <c r="AO291">
        <f>VLOOKUP(Table13[[#This Row],[Vehicle Style]],$Q$4:$R$19,2,0)</f>
        <v>9</v>
      </c>
      <c r="AP291">
        <v>15</v>
      </c>
      <c r="AQ291">
        <v>10</v>
      </c>
      <c r="AR291">
        <v>2774</v>
      </c>
      <c r="AS291">
        <v>143860</v>
      </c>
    </row>
    <row r="292" spans="3:45" x14ac:dyDescent="0.35">
      <c r="C292" t="s">
        <v>507</v>
      </c>
      <c r="D292">
        <v>289</v>
      </c>
      <c r="T292">
        <v>289</v>
      </c>
      <c r="U292" t="s">
        <v>136</v>
      </c>
      <c r="V292">
        <f>VLOOKUP(Table13[[#This Row],[Make]],$A$4:$B$51,2,0)</f>
        <v>13</v>
      </c>
      <c r="W292" t="s">
        <v>171</v>
      </c>
      <c r="X292">
        <f>VLOOKUP(Table13[[#This Row],[Model]],Table12[[Model S]:[Column2]],2,0)</f>
        <v>23</v>
      </c>
      <c r="Y292">
        <v>2003</v>
      </c>
      <c r="Z292">
        <f>VLOOKUP(Table13[[#This Row],[Year]],$E$4:$F$31,2,0)</f>
        <v>14</v>
      </c>
      <c r="AA292" t="s">
        <v>74</v>
      </c>
      <c r="AB292">
        <f>VLOOKUP(Table13[[#This Row],[Engine Fuel Type]],$G$4:$H$13,2,0)</f>
        <v>9</v>
      </c>
      <c r="AC292">
        <v>400</v>
      </c>
      <c r="AD292">
        <v>8</v>
      </c>
      <c r="AE292" t="s">
        <v>67</v>
      </c>
      <c r="AF292">
        <f>VLOOKUP(Table13[[#This Row],[Transmission Type]],$I$4:$J$7,2,0)</f>
        <v>1</v>
      </c>
      <c r="AG292" t="s">
        <v>76</v>
      </c>
      <c r="AH292">
        <f>VLOOKUP(Table13[[#This Row],[Driven_Wheels]],$K$4:$L$7,2,0)</f>
        <v>4</v>
      </c>
      <c r="AI292">
        <v>2</v>
      </c>
      <c r="AJ292" t="s">
        <v>196</v>
      </c>
      <c r="AK292">
        <f>VLOOKUP(Table13[[#This Row],[Market Category]],$M$4:$N$75,2,0)</f>
        <v>31</v>
      </c>
      <c r="AL292" t="s">
        <v>70</v>
      </c>
      <c r="AM292">
        <f>VLOOKUP(Table13[[#This Row],[Vehicle Size]],$O$4:$P$6,2,0)</f>
        <v>1</v>
      </c>
      <c r="AN292" t="s">
        <v>87</v>
      </c>
      <c r="AO292">
        <f>VLOOKUP(Table13[[#This Row],[Vehicle Style]],$Q$4:$R$19,2,0)</f>
        <v>7</v>
      </c>
      <c r="AP292">
        <v>15</v>
      </c>
      <c r="AQ292">
        <v>10</v>
      </c>
      <c r="AR292">
        <v>2774</v>
      </c>
      <c r="AS292">
        <v>176287</v>
      </c>
    </row>
    <row r="293" spans="3:45" x14ac:dyDescent="0.35">
      <c r="C293" t="s">
        <v>508</v>
      </c>
      <c r="D293">
        <v>290</v>
      </c>
      <c r="T293">
        <v>290</v>
      </c>
      <c r="U293" t="s">
        <v>136</v>
      </c>
      <c r="V293">
        <f>VLOOKUP(Table13[[#This Row],[Make]],$A$4:$B$51,2,0)</f>
        <v>13</v>
      </c>
      <c r="W293" t="s">
        <v>171</v>
      </c>
      <c r="X293">
        <f>VLOOKUP(Table13[[#This Row],[Model]],Table12[[Model S]:[Column2]],2,0)</f>
        <v>23</v>
      </c>
      <c r="Y293">
        <v>2004</v>
      </c>
      <c r="Z293">
        <f>VLOOKUP(Table13[[#This Row],[Year]],$E$4:$F$31,2,0)</f>
        <v>15</v>
      </c>
      <c r="AA293" t="s">
        <v>74</v>
      </c>
      <c r="AB293">
        <f>VLOOKUP(Table13[[#This Row],[Engine Fuel Type]],$G$4:$H$13,2,0)</f>
        <v>9</v>
      </c>
      <c r="AC293">
        <v>400</v>
      </c>
      <c r="AD293">
        <v>8</v>
      </c>
      <c r="AE293" t="s">
        <v>67</v>
      </c>
      <c r="AF293">
        <f>VLOOKUP(Table13[[#This Row],[Transmission Type]],$I$4:$J$7,2,0)</f>
        <v>1</v>
      </c>
      <c r="AG293" t="s">
        <v>76</v>
      </c>
      <c r="AH293">
        <f>VLOOKUP(Table13[[#This Row],[Driven_Wheels]],$K$4:$L$7,2,0)</f>
        <v>4</v>
      </c>
      <c r="AI293">
        <v>2</v>
      </c>
      <c r="AJ293" t="s">
        <v>196</v>
      </c>
      <c r="AK293">
        <f>VLOOKUP(Table13[[#This Row],[Market Category]],$M$4:$N$75,2,0)</f>
        <v>31</v>
      </c>
      <c r="AL293" t="s">
        <v>70</v>
      </c>
      <c r="AM293">
        <f>VLOOKUP(Table13[[#This Row],[Vehicle Size]],$O$4:$P$6,2,0)</f>
        <v>1</v>
      </c>
      <c r="AN293" t="s">
        <v>78</v>
      </c>
      <c r="AO293">
        <f>VLOOKUP(Table13[[#This Row],[Vehicle Style]],$Q$4:$R$19,2,0)</f>
        <v>9</v>
      </c>
      <c r="AP293">
        <v>15</v>
      </c>
      <c r="AQ293">
        <v>10</v>
      </c>
      <c r="AR293">
        <v>2774</v>
      </c>
      <c r="AS293">
        <v>157767</v>
      </c>
    </row>
    <row r="294" spans="3:45" x14ac:dyDescent="0.35">
      <c r="C294" t="s">
        <v>509</v>
      </c>
      <c r="D294">
        <v>291</v>
      </c>
      <c r="T294">
        <v>291</v>
      </c>
      <c r="U294" t="s">
        <v>136</v>
      </c>
      <c r="V294">
        <f>VLOOKUP(Table13[[#This Row],[Make]],$A$4:$B$51,2,0)</f>
        <v>13</v>
      </c>
      <c r="W294" t="s">
        <v>171</v>
      </c>
      <c r="X294">
        <f>VLOOKUP(Table13[[#This Row],[Model]],Table12[[Model S]:[Column2]],2,0)</f>
        <v>23</v>
      </c>
      <c r="Y294">
        <v>2004</v>
      </c>
      <c r="Z294">
        <f>VLOOKUP(Table13[[#This Row],[Year]],$E$4:$F$31,2,0)</f>
        <v>15</v>
      </c>
      <c r="AA294" t="s">
        <v>74</v>
      </c>
      <c r="AB294">
        <f>VLOOKUP(Table13[[#This Row],[Engine Fuel Type]],$G$4:$H$13,2,0)</f>
        <v>9</v>
      </c>
      <c r="AC294">
        <v>425</v>
      </c>
      <c r="AD294">
        <v>8</v>
      </c>
      <c r="AE294" t="s">
        <v>67</v>
      </c>
      <c r="AF294">
        <f>VLOOKUP(Table13[[#This Row],[Transmission Type]],$I$4:$J$7,2,0)</f>
        <v>1</v>
      </c>
      <c r="AG294" t="s">
        <v>76</v>
      </c>
      <c r="AH294">
        <f>VLOOKUP(Table13[[#This Row],[Driven_Wheels]],$K$4:$L$7,2,0)</f>
        <v>4</v>
      </c>
      <c r="AI294">
        <v>2</v>
      </c>
      <c r="AJ294" t="s">
        <v>180</v>
      </c>
      <c r="AK294">
        <f>VLOOKUP(Table13[[#This Row],[Market Category]],$M$4:$N$75,2,0)</f>
        <v>26</v>
      </c>
      <c r="AL294" t="s">
        <v>70</v>
      </c>
      <c r="AM294">
        <f>VLOOKUP(Table13[[#This Row],[Vehicle Size]],$O$4:$P$6,2,0)</f>
        <v>1</v>
      </c>
      <c r="AN294" t="s">
        <v>78</v>
      </c>
      <c r="AO294">
        <f>VLOOKUP(Table13[[#This Row],[Vehicle Style]],$Q$4:$R$19,2,0)</f>
        <v>9</v>
      </c>
      <c r="AP294">
        <v>15</v>
      </c>
      <c r="AQ294">
        <v>10</v>
      </c>
      <c r="AR294">
        <v>2774</v>
      </c>
      <c r="AS294">
        <v>187124</v>
      </c>
    </row>
    <row r="295" spans="3:45" x14ac:dyDescent="0.35">
      <c r="C295" t="s">
        <v>510</v>
      </c>
      <c r="D295">
        <v>292</v>
      </c>
      <c r="T295">
        <v>292</v>
      </c>
      <c r="U295" t="s">
        <v>136</v>
      </c>
      <c r="V295">
        <f>VLOOKUP(Table13[[#This Row],[Make]],$A$4:$B$51,2,0)</f>
        <v>13</v>
      </c>
      <c r="W295" t="s">
        <v>171</v>
      </c>
      <c r="X295">
        <f>VLOOKUP(Table13[[#This Row],[Model]],Table12[[Model S]:[Column2]],2,0)</f>
        <v>23</v>
      </c>
      <c r="Y295">
        <v>2004</v>
      </c>
      <c r="Z295">
        <f>VLOOKUP(Table13[[#This Row],[Year]],$E$4:$F$31,2,0)</f>
        <v>15</v>
      </c>
      <c r="AA295" t="s">
        <v>74</v>
      </c>
      <c r="AB295">
        <f>VLOOKUP(Table13[[#This Row],[Engine Fuel Type]],$G$4:$H$13,2,0)</f>
        <v>9</v>
      </c>
      <c r="AC295">
        <v>400</v>
      </c>
      <c r="AD295">
        <v>8</v>
      </c>
      <c r="AE295" t="s">
        <v>75</v>
      </c>
      <c r="AF295">
        <f>VLOOKUP(Table13[[#This Row],[Transmission Type]],$I$4:$J$7,2,0)</f>
        <v>4</v>
      </c>
      <c r="AG295" t="s">
        <v>76</v>
      </c>
      <c r="AH295">
        <f>VLOOKUP(Table13[[#This Row],[Driven_Wheels]],$K$4:$L$7,2,0)</f>
        <v>4</v>
      </c>
      <c r="AI295">
        <v>2</v>
      </c>
      <c r="AJ295" t="s">
        <v>196</v>
      </c>
      <c r="AK295">
        <f>VLOOKUP(Table13[[#This Row],[Market Category]],$M$4:$N$75,2,0)</f>
        <v>31</v>
      </c>
      <c r="AL295" t="s">
        <v>70</v>
      </c>
      <c r="AM295">
        <f>VLOOKUP(Table13[[#This Row],[Vehicle Size]],$O$4:$P$6,2,0)</f>
        <v>1</v>
      </c>
      <c r="AN295" t="s">
        <v>78</v>
      </c>
      <c r="AO295">
        <f>VLOOKUP(Table13[[#This Row],[Vehicle Style]],$Q$4:$R$19,2,0)</f>
        <v>9</v>
      </c>
      <c r="AP295">
        <v>15</v>
      </c>
      <c r="AQ295">
        <v>10</v>
      </c>
      <c r="AR295">
        <v>2774</v>
      </c>
      <c r="AS295">
        <v>147332</v>
      </c>
    </row>
    <row r="296" spans="3:45" x14ac:dyDescent="0.35">
      <c r="C296" t="s">
        <v>511</v>
      </c>
      <c r="D296">
        <v>293</v>
      </c>
      <c r="T296">
        <v>293</v>
      </c>
      <c r="U296" t="s">
        <v>136</v>
      </c>
      <c r="V296">
        <f>VLOOKUP(Table13[[#This Row],[Make]],$A$4:$B$51,2,0)</f>
        <v>13</v>
      </c>
      <c r="W296" t="s">
        <v>171</v>
      </c>
      <c r="X296">
        <f>VLOOKUP(Table13[[#This Row],[Model]],Table12[[Model S]:[Column2]],2,0)</f>
        <v>23</v>
      </c>
      <c r="Y296">
        <v>2004</v>
      </c>
      <c r="Z296">
        <f>VLOOKUP(Table13[[#This Row],[Year]],$E$4:$F$31,2,0)</f>
        <v>15</v>
      </c>
      <c r="AA296" t="s">
        <v>74</v>
      </c>
      <c r="AB296">
        <f>VLOOKUP(Table13[[#This Row],[Engine Fuel Type]],$G$4:$H$13,2,0)</f>
        <v>9</v>
      </c>
      <c r="AC296">
        <v>400</v>
      </c>
      <c r="AD296">
        <v>8</v>
      </c>
      <c r="AE296" t="s">
        <v>75</v>
      </c>
      <c r="AF296">
        <f>VLOOKUP(Table13[[#This Row],[Transmission Type]],$I$4:$J$7,2,0)</f>
        <v>4</v>
      </c>
      <c r="AG296" t="s">
        <v>76</v>
      </c>
      <c r="AH296">
        <f>VLOOKUP(Table13[[#This Row],[Driven_Wheels]],$K$4:$L$7,2,0)</f>
        <v>4</v>
      </c>
      <c r="AI296">
        <v>2</v>
      </c>
      <c r="AJ296" t="s">
        <v>196</v>
      </c>
      <c r="AK296">
        <f>VLOOKUP(Table13[[#This Row],[Market Category]],$M$4:$N$75,2,0)</f>
        <v>31</v>
      </c>
      <c r="AL296" t="s">
        <v>70</v>
      </c>
      <c r="AM296">
        <f>VLOOKUP(Table13[[#This Row],[Vehicle Size]],$O$4:$P$6,2,0)</f>
        <v>1</v>
      </c>
      <c r="AN296" t="s">
        <v>87</v>
      </c>
      <c r="AO296">
        <f>VLOOKUP(Table13[[#This Row],[Vehicle Style]],$Q$4:$R$19,2,0)</f>
        <v>7</v>
      </c>
      <c r="AP296">
        <v>15</v>
      </c>
      <c r="AQ296">
        <v>10</v>
      </c>
      <c r="AR296">
        <v>2774</v>
      </c>
      <c r="AS296">
        <v>169900</v>
      </c>
    </row>
    <row r="297" spans="3:45" x14ac:dyDescent="0.35">
      <c r="C297" t="s">
        <v>512</v>
      </c>
      <c r="D297">
        <v>294</v>
      </c>
      <c r="T297">
        <v>294</v>
      </c>
      <c r="U297" t="s">
        <v>136</v>
      </c>
      <c r="V297">
        <f>VLOOKUP(Table13[[#This Row],[Make]],$A$4:$B$51,2,0)</f>
        <v>13</v>
      </c>
      <c r="W297" t="s">
        <v>171</v>
      </c>
      <c r="X297">
        <f>VLOOKUP(Table13[[#This Row],[Model]],Table12[[Model S]:[Column2]],2,0)</f>
        <v>23</v>
      </c>
      <c r="Y297">
        <v>2004</v>
      </c>
      <c r="Z297">
        <f>VLOOKUP(Table13[[#This Row],[Year]],$E$4:$F$31,2,0)</f>
        <v>15</v>
      </c>
      <c r="AA297" t="s">
        <v>74</v>
      </c>
      <c r="AB297">
        <f>VLOOKUP(Table13[[#This Row],[Engine Fuel Type]],$G$4:$H$13,2,0)</f>
        <v>9</v>
      </c>
      <c r="AC297">
        <v>400</v>
      </c>
      <c r="AD297">
        <v>8</v>
      </c>
      <c r="AE297" t="s">
        <v>67</v>
      </c>
      <c r="AF297">
        <f>VLOOKUP(Table13[[#This Row],[Transmission Type]],$I$4:$J$7,2,0)</f>
        <v>1</v>
      </c>
      <c r="AG297" t="s">
        <v>76</v>
      </c>
      <c r="AH297">
        <f>VLOOKUP(Table13[[#This Row],[Driven_Wheels]],$K$4:$L$7,2,0)</f>
        <v>4</v>
      </c>
      <c r="AI297">
        <v>2</v>
      </c>
      <c r="AJ297" t="s">
        <v>196</v>
      </c>
      <c r="AK297">
        <f>VLOOKUP(Table13[[#This Row],[Market Category]],$M$4:$N$75,2,0)</f>
        <v>31</v>
      </c>
      <c r="AL297" t="s">
        <v>70</v>
      </c>
      <c r="AM297">
        <f>VLOOKUP(Table13[[#This Row],[Vehicle Size]],$O$4:$P$6,2,0)</f>
        <v>1</v>
      </c>
      <c r="AN297" t="s">
        <v>87</v>
      </c>
      <c r="AO297">
        <f>VLOOKUP(Table13[[#This Row],[Vehicle Style]],$Q$4:$R$19,2,0)</f>
        <v>7</v>
      </c>
      <c r="AP297">
        <v>15</v>
      </c>
      <c r="AQ297">
        <v>10</v>
      </c>
      <c r="AR297">
        <v>2774</v>
      </c>
      <c r="AS297">
        <v>180408</v>
      </c>
    </row>
    <row r="298" spans="3:45" x14ac:dyDescent="0.35">
      <c r="C298" t="s">
        <v>513</v>
      </c>
      <c r="D298">
        <v>295</v>
      </c>
      <c r="T298">
        <v>295</v>
      </c>
      <c r="U298" t="s">
        <v>203</v>
      </c>
      <c r="V298">
        <f>VLOOKUP(Table13[[#This Row],[Make]],$A$4:$B$51,2,0)</f>
        <v>34</v>
      </c>
      <c r="W298" t="s">
        <v>174</v>
      </c>
      <c r="X298">
        <f>VLOOKUP(Table13[[#This Row],[Model]],Table12[[Model S]:[Column2]],2,0)</f>
        <v>24</v>
      </c>
      <c r="Y298">
        <v>2015</v>
      </c>
      <c r="Z298">
        <f>VLOOKUP(Table13[[#This Row],[Year]],$E$4:$F$31,2,0)</f>
        <v>26</v>
      </c>
      <c r="AA298" t="s">
        <v>74</v>
      </c>
      <c r="AB298">
        <f>VLOOKUP(Table13[[#This Row],[Engine Fuel Type]],$G$4:$H$13,2,0)</f>
        <v>9</v>
      </c>
      <c r="AC298">
        <v>350</v>
      </c>
      <c r="AD298">
        <v>6</v>
      </c>
      <c r="AE298" t="s">
        <v>81</v>
      </c>
      <c r="AF298">
        <f>VLOOKUP(Table13[[#This Row],[Transmission Type]],$I$4:$J$7,2,0)</f>
        <v>2</v>
      </c>
      <c r="AG298" t="s">
        <v>76</v>
      </c>
      <c r="AH298">
        <f>VLOOKUP(Table13[[#This Row],[Driven_Wheels]],$K$4:$L$7,2,0)</f>
        <v>4</v>
      </c>
      <c r="AI298">
        <v>2</v>
      </c>
      <c r="AJ298" t="s">
        <v>214</v>
      </c>
      <c r="AK298">
        <f>VLOOKUP(Table13[[#This Row],[Market Category]],$M$4:$N$75,2,0)</f>
        <v>37</v>
      </c>
      <c r="AL298" t="s">
        <v>70</v>
      </c>
      <c r="AM298">
        <f>VLOOKUP(Table13[[#This Row],[Vehicle Size]],$O$4:$P$6,2,0)</f>
        <v>1</v>
      </c>
      <c r="AN298" t="s">
        <v>78</v>
      </c>
      <c r="AO298">
        <f>VLOOKUP(Table13[[#This Row],[Vehicle Style]],$Q$4:$R$19,2,0)</f>
        <v>9</v>
      </c>
      <c r="AP298">
        <v>26</v>
      </c>
      <c r="AQ298">
        <v>19</v>
      </c>
      <c r="AR298">
        <v>2009</v>
      </c>
      <c r="AS298">
        <v>46790</v>
      </c>
    </row>
    <row r="299" spans="3:45" x14ac:dyDescent="0.35">
      <c r="C299" t="s">
        <v>514</v>
      </c>
      <c r="D299">
        <v>296</v>
      </c>
      <c r="T299">
        <v>296</v>
      </c>
      <c r="U299" t="s">
        <v>203</v>
      </c>
      <c r="V299">
        <f>VLOOKUP(Table13[[#This Row],[Make]],$A$4:$B$51,2,0)</f>
        <v>34</v>
      </c>
      <c r="W299" t="s">
        <v>174</v>
      </c>
      <c r="X299">
        <f>VLOOKUP(Table13[[#This Row],[Model]],Table12[[Model S]:[Column2]],2,0)</f>
        <v>24</v>
      </c>
      <c r="Y299">
        <v>2015</v>
      </c>
      <c r="Z299">
        <f>VLOOKUP(Table13[[#This Row],[Year]],$E$4:$F$31,2,0)</f>
        <v>26</v>
      </c>
      <c r="AA299" t="s">
        <v>74</v>
      </c>
      <c r="AB299">
        <f>VLOOKUP(Table13[[#This Row],[Engine Fuel Type]],$G$4:$H$13,2,0)</f>
        <v>9</v>
      </c>
      <c r="AC299">
        <v>332</v>
      </c>
      <c r="AD299">
        <v>6</v>
      </c>
      <c r="AE299" t="s">
        <v>75</v>
      </c>
      <c r="AF299">
        <f>VLOOKUP(Table13[[#This Row],[Transmission Type]],$I$4:$J$7,2,0)</f>
        <v>4</v>
      </c>
      <c r="AG299" t="s">
        <v>76</v>
      </c>
      <c r="AH299">
        <f>VLOOKUP(Table13[[#This Row],[Driven_Wheels]],$K$4:$L$7,2,0)</f>
        <v>4</v>
      </c>
      <c r="AI299">
        <v>2</v>
      </c>
      <c r="AJ299" t="s">
        <v>275</v>
      </c>
      <c r="AK299">
        <f>VLOOKUP(Table13[[#This Row],[Market Category]],$M$4:$N$75,2,0)</f>
        <v>62</v>
      </c>
      <c r="AL299" t="s">
        <v>70</v>
      </c>
      <c r="AM299">
        <f>VLOOKUP(Table13[[#This Row],[Vehicle Size]],$O$4:$P$6,2,0)</f>
        <v>1</v>
      </c>
      <c r="AN299" t="s">
        <v>87</v>
      </c>
      <c r="AO299">
        <f>VLOOKUP(Table13[[#This Row],[Vehicle Style]],$Q$4:$R$19,2,0)</f>
        <v>7</v>
      </c>
      <c r="AP299">
        <v>24</v>
      </c>
      <c r="AQ299">
        <v>17</v>
      </c>
      <c r="AR299">
        <v>2009</v>
      </c>
      <c r="AS299">
        <v>48100</v>
      </c>
    </row>
    <row r="300" spans="3:45" x14ac:dyDescent="0.35">
      <c r="C300" t="s">
        <v>515</v>
      </c>
      <c r="D300">
        <v>297</v>
      </c>
      <c r="T300">
        <v>297</v>
      </c>
      <c r="U300" t="s">
        <v>203</v>
      </c>
      <c r="V300">
        <f>VLOOKUP(Table13[[#This Row],[Make]],$A$4:$B$51,2,0)</f>
        <v>34</v>
      </c>
      <c r="W300" t="s">
        <v>174</v>
      </c>
      <c r="X300">
        <f>VLOOKUP(Table13[[#This Row],[Model]],Table12[[Model S]:[Column2]],2,0)</f>
        <v>24</v>
      </c>
      <c r="Y300">
        <v>2015</v>
      </c>
      <c r="Z300">
        <f>VLOOKUP(Table13[[#This Row],[Year]],$E$4:$F$31,2,0)</f>
        <v>26</v>
      </c>
      <c r="AA300" t="s">
        <v>74</v>
      </c>
      <c r="AB300">
        <f>VLOOKUP(Table13[[#This Row],[Engine Fuel Type]],$G$4:$H$13,2,0)</f>
        <v>9</v>
      </c>
      <c r="AC300">
        <v>332</v>
      </c>
      <c r="AD300">
        <v>6</v>
      </c>
      <c r="AE300" t="s">
        <v>75</v>
      </c>
      <c r="AF300">
        <f>VLOOKUP(Table13[[#This Row],[Transmission Type]],$I$4:$J$7,2,0)</f>
        <v>4</v>
      </c>
      <c r="AG300" t="s">
        <v>76</v>
      </c>
      <c r="AH300">
        <f>VLOOKUP(Table13[[#This Row],[Driven_Wheels]],$K$4:$L$7,2,0)</f>
        <v>4</v>
      </c>
      <c r="AI300">
        <v>2</v>
      </c>
      <c r="AJ300" t="s">
        <v>275</v>
      </c>
      <c r="AK300">
        <f>VLOOKUP(Table13[[#This Row],[Market Category]],$M$4:$N$75,2,0)</f>
        <v>62</v>
      </c>
      <c r="AL300" t="s">
        <v>70</v>
      </c>
      <c r="AM300">
        <f>VLOOKUP(Table13[[#This Row],[Vehicle Size]],$O$4:$P$6,2,0)</f>
        <v>1</v>
      </c>
      <c r="AN300" t="s">
        <v>78</v>
      </c>
      <c r="AO300">
        <f>VLOOKUP(Table13[[#This Row],[Vehicle Style]],$Q$4:$R$19,2,0)</f>
        <v>9</v>
      </c>
      <c r="AP300">
        <v>26</v>
      </c>
      <c r="AQ300">
        <v>18</v>
      </c>
      <c r="AR300">
        <v>2009</v>
      </c>
      <c r="AS300">
        <v>29990</v>
      </c>
    </row>
    <row r="301" spans="3:45" x14ac:dyDescent="0.35">
      <c r="C301" t="s">
        <v>516</v>
      </c>
      <c r="D301">
        <v>298</v>
      </c>
      <c r="T301">
        <v>298</v>
      </c>
      <c r="U301" t="s">
        <v>203</v>
      </c>
      <c r="V301">
        <f>VLOOKUP(Table13[[#This Row],[Make]],$A$4:$B$51,2,0)</f>
        <v>34</v>
      </c>
      <c r="W301" t="s">
        <v>174</v>
      </c>
      <c r="X301">
        <f>VLOOKUP(Table13[[#This Row],[Model]],Table12[[Model S]:[Column2]],2,0)</f>
        <v>24</v>
      </c>
      <c r="Y301">
        <v>2015</v>
      </c>
      <c r="Z301">
        <f>VLOOKUP(Table13[[#This Row],[Year]],$E$4:$F$31,2,0)</f>
        <v>26</v>
      </c>
      <c r="AA301" t="s">
        <v>74</v>
      </c>
      <c r="AB301">
        <f>VLOOKUP(Table13[[#This Row],[Engine Fuel Type]],$G$4:$H$13,2,0)</f>
        <v>9</v>
      </c>
      <c r="AC301">
        <v>332</v>
      </c>
      <c r="AD301">
        <v>6</v>
      </c>
      <c r="AE301" t="s">
        <v>81</v>
      </c>
      <c r="AF301">
        <f>VLOOKUP(Table13[[#This Row],[Transmission Type]],$I$4:$J$7,2,0)</f>
        <v>2</v>
      </c>
      <c r="AG301" t="s">
        <v>76</v>
      </c>
      <c r="AH301">
        <f>VLOOKUP(Table13[[#This Row],[Driven_Wheels]],$K$4:$L$7,2,0)</f>
        <v>4</v>
      </c>
      <c r="AI301">
        <v>2</v>
      </c>
      <c r="AJ301" t="s">
        <v>275</v>
      </c>
      <c r="AK301">
        <f>VLOOKUP(Table13[[#This Row],[Market Category]],$M$4:$N$75,2,0)</f>
        <v>62</v>
      </c>
      <c r="AL301" t="s">
        <v>70</v>
      </c>
      <c r="AM301">
        <f>VLOOKUP(Table13[[#This Row],[Vehicle Size]],$O$4:$P$6,2,0)</f>
        <v>1</v>
      </c>
      <c r="AN301" t="s">
        <v>87</v>
      </c>
      <c r="AO301">
        <f>VLOOKUP(Table13[[#This Row],[Vehicle Style]],$Q$4:$R$19,2,0)</f>
        <v>7</v>
      </c>
      <c r="AP301">
        <v>25</v>
      </c>
      <c r="AQ301">
        <v>18</v>
      </c>
      <c r="AR301">
        <v>2009</v>
      </c>
      <c r="AS301">
        <v>41820</v>
      </c>
    </row>
    <row r="302" spans="3:45" x14ac:dyDescent="0.35">
      <c r="C302" t="s">
        <v>517</v>
      </c>
      <c r="D302">
        <v>299</v>
      </c>
      <c r="T302">
        <v>299</v>
      </c>
      <c r="U302" t="s">
        <v>203</v>
      </c>
      <c r="V302">
        <f>VLOOKUP(Table13[[#This Row],[Make]],$A$4:$B$51,2,0)</f>
        <v>34</v>
      </c>
      <c r="W302" t="s">
        <v>174</v>
      </c>
      <c r="X302">
        <f>VLOOKUP(Table13[[#This Row],[Model]],Table12[[Model S]:[Column2]],2,0)</f>
        <v>24</v>
      </c>
      <c r="Y302">
        <v>2015</v>
      </c>
      <c r="Z302">
        <f>VLOOKUP(Table13[[#This Row],[Year]],$E$4:$F$31,2,0)</f>
        <v>26</v>
      </c>
      <c r="AA302" t="s">
        <v>74</v>
      </c>
      <c r="AB302">
        <f>VLOOKUP(Table13[[#This Row],[Engine Fuel Type]],$G$4:$H$13,2,0)</f>
        <v>9</v>
      </c>
      <c r="AC302">
        <v>332</v>
      </c>
      <c r="AD302">
        <v>6</v>
      </c>
      <c r="AE302" t="s">
        <v>81</v>
      </c>
      <c r="AF302">
        <f>VLOOKUP(Table13[[#This Row],[Transmission Type]],$I$4:$J$7,2,0)</f>
        <v>2</v>
      </c>
      <c r="AG302" t="s">
        <v>76</v>
      </c>
      <c r="AH302">
        <f>VLOOKUP(Table13[[#This Row],[Driven_Wheels]],$K$4:$L$7,2,0)</f>
        <v>4</v>
      </c>
      <c r="AI302">
        <v>2</v>
      </c>
      <c r="AJ302" t="s">
        <v>275</v>
      </c>
      <c r="AK302">
        <f>VLOOKUP(Table13[[#This Row],[Market Category]],$M$4:$N$75,2,0)</f>
        <v>62</v>
      </c>
      <c r="AL302" t="s">
        <v>70</v>
      </c>
      <c r="AM302">
        <f>VLOOKUP(Table13[[#This Row],[Vehicle Size]],$O$4:$P$6,2,0)</f>
        <v>1</v>
      </c>
      <c r="AN302" t="s">
        <v>78</v>
      </c>
      <c r="AO302">
        <f>VLOOKUP(Table13[[#This Row],[Vehicle Style]],$Q$4:$R$19,2,0)</f>
        <v>9</v>
      </c>
      <c r="AP302">
        <v>26</v>
      </c>
      <c r="AQ302">
        <v>19</v>
      </c>
      <c r="AR302">
        <v>2009</v>
      </c>
      <c r="AS302">
        <v>31290</v>
      </c>
    </row>
    <row r="303" spans="3:45" x14ac:dyDescent="0.35">
      <c r="C303" t="s">
        <v>518</v>
      </c>
      <c r="D303">
        <v>300</v>
      </c>
      <c r="T303">
        <v>300</v>
      </c>
      <c r="U303" t="s">
        <v>203</v>
      </c>
      <c r="V303">
        <f>VLOOKUP(Table13[[#This Row],[Make]],$A$4:$B$51,2,0)</f>
        <v>34</v>
      </c>
      <c r="W303" t="s">
        <v>174</v>
      </c>
      <c r="X303">
        <f>VLOOKUP(Table13[[#This Row],[Model]],Table12[[Model S]:[Column2]],2,0)</f>
        <v>24</v>
      </c>
      <c r="Y303">
        <v>2015</v>
      </c>
      <c r="Z303">
        <f>VLOOKUP(Table13[[#This Row],[Year]],$E$4:$F$31,2,0)</f>
        <v>26</v>
      </c>
      <c r="AA303" t="s">
        <v>74</v>
      </c>
      <c r="AB303">
        <f>VLOOKUP(Table13[[#This Row],[Engine Fuel Type]],$G$4:$H$13,2,0)</f>
        <v>9</v>
      </c>
      <c r="AC303">
        <v>332</v>
      </c>
      <c r="AD303">
        <v>6</v>
      </c>
      <c r="AE303" t="s">
        <v>81</v>
      </c>
      <c r="AF303">
        <f>VLOOKUP(Table13[[#This Row],[Transmission Type]],$I$4:$J$7,2,0)</f>
        <v>2</v>
      </c>
      <c r="AG303" t="s">
        <v>76</v>
      </c>
      <c r="AH303">
        <f>VLOOKUP(Table13[[#This Row],[Driven_Wheels]],$K$4:$L$7,2,0)</f>
        <v>4</v>
      </c>
      <c r="AI303">
        <v>2</v>
      </c>
      <c r="AJ303" t="s">
        <v>275</v>
      </c>
      <c r="AK303">
        <f>VLOOKUP(Table13[[#This Row],[Market Category]],$M$4:$N$75,2,0)</f>
        <v>62</v>
      </c>
      <c r="AL303" t="s">
        <v>70</v>
      </c>
      <c r="AM303">
        <f>VLOOKUP(Table13[[#This Row],[Vehicle Size]],$O$4:$P$6,2,0)</f>
        <v>1</v>
      </c>
      <c r="AN303" t="s">
        <v>78</v>
      </c>
      <c r="AO303">
        <f>VLOOKUP(Table13[[#This Row],[Vehicle Style]],$Q$4:$R$19,2,0)</f>
        <v>9</v>
      </c>
      <c r="AP303">
        <v>26</v>
      </c>
      <c r="AQ303">
        <v>19</v>
      </c>
      <c r="AR303">
        <v>2009</v>
      </c>
      <c r="AS303">
        <v>34870</v>
      </c>
    </row>
    <row r="304" spans="3:45" x14ac:dyDescent="0.35">
      <c r="C304" t="s">
        <v>519</v>
      </c>
      <c r="D304">
        <v>301</v>
      </c>
      <c r="T304">
        <v>301</v>
      </c>
      <c r="U304" t="s">
        <v>203</v>
      </c>
      <c r="V304">
        <f>VLOOKUP(Table13[[#This Row],[Make]],$A$4:$B$51,2,0)</f>
        <v>34</v>
      </c>
      <c r="W304" t="s">
        <v>174</v>
      </c>
      <c r="X304">
        <f>VLOOKUP(Table13[[#This Row],[Model]],Table12[[Model S]:[Column2]],2,0)</f>
        <v>24</v>
      </c>
      <c r="Y304">
        <v>2015</v>
      </c>
      <c r="Z304">
        <f>VLOOKUP(Table13[[#This Row],[Year]],$E$4:$F$31,2,0)</f>
        <v>26</v>
      </c>
      <c r="AA304" t="s">
        <v>74</v>
      </c>
      <c r="AB304">
        <f>VLOOKUP(Table13[[#This Row],[Engine Fuel Type]],$G$4:$H$13,2,0)</f>
        <v>9</v>
      </c>
      <c r="AC304">
        <v>332</v>
      </c>
      <c r="AD304">
        <v>6</v>
      </c>
      <c r="AE304" t="s">
        <v>75</v>
      </c>
      <c r="AF304">
        <f>VLOOKUP(Table13[[#This Row],[Transmission Type]],$I$4:$J$7,2,0)</f>
        <v>4</v>
      </c>
      <c r="AG304" t="s">
        <v>76</v>
      </c>
      <c r="AH304">
        <f>VLOOKUP(Table13[[#This Row],[Driven_Wheels]],$K$4:$L$7,2,0)</f>
        <v>4</v>
      </c>
      <c r="AI304">
        <v>2</v>
      </c>
      <c r="AJ304" t="s">
        <v>275</v>
      </c>
      <c r="AK304">
        <f>VLOOKUP(Table13[[#This Row],[Market Category]],$M$4:$N$75,2,0)</f>
        <v>62</v>
      </c>
      <c r="AL304" t="s">
        <v>70</v>
      </c>
      <c r="AM304">
        <f>VLOOKUP(Table13[[#This Row],[Vehicle Size]],$O$4:$P$6,2,0)</f>
        <v>1</v>
      </c>
      <c r="AN304" t="s">
        <v>78</v>
      </c>
      <c r="AO304">
        <f>VLOOKUP(Table13[[#This Row],[Vehicle Style]],$Q$4:$R$19,2,0)</f>
        <v>9</v>
      </c>
      <c r="AP304">
        <v>26</v>
      </c>
      <c r="AQ304">
        <v>18</v>
      </c>
      <c r="AR304">
        <v>2009</v>
      </c>
      <c r="AS304">
        <v>33570</v>
      </c>
    </row>
    <row r="305" spans="3:45" x14ac:dyDescent="0.35">
      <c r="C305" t="s">
        <v>520</v>
      </c>
      <c r="D305">
        <v>302</v>
      </c>
      <c r="T305">
        <v>302</v>
      </c>
      <c r="U305" t="s">
        <v>203</v>
      </c>
      <c r="V305">
        <f>VLOOKUP(Table13[[#This Row],[Make]],$A$4:$B$51,2,0)</f>
        <v>34</v>
      </c>
      <c r="W305" t="s">
        <v>174</v>
      </c>
      <c r="X305">
        <f>VLOOKUP(Table13[[#This Row],[Model]],Table12[[Model S]:[Column2]],2,0)</f>
        <v>24</v>
      </c>
      <c r="Y305">
        <v>2015</v>
      </c>
      <c r="Z305">
        <f>VLOOKUP(Table13[[#This Row],[Year]],$E$4:$F$31,2,0)</f>
        <v>26</v>
      </c>
      <c r="AA305" t="s">
        <v>74</v>
      </c>
      <c r="AB305">
        <f>VLOOKUP(Table13[[#This Row],[Engine Fuel Type]],$G$4:$H$13,2,0)</f>
        <v>9</v>
      </c>
      <c r="AC305">
        <v>332</v>
      </c>
      <c r="AD305">
        <v>6</v>
      </c>
      <c r="AE305" t="s">
        <v>81</v>
      </c>
      <c r="AF305">
        <f>VLOOKUP(Table13[[#This Row],[Transmission Type]],$I$4:$J$7,2,0)</f>
        <v>2</v>
      </c>
      <c r="AG305" t="s">
        <v>76</v>
      </c>
      <c r="AH305">
        <f>VLOOKUP(Table13[[#This Row],[Driven_Wheels]],$K$4:$L$7,2,0)</f>
        <v>4</v>
      </c>
      <c r="AI305">
        <v>2</v>
      </c>
      <c r="AJ305" t="s">
        <v>275</v>
      </c>
      <c r="AK305">
        <f>VLOOKUP(Table13[[#This Row],[Market Category]],$M$4:$N$75,2,0)</f>
        <v>62</v>
      </c>
      <c r="AL305" t="s">
        <v>70</v>
      </c>
      <c r="AM305">
        <f>VLOOKUP(Table13[[#This Row],[Vehicle Size]],$O$4:$P$6,2,0)</f>
        <v>1</v>
      </c>
      <c r="AN305" t="s">
        <v>87</v>
      </c>
      <c r="AO305">
        <f>VLOOKUP(Table13[[#This Row],[Vehicle Style]],$Q$4:$R$19,2,0)</f>
        <v>7</v>
      </c>
      <c r="AP305">
        <v>25</v>
      </c>
      <c r="AQ305">
        <v>18</v>
      </c>
      <c r="AR305">
        <v>2009</v>
      </c>
      <c r="AS305">
        <v>46570</v>
      </c>
    </row>
    <row r="306" spans="3:45" x14ac:dyDescent="0.35">
      <c r="C306" t="s">
        <v>521</v>
      </c>
      <c r="D306">
        <v>303</v>
      </c>
      <c r="T306">
        <v>303</v>
      </c>
      <c r="U306" t="s">
        <v>203</v>
      </c>
      <c r="V306">
        <f>VLOOKUP(Table13[[#This Row],[Make]],$A$4:$B$51,2,0)</f>
        <v>34</v>
      </c>
      <c r="W306" t="s">
        <v>174</v>
      </c>
      <c r="X306">
        <f>VLOOKUP(Table13[[#This Row],[Model]],Table12[[Model S]:[Column2]],2,0)</f>
        <v>24</v>
      </c>
      <c r="Y306">
        <v>2015</v>
      </c>
      <c r="Z306">
        <f>VLOOKUP(Table13[[#This Row],[Year]],$E$4:$F$31,2,0)</f>
        <v>26</v>
      </c>
      <c r="AA306" t="s">
        <v>74</v>
      </c>
      <c r="AB306">
        <f>VLOOKUP(Table13[[#This Row],[Engine Fuel Type]],$G$4:$H$13,2,0)</f>
        <v>9</v>
      </c>
      <c r="AC306">
        <v>332</v>
      </c>
      <c r="AD306">
        <v>6</v>
      </c>
      <c r="AE306" t="s">
        <v>75</v>
      </c>
      <c r="AF306">
        <f>VLOOKUP(Table13[[#This Row],[Transmission Type]],$I$4:$J$7,2,0)</f>
        <v>4</v>
      </c>
      <c r="AG306" t="s">
        <v>76</v>
      </c>
      <c r="AH306">
        <f>VLOOKUP(Table13[[#This Row],[Driven_Wheels]],$K$4:$L$7,2,0)</f>
        <v>4</v>
      </c>
      <c r="AI306">
        <v>2</v>
      </c>
      <c r="AJ306" t="s">
        <v>275</v>
      </c>
      <c r="AK306">
        <f>VLOOKUP(Table13[[#This Row],[Market Category]],$M$4:$N$75,2,0)</f>
        <v>62</v>
      </c>
      <c r="AL306" t="s">
        <v>70</v>
      </c>
      <c r="AM306">
        <f>VLOOKUP(Table13[[#This Row],[Vehicle Size]],$O$4:$P$6,2,0)</f>
        <v>1</v>
      </c>
      <c r="AN306" t="s">
        <v>78</v>
      </c>
      <c r="AO306">
        <f>VLOOKUP(Table13[[#This Row],[Vehicle Style]],$Q$4:$R$19,2,0)</f>
        <v>9</v>
      </c>
      <c r="AP306">
        <v>26</v>
      </c>
      <c r="AQ306">
        <v>18</v>
      </c>
      <c r="AR306">
        <v>2009</v>
      </c>
      <c r="AS306">
        <v>37970</v>
      </c>
    </row>
    <row r="307" spans="3:45" x14ac:dyDescent="0.35">
      <c r="C307" t="s">
        <v>522</v>
      </c>
      <c r="D307">
        <v>304</v>
      </c>
      <c r="T307">
        <v>304</v>
      </c>
      <c r="U307" t="s">
        <v>203</v>
      </c>
      <c r="V307">
        <f>VLOOKUP(Table13[[#This Row],[Make]],$A$4:$B$51,2,0)</f>
        <v>34</v>
      </c>
      <c r="W307" t="s">
        <v>174</v>
      </c>
      <c r="X307">
        <f>VLOOKUP(Table13[[#This Row],[Model]],Table12[[Model S]:[Column2]],2,0)</f>
        <v>24</v>
      </c>
      <c r="Y307">
        <v>2015</v>
      </c>
      <c r="Z307">
        <f>VLOOKUP(Table13[[#This Row],[Year]],$E$4:$F$31,2,0)</f>
        <v>26</v>
      </c>
      <c r="AA307" t="s">
        <v>74</v>
      </c>
      <c r="AB307">
        <f>VLOOKUP(Table13[[#This Row],[Engine Fuel Type]],$G$4:$H$13,2,0)</f>
        <v>9</v>
      </c>
      <c r="AC307">
        <v>332</v>
      </c>
      <c r="AD307">
        <v>6</v>
      </c>
      <c r="AE307" t="s">
        <v>75</v>
      </c>
      <c r="AF307">
        <f>VLOOKUP(Table13[[#This Row],[Transmission Type]],$I$4:$J$7,2,0)</f>
        <v>4</v>
      </c>
      <c r="AG307" t="s">
        <v>76</v>
      </c>
      <c r="AH307">
        <f>VLOOKUP(Table13[[#This Row],[Driven_Wheels]],$K$4:$L$7,2,0)</f>
        <v>4</v>
      </c>
      <c r="AI307">
        <v>2</v>
      </c>
      <c r="AJ307" t="s">
        <v>275</v>
      </c>
      <c r="AK307">
        <f>VLOOKUP(Table13[[#This Row],[Market Category]],$M$4:$N$75,2,0)</f>
        <v>62</v>
      </c>
      <c r="AL307" t="s">
        <v>70</v>
      </c>
      <c r="AM307">
        <f>VLOOKUP(Table13[[#This Row],[Vehicle Size]],$O$4:$P$6,2,0)</f>
        <v>1</v>
      </c>
      <c r="AN307" t="s">
        <v>78</v>
      </c>
      <c r="AO307">
        <f>VLOOKUP(Table13[[#This Row],[Vehicle Style]],$Q$4:$R$19,2,0)</f>
        <v>9</v>
      </c>
      <c r="AP307">
        <v>26</v>
      </c>
      <c r="AQ307">
        <v>18</v>
      </c>
      <c r="AR307">
        <v>2009</v>
      </c>
      <c r="AS307">
        <v>37070</v>
      </c>
    </row>
    <row r="308" spans="3:45" x14ac:dyDescent="0.35">
      <c r="C308" t="s">
        <v>523</v>
      </c>
      <c r="D308">
        <v>305</v>
      </c>
      <c r="T308">
        <v>305</v>
      </c>
      <c r="U308" t="s">
        <v>203</v>
      </c>
      <c r="V308">
        <f>VLOOKUP(Table13[[#This Row],[Make]],$A$4:$B$51,2,0)</f>
        <v>34</v>
      </c>
      <c r="W308" t="s">
        <v>174</v>
      </c>
      <c r="X308">
        <f>VLOOKUP(Table13[[#This Row],[Model]],Table12[[Model S]:[Column2]],2,0)</f>
        <v>24</v>
      </c>
      <c r="Y308">
        <v>2015</v>
      </c>
      <c r="Z308">
        <f>VLOOKUP(Table13[[#This Row],[Year]],$E$4:$F$31,2,0)</f>
        <v>26</v>
      </c>
      <c r="AA308" t="s">
        <v>74</v>
      </c>
      <c r="AB308">
        <f>VLOOKUP(Table13[[#This Row],[Engine Fuel Type]],$G$4:$H$13,2,0)</f>
        <v>9</v>
      </c>
      <c r="AC308">
        <v>332</v>
      </c>
      <c r="AD308">
        <v>6</v>
      </c>
      <c r="AE308" t="s">
        <v>81</v>
      </c>
      <c r="AF308">
        <f>VLOOKUP(Table13[[#This Row],[Transmission Type]],$I$4:$J$7,2,0)</f>
        <v>2</v>
      </c>
      <c r="AG308" t="s">
        <v>76</v>
      </c>
      <c r="AH308">
        <f>VLOOKUP(Table13[[#This Row],[Driven_Wheels]],$K$4:$L$7,2,0)</f>
        <v>4</v>
      </c>
      <c r="AI308">
        <v>2</v>
      </c>
      <c r="AJ308" t="s">
        <v>275</v>
      </c>
      <c r="AK308">
        <f>VLOOKUP(Table13[[#This Row],[Market Category]],$M$4:$N$75,2,0)</f>
        <v>62</v>
      </c>
      <c r="AL308" t="s">
        <v>70</v>
      </c>
      <c r="AM308">
        <f>VLOOKUP(Table13[[#This Row],[Vehicle Size]],$O$4:$P$6,2,0)</f>
        <v>1</v>
      </c>
      <c r="AN308" t="s">
        <v>87</v>
      </c>
      <c r="AO308">
        <f>VLOOKUP(Table13[[#This Row],[Vehicle Style]],$Q$4:$R$19,2,0)</f>
        <v>7</v>
      </c>
      <c r="AP308">
        <v>25</v>
      </c>
      <c r="AQ308">
        <v>18</v>
      </c>
      <c r="AR308">
        <v>2009</v>
      </c>
      <c r="AS308">
        <v>49400</v>
      </c>
    </row>
    <row r="309" spans="3:45" x14ac:dyDescent="0.35">
      <c r="C309" t="s">
        <v>524</v>
      </c>
      <c r="D309">
        <v>306</v>
      </c>
      <c r="T309">
        <v>306</v>
      </c>
      <c r="U309" t="s">
        <v>203</v>
      </c>
      <c r="V309">
        <f>VLOOKUP(Table13[[#This Row],[Make]],$A$4:$B$51,2,0)</f>
        <v>34</v>
      </c>
      <c r="W309" t="s">
        <v>174</v>
      </c>
      <c r="X309">
        <f>VLOOKUP(Table13[[#This Row],[Model]],Table12[[Model S]:[Column2]],2,0)</f>
        <v>24</v>
      </c>
      <c r="Y309">
        <v>2015</v>
      </c>
      <c r="Z309">
        <f>VLOOKUP(Table13[[#This Row],[Year]],$E$4:$F$31,2,0)</f>
        <v>26</v>
      </c>
      <c r="AA309" t="s">
        <v>74</v>
      </c>
      <c r="AB309">
        <f>VLOOKUP(Table13[[#This Row],[Engine Fuel Type]],$G$4:$H$13,2,0)</f>
        <v>9</v>
      </c>
      <c r="AC309">
        <v>332</v>
      </c>
      <c r="AD309">
        <v>6</v>
      </c>
      <c r="AE309" t="s">
        <v>75</v>
      </c>
      <c r="AF309">
        <f>VLOOKUP(Table13[[#This Row],[Transmission Type]],$I$4:$J$7,2,0)</f>
        <v>4</v>
      </c>
      <c r="AG309" t="s">
        <v>76</v>
      </c>
      <c r="AH309">
        <f>VLOOKUP(Table13[[#This Row],[Driven_Wheels]],$K$4:$L$7,2,0)</f>
        <v>4</v>
      </c>
      <c r="AI309">
        <v>2</v>
      </c>
      <c r="AJ309" t="s">
        <v>275</v>
      </c>
      <c r="AK309">
        <f>VLOOKUP(Table13[[#This Row],[Market Category]],$M$4:$N$75,2,0)</f>
        <v>62</v>
      </c>
      <c r="AL309" t="s">
        <v>70</v>
      </c>
      <c r="AM309">
        <f>VLOOKUP(Table13[[#This Row],[Vehicle Size]],$O$4:$P$6,2,0)</f>
        <v>1</v>
      </c>
      <c r="AN309" t="s">
        <v>87</v>
      </c>
      <c r="AO309">
        <f>VLOOKUP(Table13[[#This Row],[Vehicle Style]],$Q$4:$R$19,2,0)</f>
        <v>7</v>
      </c>
      <c r="AP309">
        <v>24</v>
      </c>
      <c r="AQ309">
        <v>17</v>
      </c>
      <c r="AR309">
        <v>2009</v>
      </c>
      <c r="AS309">
        <v>45270</v>
      </c>
    </row>
    <row r="310" spans="3:45" x14ac:dyDescent="0.35">
      <c r="C310" t="s">
        <v>525</v>
      </c>
      <c r="D310">
        <v>307</v>
      </c>
      <c r="T310">
        <v>307</v>
      </c>
      <c r="U310" t="s">
        <v>203</v>
      </c>
      <c r="V310">
        <f>VLOOKUP(Table13[[#This Row],[Make]],$A$4:$B$51,2,0)</f>
        <v>34</v>
      </c>
      <c r="W310" t="s">
        <v>174</v>
      </c>
      <c r="X310">
        <f>VLOOKUP(Table13[[#This Row],[Model]],Table12[[Model S]:[Column2]],2,0)</f>
        <v>24</v>
      </c>
      <c r="Y310">
        <v>2015</v>
      </c>
      <c r="Z310">
        <f>VLOOKUP(Table13[[#This Row],[Year]],$E$4:$F$31,2,0)</f>
        <v>26</v>
      </c>
      <c r="AA310" t="s">
        <v>74</v>
      </c>
      <c r="AB310">
        <f>VLOOKUP(Table13[[#This Row],[Engine Fuel Type]],$G$4:$H$13,2,0)</f>
        <v>9</v>
      </c>
      <c r="AC310">
        <v>332</v>
      </c>
      <c r="AD310">
        <v>6</v>
      </c>
      <c r="AE310" t="s">
        <v>81</v>
      </c>
      <c r="AF310">
        <f>VLOOKUP(Table13[[#This Row],[Transmission Type]],$I$4:$J$7,2,0)</f>
        <v>2</v>
      </c>
      <c r="AG310" t="s">
        <v>76</v>
      </c>
      <c r="AH310">
        <f>VLOOKUP(Table13[[#This Row],[Driven_Wheels]],$K$4:$L$7,2,0)</f>
        <v>4</v>
      </c>
      <c r="AI310">
        <v>2</v>
      </c>
      <c r="AJ310" t="s">
        <v>275</v>
      </c>
      <c r="AK310">
        <f>VLOOKUP(Table13[[#This Row],[Market Category]],$M$4:$N$75,2,0)</f>
        <v>62</v>
      </c>
      <c r="AL310" t="s">
        <v>70</v>
      </c>
      <c r="AM310">
        <f>VLOOKUP(Table13[[#This Row],[Vehicle Size]],$O$4:$P$6,2,0)</f>
        <v>1</v>
      </c>
      <c r="AN310" t="s">
        <v>78</v>
      </c>
      <c r="AO310">
        <f>VLOOKUP(Table13[[#This Row],[Vehicle Style]],$Q$4:$R$19,2,0)</f>
        <v>9</v>
      </c>
      <c r="AP310">
        <v>26</v>
      </c>
      <c r="AQ310">
        <v>19</v>
      </c>
      <c r="AR310">
        <v>2009</v>
      </c>
      <c r="AS310">
        <v>39270</v>
      </c>
    </row>
    <row r="311" spans="3:45" x14ac:dyDescent="0.35">
      <c r="C311" t="s">
        <v>526</v>
      </c>
      <c r="D311">
        <v>308</v>
      </c>
      <c r="T311">
        <v>308</v>
      </c>
      <c r="U311" t="s">
        <v>203</v>
      </c>
      <c r="V311">
        <f>VLOOKUP(Table13[[#This Row],[Make]],$A$4:$B$51,2,0)</f>
        <v>34</v>
      </c>
      <c r="W311" t="s">
        <v>174</v>
      </c>
      <c r="X311">
        <f>VLOOKUP(Table13[[#This Row],[Model]],Table12[[Model S]:[Column2]],2,0)</f>
        <v>24</v>
      </c>
      <c r="Y311">
        <v>2015</v>
      </c>
      <c r="Z311">
        <f>VLOOKUP(Table13[[#This Row],[Year]],$E$4:$F$31,2,0)</f>
        <v>26</v>
      </c>
      <c r="AA311" t="s">
        <v>74</v>
      </c>
      <c r="AB311">
        <f>VLOOKUP(Table13[[#This Row],[Engine Fuel Type]],$G$4:$H$13,2,0)</f>
        <v>9</v>
      </c>
      <c r="AC311">
        <v>350</v>
      </c>
      <c r="AD311">
        <v>6</v>
      </c>
      <c r="AE311" t="s">
        <v>75</v>
      </c>
      <c r="AF311">
        <f>VLOOKUP(Table13[[#This Row],[Transmission Type]],$I$4:$J$7,2,0)</f>
        <v>4</v>
      </c>
      <c r="AG311" t="s">
        <v>76</v>
      </c>
      <c r="AH311">
        <f>VLOOKUP(Table13[[#This Row],[Driven_Wheels]],$K$4:$L$7,2,0)</f>
        <v>4</v>
      </c>
      <c r="AI311">
        <v>2</v>
      </c>
      <c r="AJ311" t="s">
        <v>214</v>
      </c>
      <c r="AK311">
        <f>VLOOKUP(Table13[[#This Row],[Market Category]],$M$4:$N$75,2,0)</f>
        <v>37</v>
      </c>
      <c r="AL311" t="s">
        <v>70</v>
      </c>
      <c r="AM311">
        <f>VLOOKUP(Table13[[#This Row],[Vehicle Size]],$O$4:$P$6,2,0)</f>
        <v>1</v>
      </c>
      <c r="AN311" t="s">
        <v>78</v>
      </c>
      <c r="AO311">
        <f>VLOOKUP(Table13[[#This Row],[Vehicle Style]],$Q$4:$R$19,2,0)</f>
        <v>9</v>
      </c>
      <c r="AP311">
        <v>26</v>
      </c>
      <c r="AQ311">
        <v>18</v>
      </c>
      <c r="AR311">
        <v>2009</v>
      </c>
      <c r="AS311">
        <v>45490</v>
      </c>
    </row>
    <row r="312" spans="3:45" x14ac:dyDescent="0.35">
      <c r="C312" t="s">
        <v>527</v>
      </c>
      <c r="D312">
        <v>309</v>
      </c>
      <c r="T312">
        <v>309</v>
      </c>
      <c r="U312" t="s">
        <v>203</v>
      </c>
      <c r="V312">
        <f>VLOOKUP(Table13[[#This Row],[Make]],$A$4:$B$51,2,0)</f>
        <v>34</v>
      </c>
      <c r="W312" t="s">
        <v>174</v>
      </c>
      <c r="X312">
        <f>VLOOKUP(Table13[[#This Row],[Model]],Table12[[Model S]:[Column2]],2,0)</f>
        <v>24</v>
      </c>
      <c r="Y312">
        <v>2015</v>
      </c>
      <c r="Z312">
        <f>VLOOKUP(Table13[[#This Row],[Year]],$E$4:$F$31,2,0)</f>
        <v>26</v>
      </c>
      <c r="AA312" t="s">
        <v>74</v>
      </c>
      <c r="AB312">
        <f>VLOOKUP(Table13[[#This Row],[Engine Fuel Type]],$G$4:$H$13,2,0)</f>
        <v>9</v>
      </c>
      <c r="AC312">
        <v>350</v>
      </c>
      <c r="AD312">
        <v>6</v>
      </c>
      <c r="AE312" t="s">
        <v>75</v>
      </c>
      <c r="AF312">
        <f>VLOOKUP(Table13[[#This Row],[Transmission Type]],$I$4:$J$7,2,0)</f>
        <v>4</v>
      </c>
      <c r="AG312" t="s">
        <v>76</v>
      </c>
      <c r="AH312">
        <f>VLOOKUP(Table13[[#This Row],[Driven_Wheels]],$K$4:$L$7,2,0)</f>
        <v>4</v>
      </c>
      <c r="AI312">
        <v>2</v>
      </c>
      <c r="AJ312" t="s">
        <v>214</v>
      </c>
      <c r="AK312">
        <f>VLOOKUP(Table13[[#This Row],[Market Category]],$M$4:$N$75,2,0)</f>
        <v>37</v>
      </c>
      <c r="AL312" t="s">
        <v>70</v>
      </c>
      <c r="AM312">
        <f>VLOOKUP(Table13[[#This Row],[Vehicle Size]],$O$4:$P$6,2,0)</f>
        <v>1</v>
      </c>
      <c r="AN312" t="s">
        <v>78</v>
      </c>
      <c r="AO312">
        <f>VLOOKUP(Table13[[#This Row],[Vehicle Style]],$Q$4:$R$19,2,0)</f>
        <v>9</v>
      </c>
      <c r="AP312">
        <v>26</v>
      </c>
      <c r="AQ312">
        <v>18</v>
      </c>
      <c r="AR312">
        <v>2009</v>
      </c>
      <c r="AS312">
        <v>41990</v>
      </c>
    </row>
    <row r="313" spans="3:45" x14ac:dyDescent="0.35">
      <c r="C313" t="s">
        <v>528</v>
      </c>
      <c r="D313">
        <v>310</v>
      </c>
      <c r="T313">
        <v>310</v>
      </c>
      <c r="U313" t="s">
        <v>203</v>
      </c>
      <c r="V313">
        <f>VLOOKUP(Table13[[#This Row],[Make]],$A$4:$B$51,2,0)</f>
        <v>34</v>
      </c>
      <c r="W313" t="s">
        <v>174</v>
      </c>
      <c r="X313">
        <f>VLOOKUP(Table13[[#This Row],[Model]],Table12[[Model S]:[Column2]],2,0)</f>
        <v>24</v>
      </c>
      <c r="Y313">
        <v>2015</v>
      </c>
      <c r="Z313">
        <f>VLOOKUP(Table13[[#This Row],[Year]],$E$4:$F$31,2,0)</f>
        <v>26</v>
      </c>
      <c r="AA313" t="s">
        <v>74</v>
      </c>
      <c r="AB313">
        <f>VLOOKUP(Table13[[#This Row],[Engine Fuel Type]],$G$4:$H$13,2,0)</f>
        <v>9</v>
      </c>
      <c r="AC313">
        <v>332</v>
      </c>
      <c r="AD313">
        <v>6</v>
      </c>
      <c r="AE313" t="s">
        <v>81</v>
      </c>
      <c r="AF313">
        <f>VLOOKUP(Table13[[#This Row],[Transmission Type]],$I$4:$J$7,2,0)</f>
        <v>2</v>
      </c>
      <c r="AG313" t="s">
        <v>76</v>
      </c>
      <c r="AH313">
        <f>VLOOKUP(Table13[[#This Row],[Driven_Wheels]],$K$4:$L$7,2,0)</f>
        <v>4</v>
      </c>
      <c r="AI313">
        <v>2</v>
      </c>
      <c r="AJ313" t="s">
        <v>275</v>
      </c>
      <c r="AK313">
        <f>VLOOKUP(Table13[[#This Row],[Market Category]],$M$4:$N$75,2,0)</f>
        <v>62</v>
      </c>
      <c r="AL313" t="s">
        <v>70</v>
      </c>
      <c r="AM313">
        <f>VLOOKUP(Table13[[#This Row],[Vehicle Size]],$O$4:$P$6,2,0)</f>
        <v>1</v>
      </c>
      <c r="AN313" t="s">
        <v>78</v>
      </c>
      <c r="AO313">
        <f>VLOOKUP(Table13[[#This Row],[Vehicle Style]],$Q$4:$R$19,2,0)</f>
        <v>9</v>
      </c>
      <c r="AP313">
        <v>26</v>
      </c>
      <c r="AQ313">
        <v>19</v>
      </c>
      <c r="AR313">
        <v>2009</v>
      </c>
      <c r="AS313">
        <v>38370</v>
      </c>
    </row>
    <row r="314" spans="3:45" x14ac:dyDescent="0.35">
      <c r="C314" t="s">
        <v>529</v>
      </c>
      <c r="D314">
        <v>311</v>
      </c>
      <c r="T314">
        <v>311</v>
      </c>
      <c r="U314" t="s">
        <v>203</v>
      </c>
      <c r="V314">
        <f>VLOOKUP(Table13[[#This Row],[Make]],$A$4:$B$51,2,0)</f>
        <v>34</v>
      </c>
      <c r="W314" t="s">
        <v>174</v>
      </c>
      <c r="X314">
        <f>VLOOKUP(Table13[[#This Row],[Model]],Table12[[Model S]:[Column2]],2,0)</f>
        <v>24</v>
      </c>
      <c r="Y314">
        <v>2015</v>
      </c>
      <c r="Z314">
        <f>VLOOKUP(Table13[[#This Row],[Year]],$E$4:$F$31,2,0)</f>
        <v>26</v>
      </c>
      <c r="AA314" t="s">
        <v>74</v>
      </c>
      <c r="AB314">
        <f>VLOOKUP(Table13[[#This Row],[Engine Fuel Type]],$G$4:$H$13,2,0)</f>
        <v>9</v>
      </c>
      <c r="AC314">
        <v>350</v>
      </c>
      <c r="AD314">
        <v>6</v>
      </c>
      <c r="AE314" t="s">
        <v>81</v>
      </c>
      <c r="AF314">
        <f>VLOOKUP(Table13[[#This Row],[Transmission Type]],$I$4:$J$7,2,0)</f>
        <v>2</v>
      </c>
      <c r="AG314" t="s">
        <v>76</v>
      </c>
      <c r="AH314">
        <f>VLOOKUP(Table13[[#This Row],[Driven_Wheels]],$K$4:$L$7,2,0)</f>
        <v>4</v>
      </c>
      <c r="AI314">
        <v>2</v>
      </c>
      <c r="AJ314" t="s">
        <v>214</v>
      </c>
      <c r="AK314">
        <f>VLOOKUP(Table13[[#This Row],[Market Category]],$M$4:$N$75,2,0)</f>
        <v>37</v>
      </c>
      <c r="AL314" t="s">
        <v>70</v>
      </c>
      <c r="AM314">
        <f>VLOOKUP(Table13[[#This Row],[Vehicle Size]],$O$4:$P$6,2,0)</f>
        <v>1</v>
      </c>
      <c r="AN314" t="s">
        <v>78</v>
      </c>
      <c r="AO314">
        <f>VLOOKUP(Table13[[#This Row],[Vehicle Style]],$Q$4:$R$19,2,0)</f>
        <v>9</v>
      </c>
      <c r="AP314">
        <v>26</v>
      </c>
      <c r="AQ314">
        <v>19</v>
      </c>
      <c r="AR314">
        <v>2009</v>
      </c>
      <c r="AS314">
        <v>43290</v>
      </c>
    </row>
    <row r="315" spans="3:45" x14ac:dyDescent="0.35">
      <c r="C315" t="s">
        <v>530</v>
      </c>
      <c r="D315">
        <v>312</v>
      </c>
      <c r="T315">
        <v>312</v>
      </c>
      <c r="U315" t="s">
        <v>203</v>
      </c>
      <c r="V315">
        <f>VLOOKUP(Table13[[#This Row],[Make]],$A$4:$B$51,2,0)</f>
        <v>34</v>
      </c>
      <c r="W315" t="s">
        <v>174</v>
      </c>
      <c r="X315">
        <f>VLOOKUP(Table13[[#This Row],[Model]],Table12[[Model S]:[Column2]],2,0)</f>
        <v>24</v>
      </c>
      <c r="Y315">
        <v>2016</v>
      </c>
      <c r="Z315">
        <f>VLOOKUP(Table13[[#This Row],[Year]],$E$4:$F$31,2,0)</f>
        <v>27</v>
      </c>
      <c r="AA315" t="s">
        <v>74</v>
      </c>
      <c r="AB315">
        <f>VLOOKUP(Table13[[#This Row],[Engine Fuel Type]],$G$4:$H$13,2,0)</f>
        <v>9</v>
      </c>
      <c r="AC315">
        <v>332</v>
      </c>
      <c r="AD315">
        <v>6</v>
      </c>
      <c r="AE315" t="s">
        <v>81</v>
      </c>
      <c r="AF315">
        <f>VLOOKUP(Table13[[#This Row],[Transmission Type]],$I$4:$J$7,2,0)</f>
        <v>2</v>
      </c>
      <c r="AG315" t="s">
        <v>76</v>
      </c>
      <c r="AH315">
        <f>VLOOKUP(Table13[[#This Row],[Driven_Wheels]],$K$4:$L$7,2,0)</f>
        <v>4</v>
      </c>
      <c r="AI315">
        <v>2</v>
      </c>
      <c r="AJ315" t="s">
        <v>275</v>
      </c>
      <c r="AK315">
        <f>VLOOKUP(Table13[[#This Row],[Market Category]],$M$4:$N$75,2,0)</f>
        <v>62</v>
      </c>
      <c r="AL315" t="s">
        <v>70</v>
      </c>
      <c r="AM315">
        <f>VLOOKUP(Table13[[#This Row],[Vehicle Size]],$O$4:$P$6,2,0)</f>
        <v>1</v>
      </c>
      <c r="AN315" t="s">
        <v>87</v>
      </c>
      <c r="AO315">
        <f>VLOOKUP(Table13[[#This Row],[Vehicle Style]],$Q$4:$R$19,2,0)</f>
        <v>7</v>
      </c>
      <c r="AP315">
        <v>25</v>
      </c>
      <c r="AQ315">
        <v>18</v>
      </c>
      <c r="AR315">
        <v>2009</v>
      </c>
      <c r="AS315">
        <v>41820</v>
      </c>
    </row>
    <row r="316" spans="3:45" x14ac:dyDescent="0.35">
      <c r="C316" t="s">
        <v>531</v>
      </c>
      <c r="D316">
        <v>313</v>
      </c>
      <c r="T316">
        <v>313</v>
      </c>
      <c r="U316" t="s">
        <v>203</v>
      </c>
      <c r="V316">
        <f>VLOOKUP(Table13[[#This Row],[Make]],$A$4:$B$51,2,0)</f>
        <v>34</v>
      </c>
      <c r="W316" t="s">
        <v>174</v>
      </c>
      <c r="X316">
        <f>VLOOKUP(Table13[[#This Row],[Model]],Table12[[Model S]:[Column2]],2,0)</f>
        <v>24</v>
      </c>
      <c r="Y316">
        <v>2016</v>
      </c>
      <c r="Z316">
        <f>VLOOKUP(Table13[[#This Row],[Year]],$E$4:$F$31,2,0)</f>
        <v>27</v>
      </c>
      <c r="AA316" t="s">
        <v>74</v>
      </c>
      <c r="AB316">
        <f>VLOOKUP(Table13[[#This Row],[Engine Fuel Type]],$G$4:$H$13,2,0)</f>
        <v>9</v>
      </c>
      <c r="AC316">
        <v>332</v>
      </c>
      <c r="AD316">
        <v>6</v>
      </c>
      <c r="AE316" t="s">
        <v>75</v>
      </c>
      <c r="AF316">
        <f>VLOOKUP(Table13[[#This Row],[Transmission Type]],$I$4:$J$7,2,0)</f>
        <v>4</v>
      </c>
      <c r="AG316" t="s">
        <v>76</v>
      </c>
      <c r="AH316">
        <f>VLOOKUP(Table13[[#This Row],[Driven_Wheels]],$K$4:$L$7,2,0)</f>
        <v>4</v>
      </c>
      <c r="AI316">
        <v>2</v>
      </c>
      <c r="AJ316" t="s">
        <v>275</v>
      </c>
      <c r="AK316">
        <f>VLOOKUP(Table13[[#This Row],[Market Category]],$M$4:$N$75,2,0)</f>
        <v>62</v>
      </c>
      <c r="AL316" t="s">
        <v>70</v>
      </c>
      <c r="AM316">
        <f>VLOOKUP(Table13[[#This Row],[Vehicle Size]],$O$4:$P$6,2,0)</f>
        <v>1</v>
      </c>
      <c r="AN316" t="s">
        <v>87</v>
      </c>
      <c r="AO316">
        <f>VLOOKUP(Table13[[#This Row],[Vehicle Style]],$Q$4:$R$19,2,0)</f>
        <v>7</v>
      </c>
      <c r="AP316">
        <v>24</v>
      </c>
      <c r="AQ316">
        <v>17</v>
      </c>
      <c r="AR316">
        <v>2009</v>
      </c>
      <c r="AS316">
        <v>48100</v>
      </c>
    </row>
    <row r="317" spans="3:45" x14ac:dyDescent="0.35">
      <c r="C317" t="s">
        <v>532</v>
      </c>
      <c r="D317">
        <v>314</v>
      </c>
      <c r="T317">
        <v>314</v>
      </c>
      <c r="U317" t="s">
        <v>203</v>
      </c>
      <c r="V317">
        <f>VLOOKUP(Table13[[#This Row],[Make]],$A$4:$B$51,2,0)</f>
        <v>34</v>
      </c>
      <c r="W317" t="s">
        <v>174</v>
      </c>
      <c r="X317">
        <f>VLOOKUP(Table13[[#This Row],[Model]],Table12[[Model S]:[Column2]],2,0)</f>
        <v>24</v>
      </c>
      <c r="Y317">
        <v>2016</v>
      </c>
      <c r="Z317">
        <f>VLOOKUP(Table13[[#This Row],[Year]],$E$4:$F$31,2,0)</f>
        <v>27</v>
      </c>
      <c r="AA317" t="s">
        <v>74</v>
      </c>
      <c r="AB317">
        <f>VLOOKUP(Table13[[#This Row],[Engine Fuel Type]],$G$4:$H$13,2,0)</f>
        <v>9</v>
      </c>
      <c r="AC317">
        <v>350</v>
      </c>
      <c r="AD317">
        <v>6</v>
      </c>
      <c r="AE317" t="s">
        <v>81</v>
      </c>
      <c r="AF317">
        <f>VLOOKUP(Table13[[#This Row],[Transmission Type]],$I$4:$J$7,2,0)</f>
        <v>2</v>
      </c>
      <c r="AG317" t="s">
        <v>76</v>
      </c>
      <c r="AH317">
        <f>VLOOKUP(Table13[[#This Row],[Driven_Wheels]],$K$4:$L$7,2,0)</f>
        <v>4</v>
      </c>
      <c r="AI317">
        <v>2</v>
      </c>
      <c r="AJ317" t="s">
        <v>214</v>
      </c>
      <c r="AK317">
        <f>VLOOKUP(Table13[[#This Row],[Market Category]],$M$4:$N$75,2,0)</f>
        <v>37</v>
      </c>
      <c r="AL317" t="s">
        <v>70</v>
      </c>
      <c r="AM317">
        <f>VLOOKUP(Table13[[#This Row],[Vehicle Size]],$O$4:$P$6,2,0)</f>
        <v>1</v>
      </c>
      <c r="AN317" t="s">
        <v>78</v>
      </c>
      <c r="AO317">
        <f>VLOOKUP(Table13[[#This Row],[Vehicle Style]],$Q$4:$R$19,2,0)</f>
        <v>9</v>
      </c>
      <c r="AP317">
        <v>26</v>
      </c>
      <c r="AQ317">
        <v>19</v>
      </c>
      <c r="AR317">
        <v>2009</v>
      </c>
      <c r="AS317">
        <v>43290</v>
      </c>
    </row>
    <row r="318" spans="3:45" x14ac:dyDescent="0.35">
      <c r="C318" t="s">
        <v>533</v>
      </c>
      <c r="D318">
        <v>315</v>
      </c>
      <c r="T318">
        <v>315</v>
      </c>
      <c r="U318" t="s">
        <v>203</v>
      </c>
      <c r="V318">
        <f>VLOOKUP(Table13[[#This Row],[Make]],$A$4:$B$51,2,0)</f>
        <v>34</v>
      </c>
      <c r="W318" t="s">
        <v>174</v>
      </c>
      <c r="X318">
        <f>VLOOKUP(Table13[[#This Row],[Model]],Table12[[Model S]:[Column2]],2,0)</f>
        <v>24</v>
      </c>
      <c r="Y318">
        <v>2016</v>
      </c>
      <c r="Z318">
        <f>VLOOKUP(Table13[[#This Row],[Year]],$E$4:$F$31,2,0)</f>
        <v>27</v>
      </c>
      <c r="AA318" t="s">
        <v>74</v>
      </c>
      <c r="AB318">
        <f>VLOOKUP(Table13[[#This Row],[Engine Fuel Type]],$G$4:$H$13,2,0)</f>
        <v>9</v>
      </c>
      <c r="AC318">
        <v>332</v>
      </c>
      <c r="AD318">
        <v>6</v>
      </c>
      <c r="AE318" t="s">
        <v>81</v>
      </c>
      <c r="AF318">
        <f>VLOOKUP(Table13[[#This Row],[Transmission Type]],$I$4:$J$7,2,0)</f>
        <v>2</v>
      </c>
      <c r="AG318" t="s">
        <v>76</v>
      </c>
      <c r="AH318">
        <f>VLOOKUP(Table13[[#This Row],[Driven_Wheels]],$K$4:$L$7,2,0)</f>
        <v>4</v>
      </c>
      <c r="AI318">
        <v>2</v>
      </c>
      <c r="AJ318" t="s">
        <v>275</v>
      </c>
      <c r="AK318">
        <f>VLOOKUP(Table13[[#This Row],[Market Category]],$M$4:$N$75,2,0)</f>
        <v>62</v>
      </c>
      <c r="AL318" t="s">
        <v>70</v>
      </c>
      <c r="AM318">
        <f>VLOOKUP(Table13[[#This Row],[Vehicle Size]],$O$4:$P$6,2,0)</f>
        <v>1</v>
      </c>
      <c r="AN318" t="s">
        <v>78</v>
      </c>
      <c r="AO318">
        <f>VLOOKUP(Table13[[#This Row],[Vehicle Style]],$Q$4:$R$19,2,0)</f>
        <v>9</v>
      </c>
      <c r="AP318">
        <v>26</v>
      </c>
      <c r="AQ318">
        <v>19</v>
      </c>
      <c r="AR318">
        <v>2009</v>
      </c>
      <c r="AS318">
        <v>39270</v>
      </c>
    </row>
    <row r="319" spans="3:45" x14ac:dyDescent="0.35">
      <c r="C319" t="s">
        <v>534</v>
      </c>
      <c r="D319">
        <v>316</v>
      </c>
      <c r="T319">
        <v>316</v>
      </c>
      <c r="U319" t="s">
        <v>203</v>
      </c>
      <c r="V319">
        <f>VLOOKUP(Table13[[#This Row],[Make]],$A$4:$B$51,2,0)</f>
        <v>34</v>
      </c>
      <c r="W319" t="s">
        <v>174</v>
      </c>
      <c r="X319">
        <f>VLOOKUP(Table13[[#This Row],[Model]],Table12[[Model S]:[Column2]],2,0)</f>
        <v>24</v>
      </c>
      <c r="Y319">
        <v>2016</v>
      </c>
      <c r="Z319">
        <f>VLOOKUP(Table13[[#This Row],[Year]],$E$4:$F$31,2,0)</f>
        <v>27</v>
      </c>
      <c r="AA319" t="s">
        <v>74</v>
      </c>
      <c r="AB319">
        <f>VLOOKUP(Table13[[#This Row],[Engine Fuel Type]],$G$4:$H$13,2,0)</f>
        <v>9</v>
      </c>
      <c r="AC319">
        <v>332</v>
      </c>
      <c r="AD319">
        <v>6</v>
      </c>
      <c r="AE319" t="s">
        <v>81</v>
      </c>
      <c r="AF319">
        <f>VLOOKUP(Table13[[#This Row],[Transmission Type]],$I$4:$J$7,2,0)</f>
        <v>2</v>
      </c>
      <c r="AG319" t="s">
        <v>76</v>
      </c>
      <c r="AH319">
        <f>VLOOKUP(Table13[[#This Row],[Driven_Wheels]],$K$4:$L$7,2,0)</f>
        <v>4</v>
      </c>
      <c r="AI319">
        <v>2</v>
      </c>
      <c r="AJ319" t="s">
        <v>275</v>
      </c>
      <c r="AK319">
        <f>VLOOKUP(Table13[[#This Row],[Market Category]],$M$4:$N$75,2,0)</f>
        <v>62</v>
      </c>
      <c r="AL319" t="s">
        <v>70</v>
      </c>
      <c r="AM319">
        <f>VLOOKUP(Table13[[#This Row],[Vehicle Size]],$O$4:$P$6,2,0)</f>
        <v>1</v>
      </c>
      <c r="AN319" t="s">
        <v>78</v>
      </c>
      <c r="AO319">
        <f>VLOOKUP(Table13[[#This Row],[Vehicle Style]],$Q$4:$R$19,2,0)</f>
        <v>9</v>
      </c>
      <c r="AP319">
        <v>26</v>
      </c>
      <c r="AQ319">
        <v>19</v>
      </c>
      <c r="AR319">
        <v>2009</v>
      </c>
      <c r="AS319">
        <v>34870</v>
      </c>
    </row>
    <row r="320" spans="3:45" x14ac:dyDescent="0.35">
      <c r="C320" t="s">
        <v>535</v>
      </c>
      <c r="D320">
        <v>317</v>
      </c>
      <c r="T320">
        <v>317</v>
      </c>
      <c r="U320" t="s">
        <v>203</v>
      </c>
      <c r="V320">
        <f>VLOOKUP(Table13[[#This Row],[Make]],$A$4:$B$51,2,0)</f>
        <v>34</v>
      </c>
      <c r="W320" t="s">
        <v>174</v>
      </c>
      <c r="X320">
        <f>VLOOKUP(Table13[[#This Row],[Model]],Table12[[Model S]:[Column2]],2,0)</f>
        <v>24</v>
      </c>
      <c r="Y320">
        <v>2016</v>
      </c>
      <c r="Z320">
        <f>VLOOKUP(Table13[[#This Row],[Year]],$E$4:$F$31,2,0)</f>
        <v>27</v>
      </c>
      <c r="AA320" t="s">
        <v>74</v>
      </c>
      <c r="AB320">
        <f>VLOOKUP(Table13[[#This Row],[Engine Fuel Type]],$G$4:$H$13,2,0)</f>
        <v>9</v>
      </c>
      <c r="AC320">
        <v>350</v>
      </c>
      <c r="AD320">
        <v>6</v>
      </c>
      <c r="AE320" t="s">
        <v>75</v>
      </c>
      <c r="AF320">
        <f>VLOOKUP(Table13[[#This Row],[Transmission Type]],$I$4:$J$7,2,0)</f>
        <v>4</v>
      </c>
      <c r="AG320" t="s">
        <v>76</v>
      </c>
      <c r="AH320">
        <f>VLOOKUP(Table13[[#This Row],[Driven_Wheels]],$K$4:$L$7,2,0)</f>
        <v>4</v>
      </c>
      <c r="AI320">
        <v>2</v>
      </c>
      <c r="AJ320" t="s">
        <v>214</v>
      </c>
      <c r="AK320">
        <f>VLOOKUP(Table13[[#This Row],[Market Category]],$M$4:$N$75,2,0)</f>
        <v>37</v>
      </c>
      <c r="AL320" t="s">
        <v>70</v>
      </c>
      <c r="AM320">
        <f>VLOOKUP(Table13[[#This Row],[Vehicle Size]],$O$4:$P$6,2,0)</f>
        <v>1</v>
      </c>
      <c r="AN320" t="s">
        <v>78</v>
      </c>
      <c r="AO320">
        <f>VLOOKUP(Table13[[#This Row],[Vehicle Style]],$Q$4:$R$19,2,0)</f>
        <v>9</v>
      </c>
      <c r="AP320">
        <v>26</v>
      </c>
      <c r="AQ320">
        <v>18</v>
      </c>
      <c r="AR320">
        <v>2009</v>
      </c>
      <c r="AS320">
        <v>41990</v>
      </c>
    </row>
    <row r="321" spans="3:45" x14ac:dyDescent="0.35">
      <c r="C321" t="s">
        <v>536</v>
      </c>
      <c r="D321">
        <v>318</v>
      </c>
      <c r="T321">
        <v>318</v>
      </c>
      <c r="U321" t="s">
        <v>203</v>
      </c>
      <c r="V321">
        <f>VLOOKUP(Table13[[#This Row],[Make]],$A$4:$B$51,2,0)</f>
        <v>34</v>
      </c>
      <c r="W321" t="s">
        <v>174</v>
      </c>
      <c r="X321">
        <f>VLOOKUP(Table13[[#This Row],[Model]],Table12[[Model S]:[Column2]],2,0)</f>
        <v>24</v>
      </c>
      <c r="Y321">
        <v>2016</v>
      </c>
      <c r="Z321">
        <f>VLOOKUP(Table13[[#This Row],[Year]],$E$4:$F$31,2,0)</f>
        <v>27</v>
      </c>
      <c r="AA321" t="s">
        <v>74</v>
      </c>
      <c r="AB321">
        <f>VLOOKUP(Table13[[#This Row],[Engine Fuel Type]],$G$4:$H$13,2,0)</f>
        <v>9</v>
      </c>
      <c r="AC321">
        <v>332</v>
      </c>
      <c r="AD321">
        <v>6</v>
      </c>
      <c r="AE321" t="s">
        <v>81</v>
      </c>
      <c r="AF321">
        <f>VLOOKUP(Table13[[#This Row],[Transmission Type]],$I$4:$J$7,2,0)</f>
        <v>2</v>
      </c>
      <c r="AG321" t="s">
        <v>76</v>
      </c>
      <c r="AH321">
        <f>VLOOKUP(Table13[[#This Row],[Driven_Wheels]],$K$4:$L$7,2,0)</f>
        <v>4</v>
      </c>
      <c r="AI321">
        <v>2</v>
      </c>
      <c r="AJ321" t="s">
        <v>275</v>
      </c>
      <c r="AK321">
        <f>VLOOKUP(Table13[[#This Row],[Market Category]],$M$4:$N$75,2,0)</f>
        <v>62</v>
      </c>
      <c r="AL321" t="s">
        <v>70</v>
      </c>
      <c r="AM321">
        <f>VLOOKUP(Table13[[#This Row],[Vehicle Size]],$O$4:$P$6,2,0)</f>
        <v>1</v>
      </c>
      <c r="AN321" t="s">
        <v>78</v>
      </c>
      <c r="AO321">
        <f>VLOOKUP(Table13[[#This Row],[Vehicle Style]],$Q$4:$R$19,2,0)</f>
        <v>9</v>
      </c>
      <c r="AP321">
        <v>26</v>
      </c>
      <c r="AQ321">
        <v>19</v>
      </c>
      <c r="AR321">
        <v>2009</v>
      </c>
      <c r="AS321">
        <v>38370</v>
      </c>
    </row>
    <row r="322" spans="3:45" x14ac:dyDescent="0.35">
      <c r="C322" t="s">
        <v>537</v>
      </c>
      <c r="D322">
        <v>319</v>
      </c>
      <c r="T322">
        <v>319</v>
      </c>
      <c r="U322" t="s">
        <v>203</v>
      </c>
      <c r="V322">
        <f>VLOOKUP(Table13[[#This Row],[Make]],$A$4:$B$51,2,0)</f>
        <v>34</v>
      </c>
      <c r="W322" t="s">
        <v>174</v>
      </c>
      <c r="X322">
        <f>VLOOKUP(Table13[[#This Row],[Model]],Table12[[Model S]:[Column2]],2,0)</f>
        <v>24</v>
      </c>
      <c r="Y322">
        <v>2016</v>
      </c>
      <c r="Z322">
        <f>VLOOKUP(Table13[[#This Row],[Year]],$E$4:$F$31,2,0)</f>
        <v>27</v>
      </c>
      <c r="AA322" t="s">
        <v>74</v>
      </c>
      <c r="AB322">
        <f>VLOOKUP(Table13[[#This Row],[Engine Fuel Type]],$G$4:$H$13,2,0)</f>
        <v>9</v>
      </c>
      <c r="AC322">
        <v>332</v>
      </c>
      <c r="AD322">
        <v>6</v>
      </c>
      <c r="AE322" t="s">
        <v>75</v>
      </c>
      <c r="AF322">
        <f>VLOOKUP(Table13[[#This Row],[Transmission Type]],$I$4:$J$7,2,0)</f>
        <v>4</v>
      </c>
      <c r="AG322" t="s">
        <v>76</v>
      </c>
      <c r="AH322">
        <f>VLOOKUP(Table13[[#This Row],[Driven_Wheels]],$K$4:$L$7,2,0)</f>
        <v>4</v>
      </c>
      <c r="AI322">
        <v>2</v>
      </c>
      <c r="AJ322" t="s">
        <v>275</v>
      </c>
      <c r="AK322">
        <f>VLOOKUP(Table13[[#This Row],[Market Category]],$M$4:$N$75,2,0)</f>
        <v>62</v>
      </c>
      <c r="AL322" t="s">
        <v>70</v>
      </c>
      <c r="AM322">
        <f>VLOOKUP(Table13[[#This Row],[Vehicle Size]],$O$4:$P$6,2,0)</f>
        <v>1</v>
      </c>
      <c r="AN322" t="s">
        <v>87</v>
      </c>
      <c r="AO322">
        <f>VLOOKUP(Table13[[#This Row],[Vehicle Style]],$Q$4:$R$19,2,0)</f>
        <v>7</v>
      </c>
      <c r="AP322">
        <v>24</v>
      </c>
      <c r="AQ322">
        <v>17</v>
      </c>
      <c r="AR322">
        <v>2009</v>
      </c>
      <c r="AS322">
        <v>45270</v>
      </c>
    </row>
    <row r="323" spans="3:45" x14ac:dyDescent="0.35">
      <c r="C323" t="s">
        <v>538</v>
      </c>
      <c r="D323">
        <v>320</v>
      </c>
      <c r="T323">
        <v>320</v>
      </c>
      <c r="U323" t="s">
        <v>203</v>
      </c>
      <c r="V323">
        <f>VLOOKUP(Table13[[#This Row],[Make]],$A$4:$B$51,2,0)</f>
        <v>34</v>
      </c>
      <c r="W323" t="s">
        <v>174</v>
      </c>
      <c r="X323">
        <f>VLOOKUP(Table13[[#This Row],[Model]],Table12[[Model S]:[Column2]],2,0)</f>
        <v>24</v>
      </c>
      <c r="Y323">
        <v>2016</v>
      </c>
      <c r="Z323">
        <f>VLOOKUP(Table13[[#This Row],[Year]],$E$4:$F$31,2,0)</f>
        <v>27</v>
      </c>
      <c r="AA323" t="s">
        <v>74</v>
      </c>
      <c r="AB323">
        <f>VLOOKUP(Table13[[#This Row],[Engine Fuel Type]],$G$4:$H$13,2,0)</f>
        <v>9</v>
      </c>
      <c r="AC323">
        <v>350</v>
      </c>
      <c r="AD323">
        <v>6</v>
      </c>
      <c r="AE323" t="s">
        <v>75</v>
      </c>
      <c r="AF323">
        <f>VLOOKUP(Table13[[#This Row],[Transmission Type]],$I$4:$J$7,2,0)</f>
        <v>4</v>
      </c>
      <c r="AG323" t="s">
        <v>76</v>
      </c>
      <c r="AH323">
        <f>VLOOKUP(Table13[[#This Row],[Driven_Wheels]],$K$4:$L$7,2,0)</f>
        <v>4</v>
      </c>
      <c r="AI323">
        <v>2</v>
      </c>
      <c r="AJ323" t="s">
        <v>214</v>
      </c>
      <c r="AK323">
        <f>VLOOKUP(Table13[[#This Row],[Market Category]],$M$4:$N$75,2,0)</f>
        <v>37</v>
      </c>
      <c r="AL323" t="s">
        <v>70</v>
      </c>
      <c r="AM323">
        <f>VLOOKUP(Table13[[#This Row],[Vehicle Size]],$O$4:$P$6,2,0)</f>
        <v>1</v>
      </c>
      <c r="AN323" t="s">
        <v>78</v>
      </c>
      <c r="AO323">
        <f>VLOOKUP(Table13[[#This Row],[Vehicle Style]],$Q$4:$R$19,2,0)</f>
        <v>9</v>
      </c>
      <c r="AP323">
        <v>26</v>
      </c>
      <c r="AQ323">
        <v>18</v>
      </c>
      <c r="AR323">
        <v>2009</v>
      </c>
      <c r="AS323">
        <v>45490</v>
      </c>
    </row>
    <row r="324" spans="3:45" x14ac:dyDescent="0.35">
      <c r="C324" t="s">
        <v>539</v>
      </c>
      <c r="D324">
        <v>321</v>
      </c>
      <c r="T324">
        <v>321</v>
      </c>
      <c r="U324" t="s">
        <v>203</v>
      </c>
      <c r="V324">
        <f>VLOOKUP(Table13[[#This Row],[Make]],$A$4:$B$51,2,0)</f>
        <v>34</v>
      </c>
      <c r="W324" t="s">
        <v>174</v>
      </c>
      <c r="X324">
        <f>VLOOKUP(Table13[[#This Row],[Model]],Table12[[Model S]:[Column2]],2,0)</f>
        <v>24</v>
      </c>
      <c r="Y324">
        <v>2016</v>
      </c>
      <c r="Z324">
        <f>VLOOKUP(Table13[[#This Row],[Year]],$E$4:$F$31,2,0)</f>
        <v>27</v>
      </c>
      <c r="AA324" t="s">
        <v>74</v>
      </c>
      <c r="AB324">
        <f>VLOOKUP(Table13[[#This Row],[Engine Fuel Type]],$G$4:$H$13,2,0)</f>
        <v>9</v>
      </c>
      <c r="AC324">
        <v>332</v>
      </c>
      <c r="AD324">
        <v>6</v>
      </c>
      <c r="AE324" t="s">
        <v>75</v>
      </c>
      <c r="AF324">
        <f>VLOOKUP(Table13[[#This Row],[Transmission Type]],$I$4:$J$7,2,0)</f>
        <v>4</v>
      </c>
      <c r="AG324" t="s">
        <v>76</v>
      </c>
      <c r="AH324">
        <f>VLOOKUP(Table13[[#This Row],[Driven_Wheels]],$K$4:$L$7,2,0)</f>
        <v>4</v>
      </c>
      <c r="AI324">
        <v>2</v>
      </c>
      <c r="AJ324" t="s">
        <v>275</v>
      </c>
      <c r="AK324">
        <f>VLOOKUP(Table13[[#This Row],[Market Category]],$M$4:$N$75,2,0)</f>
        <v>62</v>
      </c>
      <c r="AL324" t="s">
        <v>70</v>
      </c>
      <c r="AM324">
        <f>VLOOKUP(Table13[[#This Row],[Vehicle Size]],$O$4:$P$6,2,0)</f>
        <v>1</v>
      </c>
      <c r="AN324" t="s">
        <v>78</v>
      </c>
      <c r="AO324">
        <f>VLOOKUP(Table13[[#This Row],[Vehicle Style]],$Q$4:$R$19,2,0)</f>
        <v>9</v>
      </c>
      <c r="AP324">
        <v>26</v>
      </c>
      <c r="AQ324">
        <v>18</v>
      </c>
      <c r="AR324">
        <v>2009</v>
      </c>
      <c r="AS324">
        <v>29990</v>
      </c>
    </row>
    <row r="325" spans="3:45" x14ac:dyDescent="0.35">
      <c r="C325" t="s">
        <v>540</v>
      </c>
      <c r="D325">
        <v>322</v>
      </c>
      <c r="T325">
        <v>322</v>
      </c>
      <c r="U325" t="s">
        <v>203</v>
      </c>
      <c r="V325">
        <f>VLOOKUP(Table13[[#This Row],[Make]],$A$4:$B$51,2,0)</f>
        <v>34</v>
      </c>
      <c r="W325" t="s">
        <v>174</v>
      </c>
      <c r="X325">
        <f>VLOOKUP(Table13[[#This Row],[Model]],Table12[[Model S]:[Column2]],2,0)</f>
        <v>24</v>
      </c>
      <c r="Y325">
        <v>2016</v>
      </c>
      <c r="Z325">
        <f>VLOOKUP(Table13[[#This Row],[Year]],$E$4:$F$31,2,0)</f>
        <v>27</v>
      </c>
      <c r="AA325" t="s">
        <v>74</v>
      </c>
      <c r="AB325">
        <f>VLOOKUP(Table13[[#This Row],[Engine Fuel Type]],$G$4:$H$13,2,0)</f>
        <v>9</v>
      </c>
      <c r="AC325">
        <v>332</v>
      </c>
      <c r="AD325">
        <v>6</v>
      </c>
      <c r="AE325" t="s">
        <v>81</v>
      </c>
      <c r="AF325">
        <f>VLOOKUP(Table13[[#This Row],[Transmission Type]],$I$4:$J$7,2,0)</f>
        <v>2</v>
      </c>
      <c r="AG325" t="s">
        <v>76</v>
      </c>
      <c r="AH325">
        <f>VLOOKUP(Table13[[#This Row],[Driven_Wheels]],$K$4:$L$7,2,0)</f>
        <v>4</v>
      </c>
      <c r="AI325">
        <v>2</v>
      </c>
      <c r="AJ325" t="s">
        <v>275</v>
      </c>
      <c r="AK325">
        <f>VLOOKUP(Table13[[#This Row],[Market Category]],$M$4:$N$75,2,0)</f>
        <v>62</v>
      </c>
      <c r="AL325" t="s">
        <v>70</v>
      </c>
      <c r="AM325">
        <f>VLOOKUP(Table13[[#This Row],[Vehicle Size]],$O$4:$P$6,2,0)</f>
        <v>1</v>
      </c>
      <c r="AN325" t="s">
        <v>87</v>
      </c>
      <c r="AO325">
        <f>VLOOKUP(Table13[[#This Row],[Vehicle Style]],$Q$4:$R$19,2,0)</f>
        <v>7</v>
      </c>
      <c r="AP325">
        <v>25</v>
      </c>
      <c r="AQ325">
        <v>18</v>
      </c>
      <c r="AR325">
        <v>2009</v>
      </c>
      <c r="AS325">
        <v>46570</v>
      </c>
    </row>
    <row r="326" spans="3:45" x14ac:dyDescent="0.35">
      <c r="C326" t="s">
        <v>541</v>
      </c>
      <c r="D326">
        <v>323</v>
      </c>
      <c r="T326">
        <v>323</v>
      </c>
      <c r="U326" t="s">
        <v>203</v>
      </c>
      <c r="V326">
        <f>VLOOKUP(Table13[[#This Row],[Make]],$A$4:$B$51,2,0)</f>
        <v>34</v>
      </c>
      <c r="W326" t="s">
        <v>174</v>
      </c>
      <c r="X326">
        <f>VLOOKUP(Table13[[#This Row],[Model]],Table12[[Model S]:[Column2]],2,0)</f>
        <v>24</v>
      </c>
      <c r="Y326">
        <v>2016</v>
      </c>
      <c r="Z326">
        <f>VLOOKUP(Table13[[#This Row],[Year]],$E$4:$F$31,2,0)</f>
        <v>27</v>
      </c>
      <c r="AA326" t="s">
        <v>74</v>
      </c>
      <c r="AB326">
        <f>VLOOKUP(Table13[[#This Row],[Engine Fuel Type]],$G$4:$H$13,2,0)</f>
        <v>9</v>
      </c>
      <c r="AC326">
        <v>350</v>
      </c>
      <c r="AD326">
        <v>6</v>
      </c>
      <c r="AE326" t="s">
        <v>81</v>
      </c>
      <c r="AF326">
        <f>VLOOKUP(Table13[[#This Row],[Transmission Type]],$I$4:$J$7,2,0)</f>
        <v>2</v>
      </c>
      <c r="AG326" t="s">
        <v>76</v>
      </c>
      <c r="AH326">
        <f>VLOOKUP(Table13[[#This Row],[Driven_Wheels]],$K$4:$L$7,2,0)</f>
        <v>4</v>
      </c>
      <c r="AI326">
        <v>2</v>
      </c>
      <c r="AJ326" t="s">
        <v>214</v>
      </c>
      <c r="AK326">
        <f>VLOOKUP(Table13[[#This Row],[Market Category]],$M$4:$N$75,2,0)</f>
        <v>37</v>
      </c>
      <c r="AL326" t="s">
        <v>70</v>
      </c>
      <c r="AM326">
        <f>VLOOKUP(Table13[[#This Row],[Vehicle Size]],$O$4:$P$6,2,0)</f>
        <v>1</v>
      </c>
      <c r="AN326" t="s">
        <v>78</v>
      </c>
      <c r="AO326">
        <f>VLOOKUP(Table13[[#This Row],[Vehicle Style]],$Q$4:$R$19,2,0)</f>
        <v>9</v>
      </c>
      <c r="AP326">
        <v>26</v>
      </c>
      <c r="AQ326">
        <v>19</v>
      </c>
      <c r="AR326">
        <v>2009</v>
      </c>
      <c r="AS326">
        <v>46790</v>
      </c>
    </row>
    <row r="327" spans="3:45" x14ac:dyDescent="0.35">
      <c r="C327" t="s">
        <v>542</v>
      </c>
      <c r="D327">
        <v>324</v>
      </c>
      <c r="T327">
        <v>324</v>
      </c>
      <c r="U327" t="s">
        <v>203</v>
      </c>
      <c r="V327">
        <f>VLOOKUP(Table13[[#This Row],[Make]],$A$4:$B$51,2,0)</f>
        <v>34</v>
      </c>
      <c r="W327" t="s">
        <v>174</v>
      </c>
      <c r="X327">
        <f>VLOOKUP(Table13[[#This Row],[Model]],Table12[[Model S]:[Column2]],2,0)</f>
        <v>24</v>
      </c>
      <c r="Y327">
        <v>2016</v>
      </c>
      <c r="Z327">
        <f>VLOOKUP(Table13[[#This Row],[Year]],$E$4:$F$31,2,0)</f>
        <v>27</v>
      </c>
      <c r="AA327" t="s">
        <v>74</v>
      </c>
      <c r="AB327">
        <f>VLOOKUP(Table13[[#This Row],[Engine Fuel Type]],$G$4:$H$13,2,0)</f>
        <v>9</v>
      </c>
      <c r="AC327">
        <v>332</v>
      </c>
      <c r="AD327">
        <v>6</v>
      </c>
      <c r="AE327" t="s">
        <v>81</v>
      </c>
      <c r="AF327">
        <f>VLOOKUP(Table13[[#This Row],[Transmission Type]],$I$4:$J$7,2,0)</f>
        <v>2</v>
      </c>
      <c r="AG327" t="s">
        <v>76</v>
      </c>
      <c r="AH327">
        <f>VLOOKUP(Table13[[#This Row],[Driven_Wheels]],$K$4:$L$7,2,0)</f>
        <v>4</v>
      </c>
      <c r="AI327">
        <v>2</v>
      </c>
      <c r="AJ327" t="s">
        <v>275</v>
      </c>
      <c r="AK327">
        <f>VLOOKUP(Table13[[#This Row],[Market Category]],$M$4:$N$75,2,0)</f>
        <v>62</v>
      </c>
      <c r="AL327" t="s">
        <v>70</v>
      </c>
      <c r="AM327">
        <f>VLOOKUP(Table13[[#This Row],[Vehicle Size]],$O$4:$P$6,2,0)</f>
        <v>1</v>
      </c>
      <c r="AN327" t="s">
        <v>87</v>
      </c>
      <c r="AO327">
        <f>VLOOKUP(Table13[[#This Row],[Vehicle Style]],$Q$4:$R$19,2,0)</f>
        <v>7</v>
      </c>
      <c r="AP327">
        <v>25</v>
      </c>
      <c r="AQ327">
        <v>18</v>
      </c>
      <c r="AR327">
        <v>2009</v>
      </c>
      <c r="AS327">
        <v>49400</v>
      </c>
    </row>
    <row r="328" spans="3:45" x14ac:dyDescent="0.35">
      <c r="C328" t="s">
        <v>543</v>
      </c>
      <c r="D328">
        <v>325</v>
      </c>
      <c r="T328">
        <v>325</v>
      </c>
      <c r="U328" t="s">
        <v>203</v>
      </c>
      <c r="V328">
        <f>VLOOKUP(Table13[[#This Row],[Make]],$A$4:$B$51,2,0)</f>
        <v>34</v>
      </c>
      <c r="W328" t="s">
        <v>174</v>
      </c>
      <c r="X328">
        <f>VLOOKUP(Table13[[#This Row],[Model]],Table12[[Model S]:[Column2]],2,0)</f>
        <v>24</v>
      </c>
      <c r="Y328">
        <v>2016</v>
      </c>
      <c r="Z328">
        <f>VLOOKUP(Table13[[#This Row],[Year]],$E$4:$F$31,2,0)</f>
        <v>27</v>
      </c>
      <c r="AA328" t="s">
        <v>74</v>
      </c>
      <c r="AB328">
        <f>VLOOKUP(Table13[[#This Row],[Engine Fuel Type]],$G$4:$H$13,2,0)</f>
        <v>9</v>
      </c>
      <c r="AC328">
        <v>332</v>
      </c>
      <c r="AD328">
        <v>6</v>
      </c>
      <c r="AE328" t="s">
        <v>75</v>
      </c>
      <c r="AF328">
        <f>VLOOKUP(Table13[[#This Row],[Transmission Type]],$I$4:$J$7,2,0)</f>
        <v>4</v>
      </c>
      <c r="AG328" t="s">
        <v>76</v>
      </c>
      <c r="AH328">
        <f>VLOOKUP(Table13[[#This Row],[Driven_Wheels]],$K$4:$L$7,2,0)</f>
        <v>4</v>
      </c>
      <c r="AI328">
        <v>2</v>
      </c>
      <c r="AJ328" t="s">
        <v>275</v>
      </c>
      <c r="AK328">
        <f>VLOOKUP(Table13[[#This Row],[Market Category]],$M$4:$N$75,2,0)</f>
        <v>62</v>
      </c>
      <c r="AL328" t="s">
        <v>70</v>
      </c>
      <c r="AM328">
        <f>VLOOKUP(Table13[[#This Row],[Vehicle Size]],$O$4:$P$6,2,0)</f>
        <v>1</v>
      </c>
      <c r="AN328" t="s">
        <v>78</v>
      </c>
      <c r="AO328">
        <f>VLOOKUP(Table13[[#This Row],[Vehicle Style]],$Q$4:$R$19,2,0)</f>
        <v>9</v>
      </c>
      <c r="AP328">
        <v>26</v>
      </c>
      <c r="AQ328">
        <v>18</v>
      </c>
      <c r="AR328">
        <v>2009</v>
      </c>
      <c r="AS328">
        <v>37070</v>
      </c>
    </row>
    <row r="329" spans="3:45" x14ac:dyDescent="0.35">
      <c r="C329" t="s">
        <v>544</v>
      </c>
      <c r="D329">
        <v>326</v>
      </c>
      <c r="T329">
        <v>326</v>
      </c>
      <c r="U329" t="s">
        <v>203</v>
      </c>
      <c r="V329">
        <f>VLOOKUP(Table13[[#This Row],[Make]],$A$4:$B$51,2,0)</f>
        <v>34</v>
      </c>
      <c r="W329" t="s">
        <v>174</v>
      </c>
      <c r="X329">
        <f>VLOOKUP(Table13[[#This Row],[Model]],Table12[[Model S]:[Column2]],2,0)</f>
        <v>24</v>
      </c>
      <c r="Y329">
        <v>2016</v>
      </c>
      <c r="Z329">
        <f>VLOOKUP(Table13[[#This Row],[Year]],$E$4:$F$31,2,0)</f>
        <v>27</v>
      </c>
      <c r="AA329" t="s">
        <v>74</v>
      </c>
      <c r="AB329">
        <f>VLOOKUP(Table13[[#This Row],[Engine Fuel Type]],$G$4:$H$13,2,0)</f>
        <v>9</v>
      </c>
      <c r="AC329">
        <v>332</v>
      </c>
      <c r="AD329">
        <v>6</v>
      </c>
      <c r="AE329" t="s">
        <v>81</v>
      </c>
      <c r="AF329">
        <f>VLOOKUP(Table13[[#This Row],[Transmission Type]],$I$4:$J$7,2,0)</f>
        <v>2</v>
      </c>
      <c r="AG329" t="s">
        <v>76</v>
      </c>
      <c r="AH329">
        <f>VLOOKUP(Table13[[#This Row],[Driven_Wheels]],$K$4:$L$7,2,0)</f>
        <v>4</v>
      </c>
      <c r="AI329">
        <v>2</v>
      </c>
      <c r="AJ329" t="s">
        <v>275</v>
      </c>
      <c r="AK329">
        <f>VLOOKUP(Table13[[#This Row],[Market Category]],$M$4:$N$75,2,0)</f>
        <v>62</v>
      </c>
      <c r="AL329" t="s">
        <v>70</v>
      </c>
      <c r="AM329">
        <f>VLOOKUP(Table13[[#This Row],[Vehicle Size]],$O$4:$P$6,2,0)</f>
        <v>1</v>
      </c>
      <c r="AN329" t="s">
        <v>78</v>
      </c>
      <c r="AO329">
        <f>VLOOKUP(Table13[[#This Row],[Vehicle Style]],$Q$4:$R$19,2,0)</f>
        <v>9</v>
      </c>
      <c r="AP329">
        <v>26</v>
      </c>
      <c r="AQ329">
        <v>19</v>
      </c>
      <c r="AR329">
        <v>2009</v>
      </c>
      <c r="AS329">
        <v>31290</v>
      </c>
    </row>
    <row r="330" spans="3:45" x14ac:dyDescent="0.35">
      <c r="C330" t="s">
        <v>545</v>
      </c>
      <c r="D330">
        <v>327</v>
      </c>
      <c r="T330">
        <v>327</v>
      </c>
      <c r="U330" t="s">
        <v>203</v>
      </c>
      <c r="V330">
        <f>VLOOKUP(Table13[[#This Row],[Make]],$A$4:$B$51,2,0)</f>
        <v>34</v>
      </c>
      <c r="W330" t="s">
        <v>174</v>
      </c>
      <c r="X330">
        <f>VLOOKUP(Table13[[#This Row],[Model]],Table12[[Model S]:[Column2]],2,0)</f>
        <v>24</v>
      </c>
      <c r="Y330">
        <v>2016</v>
      </c>
      <c r="Z330">
        <f>VLOOKUP(Table13[[#This Row],[Year]],$E$4:$F$31,2,0)</f>
        <v>27</v>
      </c>
      <c r="AA330" t="s">
        <v>74</v>
      </c>
      <c r="AB330">
        <f>VLOOKUP(Table13[[#This Row],[Engine Fuel Type]],$G$4:$H$13,2,0)</f>
        <v>9</v>
      </c>
      <c r="AC330">
        <v>332</v>
      </c>
      <c r="AD330">
        <v>6</v>
      </c>
      <c r="AE330" t="s">
        <v>75</v>
      </c>
      <c r="AF330">
        <f>VLOOKUP(Table13[[#This Row],[Transmission Type]],$I$4:$J$7,2,0)</f>
        <v>4</v>
      </c>
      <c r="AG330" t="s">
        <v>76</v>
      </c>
      <c r="AH330">
        <f>VLOOKUP(Table13[[#This Row],[Driven_Wheels]],$K$4:$L$7,2,0)</f>
        <v>4</v>
      </c>
      <c r="AI330">
        <v>2</v>
      </c>
      <c r="AJ330" t="s">
        <v>275</v>
      </c>
      <c r="AK330">
        <f>VLOOKUP(Table13[[#This Row],[Market Category]],$M$4:$N$75,2,0)</f>
        <v>62</v>
      </c>
      <c r="AL330" t="s">
        <v>70</v>
      </c>
      <c r="AM330">
        <f>VLOOKUP(Table13[[#This Row],[Vehicle Size]],$O$4:$P$6,2,0)</f>
        <v>1</v>
      </c>
      <c r="AN330" t="s">
        <v>78</v>
      </c>
      <c r="AO330">
        <f>VLOOKUP(Table13[[#This Row],[Vehicle Style]],$Q$4:$R$19,2,0)</f>
        <v>9</v>
      </c>
      <c r="AP330">
        <v>26</v>
      </c>
      <c r="AQ330">
        <v>18</v>
      </c>
      <c r="AR330">
        <v>2009</v>
      </c>
      <c r="AS330">
        <v>37970</v>
      </c>
    </row>
    <row r="331" spans="3:45" x14ac:dyDescent="0.35">
      <c r="C331" t="s">
        <v>546</v>
      </c>
      <c r="D331">
        <v>328</v>
      </c>
      <c r="T331">
        <v>328</v>
      </c>
      <c r="U331" t="s">
        <v>203</v>
      </c>
      <c r="V331">
        <f>VLOOKUP(Table13[[#This Row],[Make]],$A$4:$B$51,2,0)</f>
        <v>34</v>
      </c>
      <c r="W331" t="s">
        <v>174</v>
      </c>
      <c r="X331">
        <f>VLOOKUP(Table13[[#This Row],[Model]],Table12[[Model S]:[Column2]],2,0)</f>
        <v>24</v>
      </c>
      <c r="Y331">
        <v>2016</v>
      </c>
      <c r="Z331">
        <f>VLOOKUP(Table13[[#This Row],[Year]],$E$4:$F$31,2,0)</f>
        <v>27</v>
      </c>
      <c r="AA331" t="s">
        <v>74</v>
      </c>
      <c r="AB331">
        <f>VLOOKUP(Table13[[#This Row],[Engine Fuel Type]],$G$4:$H$13,2,0)</f>
        <v>9</v>
      </c>
      <c r="AC331">
        <v>332</v>
      </c>
      <c r="AD331">
        <v>6</v>
      </c>
      <c r="AE331" t="s">
        <v>75</v>
      </c>
      <c r="AF331">
        <f>VLOOKUP(Table13[[#This Row],[Transmission Type]],$I$4:$J$7,2,0)</f>
        <v>4</v>
      </c>
      <c r="AG331" t="s">
        <v>76</v>
      </c>
      <c r="AH331">
        <f>VLOOKUP(Table13[[#This Row],[Driven_Wheels]],$K$4:$L$7,2,0)</f>
        <v>4</v>
      </c>
      <c r="AI331">
        <v>2</v>
      </c>
      <c r="AJ331" t="s">
        <v>275</v>
      </c>
      <c r="AK331">
        <f>VLOOKUP(Table13[[#This Row],[Market Category]],$M$4:$N$75,2,0)</f>
        <v>62</v>
      </c>
      <c r="AL331" t="s">
        <v>70</v>
      </c>
      <c r="AM331">
        <f>VLOOKUP(Table13[[#This Row],[Vehicle Size]],$O$4:$P$6,2,0)</f>
        <v>1</v>
      </c>
      <c r="AN331" t="s">
        <v>78</v>
      </c>
      <c r="AO331">
        <f>VLOOKUP(Table13[[#This Row],[Vehicle Style]],$Q$4:$R$19,2,0)</f>
        <v>9</v>
      </c>
      <c r="AP331">
        <v>26</v>
      </c>
      <c r="AQ331">
        <v>18</v>
      </c>
      <c r="AR331">
        <v>2009</v>
      </c>
      <c r="AS331">
        <v>33570</v>
      </c>
    </row>
    <row r="332" spans="3:45" x14ac:dyDescent="0.35">
      <c r="C332" t="s">
        <v>547</v>
      </c>
      <c r="D332">
        <v>329</v>
      </c>
      <c r="T332">
        <v>329</v>
      </c>
      <c r="U332" t="s">
        <v>203</v>
      </c>
      <c r="V332">
        <f>VLOOKUP(Table13[[#This Row],[Make]],$A$4:$B$51,2,0)</f>
        <v>34</v>
      </c>
      <c r="W332" t="s">
        <v>174</v>
      </c>
      <c r="X332">
        <f>VLOOKUP(Table13[[#This Row],[Model]],Table12[[Model S]:[Column2]],2,0)</f>
        <v>24</v>
      </c>
      <c r="Y332">
        <v>2017</v>
      </c>
      <c r="Z332">
        <f>VLOOKUP(Table13[[#This Row],[Year]],$E$4:$F$31,2,0)</f>
        <v>28</v>
      </c>
      <c r="AA332" t="s">
        <v>74</v>
      </c>
      <c r="AB332">
        <f>VLOOKUP(Table13[[#This Row],[Engine Fuel Type]],$G$4:$H$13,2,0)</f>
        <v>9</v>
      </c>
      <c r="AC332">
        <v>332</v>
      </c>
      <c r="AD332">
        <v>6</v>
      </c>
      <c r="AE332" t="s">
        <v>75</v>
      </c>
      <c r="AF332">
        <f>VLOOKUP(Table13[[#This Row],[Transmission Type]],$I$4:$J$7,2,0)</f>
        <v>4</v>
      </c>
      <c r="AG332" t="s">
        <v>76</v>
      </c>
      <c r="AH332">
        <f>VLOOKUP(Table13[[#This Row],[Driven_Wheels]],$K$4:$L$7,2,0)</f>
        <v>4</v>
      </c>
      <c r="AI332">
        <v>2</v>
      </c>
      <c r="AJ332" t="s">
        <v>275</v>
      </c>
      <c r="AK332">
        <f>VLOOKUP(Table13[[#This Row],[Market Category]],$M$4:$N$75,2,0)</f>
        <v>62</v>
      </c>
      <c r="AL332" t="s">
        <v>70</v>
      </c>
      <c r="AM332">
        <f>VLOOKUP(Table13[[#This Row],[Vehicle Size]],$O$4:$P$6,2,0)</f>
        <v>1</v>
      </c>
      <c r="AN332" t="s">
        <v>78</v>
      </c>
      <c r="AO332">
        <f>VLOOKUP(Table13[[#This Row],[Vehicle Style]],$Q$4:$R$19,2,0)</f>
        <v>9</v>
      </c>
      <c r="AP332">
        <v>26</v>
      </c>
      <c r="AQ332">
        <v>18</v>
      </c>
      <c r="AR332">
        <v>2009</v>
      </c>
      <c r="AS332">
        <v>37970</v>
      </c>
    </row>
    <row r="333" spans="3:45" x14ac:dyDescent="0.35">
      <c r="C333" t="s">
        <v>548</v>
      </c>
      <c r="D333">
        <v>330</v>
      </c>
      <c r="T333">
        <v>330</v>
      </c>
      <c r="U333" t="s">
        <v>203</v>
      </c>
      <c r="V333">
        <f>VLOOKUP(Table13[[#This Row],[Make]],$A$4:$B$51,2,0)</f>
        <v>34</v>
      </c>
      <c r="W333" t="s">
        <v>174</v>
      </c>
      <c r="X333">
        <f>VLOOKUP(Table13[[#This Row],[Model]],Table12[[Model S]:[Column2]],2,0)</f>
        <v>24</v>
      </c>
      <c r="Y333">
        <v>2017</v>
      </c>
      <c r="Z333">
        <f>VLOOKUP(Table13[[#This Row],[Year]],$E$4:$F$31,2,0)</f>
        <v>28</v>
      </c>
      <c r="AA333" t="s">
        <v>74</v>
      </c>
      <c r="AB333">
        <f>VLOOKUP(Table13[[#This Row],[Engine Fuel Type]],$G$4:$H$13,2,0)</f>
        <v>9</v>
      </c>
      <c r="AC333">
        <v>332</v>
      </c>
      <c r="AD333">
        <v>6</v>
      </c>
      <c r="AE333" t="s">
        <v>81</v>
      </c>
      <c r="AF333">
        <f>VLOOKUP(Table13[[#This Row],[Transmission Type]],$I$4:$J$7,2,0)</f>
        <v>2</v>
      </c>
      <c r="AG333" t="s">
        <v>76</v>
      </c>
      <c r="AH333">
        <f>VLOOKUP(Table13[[#This Row],[Driven_Wheels]],$K$4:$L$7,2,0)</f>
        <v>4</v>
      </c>
      <c r="AI333">
        <v>2</v>
      </c>
      <c r="AJ333" t="s">
        <v>275</v>
      </c>
      <c r="AK333">
        <f>VLOOKUP(Table13[[#This Row],[Market Category]],$M$4:$N$75,2,0)</f>
        <v>62</v>
      </c>
      <c r="AL333" t="s">
        <v>70</v>
      </c>
      <c r="AM333">
        <f>VLOOKUP(Table13[[#This Row],[Vehicle Size]],$O$4:$P$6,2,0)</f>
        <v>1</v>
      </c>
      <c r="AN333" t="s">
        <v>78</v>
      </c>
      <c r="AO333">
        <f>VLOOKUP(Table13[[#This Row],[Vehicle Style]],$Q$4:$R$19,2,0)</f>
        <v>9</v>
      </c>
      <c r="AP333">
        <v>26</v>
      </c>
      <c r="AQ333">
        <v>19</v>
      </c>
      <c r="AR333">
        <v>2009</v>
      </c>
      <c r="AS333">
        <v>38370</v>
      </c>
    </row>
    <row r="334" spans="3:45" x14ac:dyDescent="0.35">
      <c r="C334" t="s">
        <v>549</v>
      </c>
      <c r="D334">
        <v>331</v>
      </c>
      <c r="T334">
        <v>331</v>
      </c>
      <c r="U334" t="s">
        <v>203</v>
      </c>
      <c r="V334">
        <f>VLOOKUP(Table13[[#This Row],[Make]],$A$4:$B$51,2,0)</f>
        <v>34</v>
      </c>
      <c r="W334" t="s">
        <v>174</v>
      </c>
      <c r="X334">
        <f>VLOOKUP(Table13[[#This Row],[Model]],Table12[[Model S]:[Column2]],2,0)</f>
        <v>24</v>
      </c>
      <c r="Y334">
        <v>2017</v>
      </c>
      <c r="Z334">
        <f>VLOOKUP(Table13[[#This Row],[Year]],$E$4:$F$31,2,0)</f>
        <v>28</v>
      </c>
      <c r="AA334" t="s">
        <v>74</v>
      </c>
      <c r="AB334">
        <f>VLOOKUP(Table13[[#This Row],[Engine Fuel Type]],$G$4:$H$13,2,0)</f>
        <v>9</v>
      </c>
      <c r="AC334">
        <v>332</v>
      </c>
      <c r="AD334">
        <v>6</v>
      </c>
      <c r="AE334" t="s">
        <v>81</v>
      </c>
      <c r="AF334">
        <f>VLOOKUP(Table13[[#This Row],[Transmission Type]],$I$4:$J$7,2,0)</f>
        <v>2</v>
      </c>
      <c r="AG334" t="s">
        <v>76</v>
      </c>
      <c r="AH334">
        <f>VLOOKUP(Table13[[#This Row],[Driven_Wheels]],$K$4:$L$7,2,0)</f>
        <v>4</v>
      </c>
      <c r="AI334">
        <v>2</v>
      </c>
      <c r="AJ334" t="s">
        <v>275</v>
      </c>
      <c r="AK334">
        <f>VLOOKUP(Table13[[#This Row],[Market Category]],$M$4:$N$75,2,0)</f>
        <v>62</v>
      </c>
      <c r="AL334" t="s">
        <v>70</v>
      </c>
      <c r="AM334">
        <f>VLOOKUP(Table13[[#This Row],[Vehicle Size]],$O$4:$P$6,2,0)</f>
        <v>1</v>
      </c>
      <c r="AN334" t="s">
        <v>78</v>
      </c>
      <c r="AO334">
        <f>VLOOKUP(Table13[[#This Row],[Vehicle Style]],$Q$4:$R$19,2,0)</f>
        <v>9</v>
      </c>
      <c r="AP334">
        <v>26</v>
      </c>
      <c r="AQ334">
        <v>19</v>
      </c>
      <c r="AR334">
        <v>2009</v>
      </c>
      <c r="AS334">
        <v>34870</v>
      </c>
    </row>
    <row r="335" spans="3:45" x14ac:dyDescent="0.35">
      <c r="C335" t="s">
        <v>550</v>
      </c>
      <c r="D335">
        <v>332</v>
      </c>
      <c r="T335">
        <v>332</v>
      </c>
      <c r="U335" t="s">
        <v>203</v>
      </c>
      <c r="V335">
        <f>VLOOKUP(Table13[[#This Row],[Make]],$A$4:$B$51,2,0)</f>
        <v>34</v>
      </c>
      <c r="W335" t="s">
        <v>174</v>
      </c>
      <c r="X335">
        <f>VLOOKUP(Table13[[#This Row],[Model]],Table12[[Model S]:[Column2]],2,0)</f>
        <v>24</v>
      </c>
      <c r="Y335">
        <v>2017</v>
      </c>
      <c r="Z335">
        <f>VLOOKUP(Table13[[#This Row],[Year]],$E$4:$F$31,2,0)</f>
        <v>28</v>
      </c>
      <c r="AA335" t="s">
        <v>74</v>
      </c>
      <c r="AB335">
        <f>VLOOKUP(Table13[[#This Row],[Engine Fuel Type]],$G$4:$H$13,2,0)</f>
        <v>9</v>
      </c>
      <c r="AC335">
        <v>332</v>
      </c>
      <c r="AD335">
        <v>6</v>
      </c>
      <c r="AE335" t="s">
        <v>75</v>
      </c>
      <c r="AF335">
        <f>VLOOKUP(Table13[[#This Row],[Transmission Type]],$I$4:$J$7,2,0)</f>
        <v>4</v>
      </c>
      <c r="AG335" t="s">
        <v>76</v>
      </c>
      <c r="AH335">
        <f>VLOOKUP(Table13[[#This Row],[Driven_Wheels]],$K$4:$L$7,2,0)</f>
        <v>4</v>
      </c>
      <c r="AI335">
        <v>2</v>
      </c>
      <c r="AJ335" t="s">
        <v>275</v>
      </c>
      <c r="AK335">
        <f>VLOOKUP(Table13[[#This Row],[Market Category]],$M$4:$N$75,2,0)</f>
        <v>62</v>
      </c>
      <c r="AL335" t="s">
        <v>70</v>
      </c>
      <c r="AM335">
        <f>VLOOKUP(Table13[[#This Row],[Vehicle Size]],$O$4:$P$6,2,0)</f>
        <v>1</v>
      </c>
      <c r="AN335" t="s">
        <v>78</v>
      </c>
      <c r="AO335">
        <f>VLOOKUP(Table13[[#This Row],[Vehicle Style]],$Q$4:$R$19,2,0)</f>
        <v>9</v>
      </c>
      <c r="AP335">
        <v>26</v>
      </c>
      <c r="AQ335">
        <v>18</v>
      </c>
      <c r="AR335">
        <v>2009</v>
      </c>
      <c r="AS335">
        <v>29990</v>
      </c>
    </row>
    <row r="336" spans="3:45" x14ac:dyDescent="0.35">
      <c r="C336" t="s">
        <v>551</v>
      </c>
      <c r="D336">
        <v>333</v>
      </c>
      <c r="T336">
        <v>333</v>
      </c>
      <c r="U336" t="s">
        <v>203</v>
      </c>
      <c r="V336">
        <f>VLOOKUP(Table13[[#This Row],[Make]],$A$4:$B$51,2,0)</f>
        <v>34</v>
      </c>
      <c r="W336" t="s">
        <v>174</v>
      </c>
      <c r="X336">
        <f>VLOOKUP(Table13[[#This Row],[Model]],Table12[[Model S]:[Column2]],2,0)</f>
        <v>24</v>
      </c>
      <c r="Y336">
        <v>2017</v>
      </c>
      <c r="Z336">
        <f>VLOOKUP(Table13[[#This Row],[Year]],$E$4:$F$31,2,0)</f>
        <v>28</v>
      </c>
      <c r="AA336" t="s">
        <v>74</v>
      </c>
      <c r="AB336">
        <f>VLOOKUP(Table13[[#This Row],[Engine Fuel Type]],$G$4:$H$13,2,0)</f>
        <v>9</v>
      </c>
      <c r="AC336">
        <v>350</v>
      </c>
      <c r="AD336">
        <v>6</v>
      </c>
      <c r="AE336" t="s">
        <v>75</v>
      </c>
      <c r="AF336">
        <f>VLOOKUP(Table13[[#This Row],[Transmission Type]],$I$4:$J$7,2,0)</f>
        <v>4</v>
      </c>
      <c r="AG336" t="s">
        <v>76</v>
      </c>
      <c r="AH336">
        <f>VLOOKUP(Table13[[#This Row],[Driven_Wheels]],$K$4:$L$7,2,0)</f>
        <v>4</v>
      </c>
      <c r="AI336">
        <v>2</v>
      </c>
      <c r="AJ336" t="s">
        <v>214</v>
      </c>
      <c r="AK336">
        <f>VLOOKUP(Table13[[#This Row],[Market Category]],$M$4:$N$75,2,0)</f>
        <v>37</v>
      </c>
      <c r="AL336" t="s">
        <v>70</v>
      </c>
      <c r="AM336">
        <f>VLOOKUP(Table13[[#This Row],[Vehicle Size]],$O$4:$P$6,2,0)</f>
        <v>1</v>
      </c>
      <c r="AN336" t="s">
        <v>78</v>
      </c>
      <c r="AO336">
        <f>VLOOKUP(Table13[[#This Row],[Vehicle Style]],$Q$4:$R$19,2,0)</f>
        <v>9</v>
      </c>
      <c r="AP336">
        <v>26</v>
      </c>
      <c r="AQ336">
        <v>18</v>
      </c>
      <c r="AR336">
        <v>2009</v>
      </c>
      <c r="AS336">
        <v>45490</v>
      </c>
    </row>
    <row r="337" spans="3:45" x14ac:dyDescent="0.35">
      <c r="C337" t="s">
        <v>552</v>
      </c>
      <c r="D337">
        <v>334</v>
      </c>
      <c r="T337">
        <v>334</v>
      </c>
      <c r="U337" t="s">
        <v>203</v>
      </c>
      <c r="V337">
        <f>VLOOKUP(Table13[[#This Row],[Make]],$A$4:$B$51,2,0)</f>
        <v>34</v>
      </c>
      <c r="W337" t="s">
        <v>174</v>
      </c>
      <c r="X337">
        <f>VLOOKUP(Table13[[#This Row],[Model]],Table12[[Model S]:[Column2]],2,0)</f>
        <v>24</v>
      </c>
      <c r="Y337">
        <v>2017</v>
      </c>
      <c r="Z337">
        <f>VLOOKUP(Table13[[#This Row],[Year]],$E$4:$F$31,2,0)</f>
        <v>28</v>
      </c>
      <c r="AA337" t="s">
        <v>74</v>
      </c>
      <c r="AB337">
        <f>VLOOKUP(Table13[[#This Row],[Engine Fuel Type]],$G$4:$H$13,2,0)</f>
        <v>9</v>
      </c>
      <c r="AC337">
        <v>350</v>
      </c>
      <c r="AD337">
        <v>6</v>
      </c>
      <c r="AE337" t="s">
        <v>75</v>
      </c>
      <c r="AF337">
        <f>VLOOKUP(Table13[[#This Row],[Transmission Type]],$I$4:$J$7,2,0)</f>
        <v>4</v>
      </c>
      <c r="AG337" t="s">
        <v>76</v>
      </c>
      <c r="AH337">
        <f>VLOOKUP(Table13[[#This Row],[Driven_Wheels]],$K$4:$L$7,2,0)</f>
        <v>4</v>
      </c>
      <c r="AI337">
        <v>2</v>
      </c>
      <c r="AJ337" t="s">
        <v>214</v>
      </c>
      <c r="AK337">
        <f>VLOOKUP(Table13[[#This Row],[Market Category]],$M$4:$N$75,2,0)</f>
        <v>37</v>
      </c>
      <c r="AL337" t="s">
        <v>70</v>
      </c>
      <c r="AM337">
        <f>VLOOKUP(Table13[[#This Row],[Vehicle Size]],$O$4:$P$6,2,0)</f>
        <v>1</v>
      </c>
      <c r="AN337" t="s">
        <v>78</v>
      </c>
      <c r="AO337">
        <f>VLOOKUP(Table13[[#This Row],[Vehicle Style]],$Q$4:$R$19,2,0)</f>
        <v>9</v>
      </c>
      <c r="AP337">
        <v>26</v>
      </c>
      <c r="AQ337">
        <v>18</v>
      </c>
      <c r="AR337">
        <v>2009</v>
      </c>
      <c r="AS337">
        <v>41990</v>
      </c>
    </row>
    <row r="338" spans="3:45" x14ac:dyDescent="0.35">
      <c r="C338" t="s">
        <v>553</v>
      </c>
      <c r="D338">
        <v>335</v>
      </c>
      <c r="T338">
        <v>335</v>
      </c>
      <c r="U338" t="s">
        <v>203</v>
      </c>
      <c r="V338">
        <f>VLOOKUP(Table13[[#This Row],[Make]],$A$4:$B$51,2,0)</f>
        <v>34</v>
      </c>
      <c r="W338" t="s">
        <v>174</v>
      </c>
      <c r="X338">
        <f>VLOOKUP(Table13[[#This Row],[Model]],Table12[[Model S]:[Column2]],2,0)</f>
        <v>24</v>
      </c>
      <c r="Y338">
        <v>2017</v>
      </c>
      <c r="Z338">
        <f>VLOOKUP(Table13[[#This Row],[Year]],$E$4:$F$31,2,0)</f>
        <v>28</v>
      </c>
      <c r="AA338" t="s">
        <v>74</v>
      </c>
      <c r="AB338">
        <f>VLOOKUP(Table13[[#This Row],[Engine Fuel Type]],$G$4:$H$13,2,0)</f>
        <v>9</v>
      </c>
      <c r="AC338">
        <v>332</v>
      </c>
      <c r="AD338">
        <v>6</v>
      </c>
      <c r="AE338" t="s">
        <v>75</v>
      </c>
      <c r="AF338">
        <f>VLOOKUP(Table13[[#This Row],[Transmission Type]],$I$4:$J$7,2,0)</f>
        <v>4</v>
      </c>
      <c r="AG338" t="s">
        <v>76</v>
      </c>
      <c r="AH338">
        <f>VLOOKUP(Table13[[#This Row],[Driven_Wheels]],$K$4:$L$7,2,0)</f>
        <v>4</v>
      </c>
      <c r="AI338">
        <v>2</v>
      </c>
      <c r="AJ338" t="s">
        <v>275</v>
      </c>
      <c r="AK338">
        <f>VLOOKUP(Table13[[#This Row],[Market Category]],$M$4:$N$75,2,0)</f>
        <v>62</v>
      </c>
      <c r="AL338" t="s">
        <v>70</v>
      </c>
      <c r="AM338">
        <f>VLOOKUP(Table13[[#This Row],[Vehicle Size]],$O$4:$P$6,2,0)</f>
        <v>1</v>
      </c>
      <c r="AN338" t="s">
        <v>87</v>
      </c>
      <c r="AO338">
        <f>VLOOKUP(Table13[[#This Row],[Vehicle Style]],$Q$4:$R$19,2,0)</f>
        <v>7</v>
      </c>
      <c r="AP338">
        <v>24</v>
      </c>
      <c r="AQ338">
        <v>17</v>
      </c>
      <c r="AR338">
        <v>2009</v>
      </c>
      <c r="AS338">
        <v>45270</v>
      </c>
    </row>
    <row r="339" spans="3:45" x14ac:dyDescent="0.35">
      <c r="C339" t="s">
        <v>554</v>
      </c>
      <c r="D339">
        <v>336</v>
      </c>
      <c r="T339">
        <v>336</v>
      </c>
      <c r="U339" t="s">
        <v>203</v>
      </c>
      <c r="V339">
        <f>VLOOKUP(Table13[[#This Row],[Make]],$A$4:$B$51,2,0)</f>
        <v>34</v>
      </c>
      <c r="W339" t="s">
        <v>174</v>
      </c>
      <c r="X339">
        <f>VLOOKUP(Table13[[#This Row],[Model]],Table12[[Model S]:[Column2]],2,0)</f>
        <v>24</v>
      </c>
      <c r="Y339">
        <v>2017</v>
      </c>
      <c r="Z339">
        <f>VLOOKUP(Table13[[#This Row],[Year]],$E$4:$F$31,2,0)</f>
        <v>28</v>
      </c>
      <c r="AA339" t="s">
        <v>74</v>
      </c>
      <c r="AB339">
        <f>VLOOKUP(Table13[[#This Row],[Engine Fuel Type]],$G$4:$H$13,2,0)</f>
        <v>9</v>
      </c>
      <c r="AC339">
        <v>332</v>
      </c>
      <c r="AD339">
        <v>6</v>
      </c>
      <c r="AE339" t="s">
        <v>75</v>
      </c>
      <c r="AF339">
        <f>VLOOKUP(Table13[[#This Row],[Transmission Type]],$I$4:$J$7,2,0)</f>
        <v>4</v>
      </c>
      <c r="AG339" t="s">
        <v>76</v>
      </c>
      <c r="AH339">
        <f>VLOOKUP(Table13[[#This Row],[Driven_Wheels]],$K$4:$L$7,2,0)</f>
        <v>4</v>
      </c>
      <c r="AI339">
        <v>2</v>
      </c>
      <c r="AJ339" t="s">
        <v>275</v>
      </c>
      <c r="AK339">
        <f>VLOOKUP(Table13[[#This Row],[Market Category]],$M$4:$N$75,2,0)</f>
        <v>62</v>
      </c>
      <c r="AL339" t="s">
        <v>70</v>
      </c>
      <c r="AM339">
        <f>VLOOKUP(Table13[[#This Row],[Vehicle Size]],$O$4:$P$6,2,0)</f>
        <v>1</v>
      </c>
      <c r="AN339" t="s">
        <v>78</v>
      </c>
      <c r="AO339">
        <f>VLOOKUP(Table13[[#This Row],[Vehicle Style]],$Q$4:$R$19,2,0)</f>
        <v>9</v>
      </c>
      <c r="AP339">
        <v>26</v>
      </c>
      <c r="AQ339">
        <v>18</v>
      </c>
      <c r="AR339">
        <v>2009</v>
      </c>
      <c r="AS339">
        <v>33570</v>
      </c>
    </row>
    <row r="340" spans="3:45" x14ac:dyDescent="0.35">
      <c r="C340" t="s">
        <v>555</v>
      </c>
      <c r="D340">
        <v>337</v>
      </c>
      <c r="T340">
        <v>337</v>
      </c>
      <c r="U340" t="s">
        <v>203</v>
      </c>
      <c r="V340">
        <f>VLOOKUP(Table13[[#This Row],[Make]],$A$4:$B$51,2,0)</f>
        <v>34</v>
      </c>
      <c r="W340" t="s">
        <v>174</v>
      </c>
      <c r="X340">
        <f>VLOOKUP(Table13[[#This Row],[Model]],Table12[[Model S]:[Column2]],2,0)</f>
        <v>24</v>
      </c>
      <c r="Y340">
        <v>2017</v>
      </c>
      <c r="Z340">
        <f>VLOOKUP(Table13[[#This Row],[Year]],$E$4:$F$31,2,0)</f>
        <v>28</v>
      </c>
      <c r="AA340" t="s">
        <v>74</v>
      </c>
      <c r="AB340">
        <f>VLOOKUP(Table13[[#This Row],[Engine Fuel Type]],$G$4:$H$13,2,0)</f>
        <v>9</v>
      </c>
      <c r="AC340">
        <v>332</v>
      </c>
      <c r="AD340">
        <v>6</v>
      </c>
      <c r="AE340" t="s">
        <v>75</v>
      </c>
      <c r="AF340">
        <f>VLOOKUP(Table13[[#This Row],[Transmission Type]],$I$4:$J$7,2,0)</f>
        <v>4</v>
      </c>
      <c r="AG340" t="s">
        <v>76</v>
      </c>
      <c r="AH340">
        <f>VLOOKUP(Table13[[#This Row],[Driven_Wheels]],$K$4:$L$7,2,0)</f>
        <v>4</v>
      </c>
      <c r="AI340">
        <v>2</v>
      </c>
      <c r="AJ340" t="s">
        <v>275</v>
      </c>
      <c r="AK340">
        <f>VLOOKUP(Table13[[#This Row],[Market Category]],$M$4:$N$75,2,0)</f>
        <v>62</v>
      </c>
      <c r="AL340" t="s">
        <v>70</v>
      </c>
      <c r="AM340">
        <f>VLOOKUP(Table13[[#This Row],[Vehicle Size]],$O$4:$P$6,2,0)</f>
        <v>1</v>
      </c>
      <c r="AN340" t="s">
        <v>87</v>
      </c>
      <c r="AO340">
        <f>VLOOKUP(Table13[[#This Row],[Vehicle Style]],$Q$4:$R$19,2,0)</f>
        <v>7</v>
      </c>
      <c r="AP340">
        <v>24</v>
      </c>
      <c r="AQ340">
        <v>17</v>
      </c>
      <c r="AR340">
        <v>2009</v>
      </c>
      <c r="AS340">
        <v>48100</v>
      </c>
    </row>
    <row r="341" spans="3:45" x14ac:dyDescent="0.35">
      <c r="C341" t="s">
        <v>556</v>
      </c>
      <c r="D341">
        <v>338</v>
      </c>
      <c r="T341">
        <v>338</v>
      </c>
      <c r="U341" t="s">
        <v>203</v>
      </c>
      <c r="V341">
        <f>VLOOKUP(Table13[[#This Row],[Make]],$A$4:$B$51,2,0)</f>
        <v>34</v>
      </c>
      <c r="W341" t="s">
        <v>174</v>
      </c>
      <c r="X341">
        <f>VLOOKUP(Table13[[#This Row],[Model]],Table12[[Model S]:[Column2]],2,0)</f>
        <v>24</v>
      </c>
      <c r="Y341">
        <v>2017</v>
      </c>
      <c r="Z341">
        <f>VLOOKUP(Table13[[#This Row],[Year]],$E$4:$F$31,2,0)</f>
        <v>28</v>
      </c>
      <c r="AA341" t="s">
        <v>74</v>
      </c>
      <c r="AB341">
        <f>VLOOKUP(Table13[[#This Row],[Engine Fuel Type]],$G$4:$H$13,2,0)</f>
        <v>9</v>
      </c>
      <c r="AC341">
        <v>332</v>
      </c>
      <c r="AD341">
        <v>6</v>
      </c>
      <c r="AE341" t="s">
        <v>81</v>
      </c>
      <c r="AF341">
        <f>VLOOKUP(Table13[[#This Row],[Transmission Type]],$I$4:$J$7,2,0)</f>
        <v>2</v>
      </c>
      <c r="AG341" t="s">
        <v>76</v>
      </c>
      <c r="AH341">
        <f>VLOOKUP(Table13[[#This Row],[Driven_Wheels]],$K$4:$L$7,2,0)</f>
        <v>4</v>
      </c>
      <c r="AI341">
        <v>2</v>
      </c>
      <c r="AJ341" t="s">
        <v>275</v>
      </c>
      <c r="AK341">
        <f>VLOOKUP(Table13[[#This Row],[Market Category]],$M$4:$N$75,2,0)</f>
        <v>62</v>
      </c>
      <c r="AL341" t="s">
        <v>70</v>
      </c>
      <c r="AM341">
        <f>VLOOKUP(Table13[[#This Row],[Vehicle Size]],$O$4:$P$6,2,0)</f>
        <v>1</v>
      </c>
      <c r="AN341" t="s">
        <v>78</v>
      </c>
      <c r="AO341">
        <f>VLOOKUP(Table13[[#This Row],[Vehicle Style]],$Q$4:$R$19,2,0)</f>
        <v>9</v>
      </c>
      <c r="AP341">
        <v>26</v>
      </c>
      <c r="AQ341">
        <v>19</v>
      </c>
      <c r="AR341">
        <v>2009</v>
      </c>
      <c r="AS341">
        <v>39270</v>
      </c>
    </row>
    <row r="342" spans="3:45" x14ac:dyDescent="0.35">
      <c r="C342" t="s">
        <v>557</v>
      </c>
      <c r="D342">
        <v>339</v>
      </c>
      <c r="T342">
        <v>339</v>
      </c>
      <c r="U342" t="s">
        <v>203</v>
      </c>
      <c r="V342">
        <f>VLOOKUP(Table13[[#This Row],[Make]],$A$4:$B$51,2,0)</f>
        <v>34</v>
      </c>
      <c r="W342" t="s">
        <v>174</v>
      </c>
      <c r="X342">
        <f>VLOOKUP(Table13[[#This Row],[Model]],Table12[[Model S]:[Column2]],2,0)</f>
        <v>24</v>
      </c>
      <c r="Y342">
        <v>2017</v>
      </c>
      <c r="Z342">
        <f>VLOOKUP(Table13[[#This Row],[Year]],$E$4:$F$31,2,0)</f>
        <v>28</v>
      </c>
      <c r="AA342" t="s">
        <v>74</v>
      </c>
      <c r="AB342">
        <f>VLOOKUP(Table13[[#This Row],[Engine Fuel Type]],$G$4:$H$13,2,0)</f>
        <v>9</v>
      </c>
      <c r="AC342">
        <v>332</v>
      </c>
      <c r="AD342">
        <v>6</v>
      </c>
      <c r="AE342" t="s">
        <v>81</v>
      </c>
      <c r="AF342">
        <f>VLOOKUP(Table13[[#This Row],[Transmission Type]],$I$4:$J$7,2,0)</f>
        <v>2</v>
      </c>
      <c r="AG342" t="s">
        <v>76</v>
      </c>
      <c r="AH342">
        <f>VLOOKUP(Table13[[#This Row],[Driven_Wheels]],$K$4:$L$7,2,0)</f>
        <v>4</v>
      </c>
      <c r="AI342">
        <v>2</v>
      </c>
      <c r="AJ342" t="s">
        <v>275</v>
      </c>
      <c r="AK342">
        <f>VLOOKUP(Table13[[#This Row],[Market Category]],$M$4:$N$75,2,0)</f>
        <v>62</v>
      </c>
      <c r="AL342" t="s">
        <v>70</v>
      </c>
      <c r="AM342">
        <f>VLOOKUP(Table13[[#This Row],[Vehicle Size]],$O$4:$P$6,2,0)</f>
        <v>1</v>
      </c>
      <c r="AN342" t="s">
        <v>87</v>
      </c>
      <c r="AO342">
        <f>VLOOKUP(Table13[[#This Row],[Vehicle Style]],$Q$4:$R$19,2,0)</f>
        <v>7</v>
      </c>
      <c r="AP342">
        <v>25</v>
      </c>
      <c r="AQ342">
        <v>18</v>
      </c>
      <c r="AR342">
        <v>2009</v>
      </c>
      <c r="AS342">
        <v>46570</v>
      </c>
    </row>
    <row r="343" spans="3:45" x14ac:dyDescent="0.35">
      <c r="C343" t="s">
        <v>558</v>
      </c>
      <c r="D343">
        <v>340</v>
      </c>
      <c r="T343">
        <v>340</v>
      </c>
      <c r="U343" t="s">
        <v>203</v>
      </c>
      <c r="V343">
        <f>VLOOKUP(Table13[[#This Row],[Make]],$A$4:$B$51,2,0)</f>
        <v>34</v>
      </c>
      <c r="W343" t="s">
        <v>174</v>
      </c>
      <c r="X343">
        <f>VLOOKUP(Table13[[#This Row],[Model]],Table12[[Model S]:[Column2]],2,0)</f>
        <v>24</v>
      </c>
      <c r="Y343">
        <v>2017</v>
      </c>
      <c r="Z343">
        <f>VLOOKUP(Table13[[#This Row],[Year]],$E$4:$F$31,2,0)</f>
        <v>28</v>
      </c>
      <c r="AA343" t="s">
        <v>74</v>
      </c>
      <c r="AB343">
        <f>VLOOKUP(Table13[[#This Row],[Engine Fuel Type]],$G$4:$H$13,2,0)</f>
        <v>9</v>
      </c>
      <c r="AC343">
        <v>332</v>
      </c>
      <c r="AD343">
        <v>6</v>
      </c>
      <c r="AE343" t="s">
        <v>81</v>
      </c>
      <c r="AF343">
        <f>VLOOKUP(Table13[[#This Row],[Transmission Type]],$I$4:$J$7,2,0)</f>
        <v>2</v>
      </c>
      <c r="AG343" t="s">
        <v>76</v>
      </c>
      <c r="AH343">
        <f>VLOOKUP(Table13[[#This Row],[Driven_Wheels]],$K$4:$L$7,2,0)</f>
        <v>4</v>
      </c>
      <c r="AI343">
        <v>2</v>
      </c>
      <c r="AJ343" t="s">
        <v>275</v>
      </c>
      <c r="AK343">
        <f>VLOOKUP(Table13[[#This Row],[Market Category]],$M$4:$N$75,2,0)</f>
        <v>62</v>
      </c>
      <c r="AL343" t="s">
        <v>70</v>
      </c>
      <c r="AM343">
        <f>VLOOKUP(Table13[[#This Row],[Vehicle Size]],$O$4:$P$6,2,0)</f>
        <v>1</v>
      </c>
      <c r="AN343" t="s">
        <v>87</v>
      </c>
      <c r="AO343">
        <f>VLOOKUP(Table13[[#This Row],[Vehicle Style]],$Q$4:$R$19,2,0)</f>
        <v>7</v>
      </c>
      <c r="AP343">
        <v>25</v>
      </c>
      <c r="AQ343">
        <v>18</v>
      </c>
      <c r="AR343">
        <v>2009</v>
      </c>
      <c r="AS343">
        <v>49400</v>
      </c>
    </row>
    <row r="344" spans="3:45" x14ac:dyDescent="0.35">
      <c r="C344" t="s">
        <v>559</v>
      </c>
      <c r="D344">
        <v>341</v>
      </c>
      <c r="T344">
        <v>341</v>
      </c>
      <c r="U344" t="s">
        <v>203</v>
      </c>
      <c r="V344">
        <f>VLOOKUP(Table13[[#This Row],[Make]],$A$4:$B$51,2,0)</f>
        <v>34</v>
      </c>
      <c r="W344" t="s">
        <v>174</v>
      </c>
      <c r="X344">
        <f>VLOOKUP(Table13[[#This Row],[Model]],Table12[[Model S]:[Column2]],2,0)</f>
        <v>24</v>
      </c>
      <c r="Y344">
        <v>2017</v>
      </c>
      <c r="Z344">
        <f>VLOOKUP(Table13[[#This Row],[Year]],$E$4:$F$31,2,0)</f>
        <v>28</v>
      </c>
      <c r="AA344" t="s">
        <v>74</v>
      </c>
      <c r="AB344">
        <f>VLOOKUP(Table13[[#This Row],[Engine Fuel Type]],$G$4:$H$13,2,0)</f>
        <v>9</v>
      </c>
      <c r="AC344">
        <v>332</v>
      </c>
      <c r="AD344">
        <v>6</v>
      </c>
      <c r="AE344" t="s">
        <v>75</v>
      </c>
      <c r="AF344">
        <f>VLOOKUP(Table13[[#This Row],[Transmission Type]],$I$4:$J$7,2,0)</f>
        <v>4</v>
      </c>
      <c r="AG344" t="s">
        <v>76</v>
      </c>
      <c r="AH344">
        <f>VLOOKUP(Table13[[#This Row],[Driven_Wheels]],$K$4:$L$7,2,0)</f>
        <v>4</v>
      </c>
      <c r="AI344">
        <v>2</v>
      </c>
      <c r="AJ344" t="s">
        <v>275</v>
      </c>
      <c r="AK344">
        <f>VLOOKUP(Table13[[#This Row],[Market Category]],$M$4:$N$75,2,0)</f>
        <v>62</v>
      </c>
      <c r="AL344" t="s">
        <v>70</v>
      </c>
      <c r="AM344">
        <f>VLOOKUP(Table13[[#This Row],[Vehicle Size]],$O$4:$P$6,2,0)</f>
        <v>1</v>
      </c>
      <c r="AN344" t="s">
        <v>78</v>
      </c>
      <c r="AO344">
        <f>VLOOKUP(Table13[[#This Row],[Vehicle Style]],$Q$4:$R$19,2,0)</f>
        <v>9</v>
      </c>
      <c r="AP344">
        <v>26</v>
      </c>
      <c r="AQ344">
        <v>18</v>
      </c>
      <c r="AR344">
        <v>2009</v>
      </c>
      <c r="AS344">
        <v>37070</v>
      </c>
    </row>
    <row r="345" spans="3:45" x14ac:dyDescent="0.35">
      <c r="C345" t="s">
        <v>560</v>
      </c>
      <c r="D345">
        <v>342</v>
      </c>
      <c r="T345">
        <v>342</v>
      </c>
      <c r="U345" t="s">
        <v>203</v>
      </c>
      <c r="V345">
        <f>VLOOKUP(Table13[[#This Row],[Make]],$A$4:$B$51,2,0)</f>
        <v>34</v>
      </c>
      <c r="W345" t="s">
        <v>174</v>
      </c>
      <c r="X345">
        <f>VLOOKUP(Table13[[#This Row],[Model]],Table12[[Model S]:[Column2]],2,0)</f>
        <v>24</v>
      </c>
      <c r="Y345">
        <v>2017</v>
      </c>
      <c r="Z345">
        <f>VLOOKUP(Table13[[#This Row],[Year]],$E$4:$F$31,2,0)</f>
        <v>28</v>
      </c>
      <c r="AA345" t="s">
        <v>74</v>
      </c>
      <c r="AB345">
        <f>VLOOKUP(Table13[[#This Row],[Engine Fuel Type]],$G$4:$H$13,2,0)</f>
        <v>9</v>
      </c>
      <c r="AC345">
        <v>332</v>
      </c>
      <c r="AD345">
        <v>6</v>
      </c>
      <c r="AE345" t="s">
        <v>81</v>
      </c>
      <c r="AF345">
        <f>VLOOKUP(Table13[[#This Row],[Transmission Type]],$I$4:$J$7,2,0)</f>
        <v>2</v>
      </c>
      <c r="AG345" t="s">
        <v>76</v>
      </c>
      <c r="AH345">
        <f>VLOOKUP(Table13[[#This Row],[Driven_Wheels]],$K$4:$L$7,2,0)</f>
        <v>4</v>
      </c>
      <c r="AI345">
        <v>2</v>
      </c>
      <c r="AJ345" t="s">
        <v>275</v>
      </c>
      <c r="AK345">
        <f>VLOOKUP(Table13[[#This Row],[Market Category]],$M$4:$N$75,2,0)</f>
        <v>62</v>
      </c>
      <c r="AL345" t="s">
        <v>70</v>
      </c>
      <c r="AM345">
        <f>VLOOKUP(Table13[[#This Row],[Vehicle Size]],$O$4:$P$6,2,0)</f>
        <v>1</v>
      </c>
      <c r="AN345" t="s">
        <v>87</v>
      </c>
      <c r="AO345">
        <f>VLOOKUP(Table13[[#This Row],[Vehicle Style]],$Q$4:$R$19,2,0)</f>
        <v>7</v>
      </c>
      <c r="AP345">
        <v>25</v>
      </c>
      <c r="AQ345">
        <v>18</v>
      </c>
      <c r="AR345">
        <v>2009</v>
      </c>
      <c r="AS345">
        <v>41820</v>
      </c>
    </row>
    <row r="346" spans="3:45" x14ac:dyDescent="0.35">
      <c r="C346" t="s">
        <v>561</v>
      </c>
      <c r="D346">
        <v>343</v>
      </c>
      <c r="T346">
        <v>343</v>
      </c>
      <c r="U346" t="s">
        <v>203</v>
      </c>
      <c r="V346">
        <f>VLOOKUP(Table13[[#This Row],[Make]],$A$4:$B$51,2,0)</f>
        <v>34</v>
      </c>
      <c r="W346" t="s">
        <v>174</v>
      </c>
      <c r="X346">
        <f>VLOOKUP(Table13[[#This Row],[Model]],Table12[[Model S]:[Column2]],2,0)</f>
        <v>24</v>
      </c>
      <c r="Y346">
        <v>2017</v>
      </c>
      <c r="Z346">
        <f>VLOOKUP(Table13[[#This Row],[Year]],$E$4:$F$31,2,0)</f>
        <v>28</v>
      </c>
      <c r="AA346" t="s">
        <v>74</v>
      </c>
      <c r="AB346">
        <f>VLOOKUP(Table13[[#This Row],[Engine Fuel Type]],$G$4:$H$13,2,0)</f>
        <v>9</v>
      </c>
      <c r="AC346">
        <v>350</v>
      </c>
      <c r="AD346">
        <v>6</v>
      </c>
      <c r="AE346" t="s">
        <v>81</v>
      </c>
      <c r="AF346">
        <f>VLOOKUP(Table13[[#This Row],[Transmission Type]],$I$4:$J$7,2,0)</f>
        <v>2</v>
      </c>
      <c r="AG346" t="s">
        <v>76</v>
      </c>
      <c r="AH346">
        <f>VLOOKUP(Table13[[#This Row],[Driven_Wheels]],$K$4:$L$7,2,0)</f>
        <v>4</v>
      </c>
      <c r="AI346">
        <v>2</v>
      </c>
      <c r="AJ346" t="s">
        <v>214</v>
      </c>
      <c r="AK346">
        <f>VLOOKUP(Table13[[#This Row],[Market Category]],$M$4:$N$75,2,0)</f>
        <v>37</v>
      </c>
      <c r="AL346" t="s">
        <v>70</v>
      </c>
      <c r="AM346">
        <f>VLOOKUP(Table13[[#This Row],[Vehicle Size]],$O$4:$P$6,2,0)</f>
        <v>1</v>
      </c>
      <c r="AN346" t="s">
        <v>78</v>
      </c>
      <c r="AO346">
        <f>VLOOKUP(Table13[[#This Row],[Vehicle Style]],$Q$4:$R$19,2,0)</f>
        <v>9</v>
      </c>
      <c r="AP346">
        <v>26</v>
      </c>
      <c r="AQ346">
        <v>19</v>
      </c>
      <c r="AR346">
        <v>2009</v>
      </c>
      <c r="AS346">
        <v>46790</v>
      </c>
    </row>
    <row r="347" spans="3:45" x14ac:dyDescent="0.35">
      <c r="C347" t="s">
        <v>562</v>
      </c>
      <c r="D347">
        <v>344</v>
      </c>
      <c r="T347">
        <v>344</v>
      </c>
      <c r="U347" t="s">
        <v>203</v>
      </c>
      <c r="V347">
        <f>VLOOKUP(Table13[[#This Row],[Make]],$A$4:$B$51,2,0)</f>
        <v>34</v>
      </c>
      <c r="W347" t="s">
        <v>174</v>
      </c>
      <c r="X347">
        <f>VLOOKUP(Table13[[#This Row],[Model]],Table12[[Model S]:[Column2]],2,0)</f>
        <v>24</v>
      </c>
      <c r="Y347">
        <v>2017</v>
      </c>
      <c r="Z347">
        <f>VLOOKUP(Table13[[#This Row],[Year]],$E$4:$F$31,2,0)</f>
        <v>28</v>
      </c>
      <c r="AA347" t="s">
        <v>74</v>
      </c>
      <c r="AB347">
        <f>VLOOKUP(Table13[[#This Row],[Engine Fuel Type]],$G$4:$H$13,2,0)</f>
        <v>9</v>
      </c>
      <c r="AC347">
        <v>350</v>
      </c>
      <c r="AD347">
        <v>6</v>
      </c>
      <c r="AE347" t="s">
        <v>81</v>
      </c>
      <c r="AF347">
        <f>VLOOKUP(Table13[[#This Row],[Transmission Type]],$I$4:$J$7,2,0)</f>
        <v>2</v>
      </c>
      <c r="AG347" t="s">
        <v>76</v>
      </c>
      <c r="AH347">
        <f>VLOOKUP(Table13[[#This Row],[Driven_Wheels]],$K$4:$L$7,2,0)</f>
        <v>4</v>
      </c>
      <c r="AI347">
        <v>2</v>
      </c>
      <c r="AJ347" t="s">
        <v>214</v>
      </c>
      <c r="AK347">
        <f>VLOOKUP(Table13[[#This Row],[Market Category]],$M$4:$N$75,2,0)</f>
        <v>37</v>
      </c>
      <c r="AL347" t="s">
        <v>70</v>
      </c>
      <c r="AM347">
        <f>VLOOKUP(Table13[[#This Row],[Vehicle Size]],$O$4:$P$6,2,0)</f>
        <v>1</v>
      </c>
      <c r="AN347" t="s">
        <v>78</v>
      </c>
      <c r="AO347">
        <f>VLOOKUP(Table13[[#This Row],[Vehicle Style]],$Q$4:$R$19,2,0)</f>
        <v>9</v>
      </c>
      <c r="AP347">
        <v>26</v>
      </c>
      <c r="AQ347">
        <v>19</v>
      </c>
      <c r="AR347">
        <v>2009</v>
      </c>
      <c r="AS347">
        <v>43290</v>
      </c>
    </row>
    <row r="348" spans="3:45" x14ac:dyDescent="0.35">
      <c r="C348" t="s">
        <v>563</v>
      </c>
      <c r="D348">
        <v>345</v>
      </c>
      <c r="T348">
        <v>345</v>
      </c>
      <c r="U348" t="s">
        <v>203</v>
      </c>
      <c r="V348">
        <f>VLOOKUP(Table13[[#This Row],[Make]],$A$4:$B$51,2,0)</f>
        <v>34</v>
      </c>
      <c r="W348" t="s">
        <v>174</v>
      </c>
      <c r="X348">
        <f>VLOOKUP(Table13[[#This Row],[Model]],Table12[[Model S]:[Column2]],2,0)</f>
        <v>24</v>
      </c>
      <c r="Y348">
        <v>2017</v>
      </c>
      <c r="Z348">
        <f>VLOOKUP(Table13[[#This Row],[Year]],$E$4:$F$31,2,0)</f>
        <v>28</v>
      </c>
      <c r="AA348" t="s">
        <v>74</v>
      </c>
      <c r="AB348">
        <f>VLOOKUP(Table13[[#This Row],[Engine Fuel Type]],$G$4:$H$13,2,0)</f>
        <v>9</v>
      </c>
      <c r="AC348">
        <v>332</v>
      </c>
      <c r="AD348">
        <v>6</v>
      </c>
      <c r="AE348" t="s">
        <v>81</v>
      </c>
      <c r="AF348">
        <f>VLOOKUP(Table13[[#This Row],[Transmission Type]],$I$4:$J$7,2,0)</f>
        <v>2</v>
      </c>
      <c r="AG348" t="s">
        <v>76</v>
      </c>
      <c r="AH348">
        <f>VLOOKUP(Table13[[#This Row],[Driven_Wheels]],$K$4:$L$7,2,0)</f>
        <v>4</v>
      </c>
      <c r="AI348">
        <v>2</v>
      </c>
      <c r="AJ348" t="s">
        <v>275</v>
      </c>
      <c r="AK348">
        <f>VLOOKUP(Table13[[#This Row],[Market Category]],$M$4:$N$75,2,0)</f>
        <v>62</v>
      </c>
      <c r="AL348" t="s">
        <v>70</v>
      </c>
      <c r="AM348">
        <f>VLOOKUP(Table13[[#This Row],[Vehicle Size]],$O$4:$P$6,2,0)</f>
        <v>1</v>
      </c>
      <c r="AN348" t="s">
        <v>78</v>
      </c>
      <c r="AO348">
        <f>VLOOKUP(Table13[[#This Row],[Vehicle Style]],$Q$4:$R$19,2,0)</f>
        <v>9</v>
      </c>
      <c r="AP348">
        <v>26</v>
      </c>
      <c r="AQ348">
        <v>19</v>
      </c>
      <c r="AR348">
        <v>2009</v>
      </c>
      <c r="AS348">
        <v>31290</v>
      </c>
    </row>
    <row r="349" spans="3:45" x14ac:dyDescent="0.35">
      <c r="C349" t="s">
        <v>564</v>
      </c>
      <c r="D349">
        <v>346</v>
      </c>
      <c r="T349">
        <v>346</v>
      </c>
      <c r="U349" t="s">
        <v>191</v>
      </c>
      <c r="V349">
        <f>VLOOKUP(Table13[[#This Row],[Make]],$A$4:$B$51,2,0)</f>
        <v>30</v>
      </c>
      <c r="W349" t="s">
        <v>133</v>
      </c>
      <c r="X349">
        <f>VLOOKUP(Table13[[#This Row],[Model]],Table12[[Model S]:[Column2]],2,0)</f>
        <v>12</v>
      </c>
      <c r="Y349">
        <v>2015</v>
      </c>
      <c r="Z349">
        <f>VLOOKUP(Table13[[#This Row],[Year]],$E$4:$F$31,2,0)</f>
        <v>26</v>
      </c>
      <c r="AA349" t="s">
        <v>125</v>
      </c>
      <c r="AB349">
        <f>VLOOKUP(Table13[[#This Row],[Engine Fuel Type]],$G$4:$H$13,2,0)</f>
        <v>10</v>
      </c>
      <c r="AC349">
        <v>184</v>
      </c>
      <c r="AD349">
        <v>4</v>
      </c>
      <c r="AE349" t="s">
        <v>75</v>
      </c>
      <c r="AF349">
        <f>VLOOKUP(Table13[[#This Row],[Transmission Type]],$I$4:$J$7,2,0)</f>
        <v>4</v>
      </c>
      <c r="AG349" t="s">
        <v>92</v>
      </c>
      <c r="AH349">
        <f>VLOOKUP(Table13[[#This Row],[Driven_Wheels]],$K$4:$L$7,2,0)</f>
        <v>3</v>
      </c>
      <c r="AI349">
        <v>4</v>
      </c>
      <c r="AJ349" t="s">
        <v>187</v>
      </c>
      <c r="AK349">
        <f>VLOOKUP(Table13[[#This Row],[Market Category]],$M$4:$N$75,2,0)</f>
        <v>71</v>
      </c>
      <c r="AL349" t="s">
        <v>70</v>
      </c>
      <c r="AM349">
        <f>VLOOKUP(Table13[[#This Row],[Vehicle Size]],$O$4:$P$6,2,0)</f>
        <v>1</v>
      </c>
      <c r="AN349" t="s">
        <v>147</v>
      </c>
      <c r="AO349">
        <f>VLOOKUP(Table13[[#This Row],[Vehicle Style]],$Q$4:$R$19,2,0)</f>
        <v>15</v>
      </c>
      <c r="AP349">
        <v>37</v>
      </c>
      <c r="AQ349">
        <v>25</v>
      </c>
      <c r="AR349">
        <v>586</v>
      </c>
      <c r="AS349">
        <v>25045</v>
      </c>
    </row>
    <row r="350" spans="3:45" x14ac:dyDescent="0.35">
      <c r="C350" t="s">
        <v>565</v>
      </c>
      <c r="D350">
        <v>347</v>
      </c>
      <c r="T350">
        <v>347</v>
      </c>
      <c r="U350" t="s">
        <v>191</v>
      </c>
      <c r="V350">
        <f>VLOOKUP(Table13[[#This Row],[Make]],$A$4:$B$51,2,0)</f>
        <v>30</v>
      </c>
      <c r="W350" t="s">
        <v>133</v>
      </c>
      <c r="X350">
        <f>VLOOKUP(Table13[[#This Row],[Model]],Table12[[Model S]:[Column2]],2,0)</f>
        <v>12</v>
      </c>
      <c r="Y350">
        <v>2015</v>
      </c>
      <c r="Z350">
        <f>VLOOKUP(Table13[[#This Row],[Year]],$E$4:$F$31,2,0)</f>
        <v>26</v>
      </c>
      <c r="AA350" t="s">
        <v>125</v>
      </c>
      <c r="AB350">
        <f>VLOOKUP(Table13[[#This Row],[Engine Fuel Type]],$G$4:$H$13,2,0)</f>
        <v>10</v>
      </c>
      <c r="AC350">
        <v>184</v>
      </c>
      <c r="AD350">
        <v>4</v>
      </c>
      <c r="AE350" t="s">
        <v>81</v>
      </c>
      <c r="AF350">
        <f>VLOOKUP(Table13[[#This Row],[Transmission Type]],$I$4:$J$7,2,0)</f>
        <v>2</v>
      </c>
      <c r="AG350" t="s">
        <v>92</v>
      </c>
      <c r="AH350">
        <f>VLOOKUP(Table13[[#This Row],[Driven_Wheels]],$K$4:$L$7,2,0)</f>
        <v>3</v>
      </c>
      <c r="AI350">
        <v>4</v>
      </c>
      <c r="AJ350" t="s">
        <v>187</v>
      </c>
      <c r="AK350">
        <f>VLOOKUP(Table13[[#This Row],[Market Category]],$M$4:$N$75,2,0)</f>
        <v>71</v>
      </c>
      <c r="AL350" t="s">
        <v>70</v>
      </c>
      <c r="AM350">
        <f>VLOOKUP(Table13[[#This Row],[Vehicle Size]],$O$4:$P$6,2,0)</f>
        <v>1</v>
      </c>
      <c r="AN350" t="s">
        <v>147</v>
      </c>
      <c r="AO350">
        <f>VLOOKUP(Table13[[#This Row],[Vehicle Style]],$Q$4:$R$19,2,0)</f>
        <v>15</v>
      </c>
      <c r="AP350">
        <v>39</v>
      </c>
      <c r="AQ350">
        <v>28</v>
      </c>
      <c r="AR350">
        <v>586</v>
      </c>
      <c r="AS350">
        <v>26095</v>
      </c>
    </row>
    <row r="351" spans="3:45" x14ac:dyDescent="0.35">
      <c r="C351" t="s">
        <v>566</v>
      </c>
      <c r="D351">
        <v>348</v>
      </c>
      <c r="T351">
        <v>348</v>
      </c>
      <c r="U351" t="s">
        <v>191</v>
      </c>
      <c r="V351">
        <f>VLOOKUP(Table13[[#This Row],[Make]],$A$4:$B$51,2,0)</f>
        <v>30</v>
      </c>
      <c r="W351" t="s">
        <v>133</v>
      </c>
      <c r="X351">
        <f>VLOOKUP(Table13[[#This Row],[Model]],Table12[[Model S]:[Column2]],2,0)</f>
        <v>12</v>
      </c>
      <c r="Y351">
        <v>2015</v>
      </c>
      <c r="Z351">
        <f>VLOOKUP(Table13[[#This Row],[Year]],$E$4:$F$31,2,0)</f>
        <v>26</v>
      </c>
      <c r="AA351" t="s">
        <v>125</v>
      </c>
      <c r="AB351">
        <f>VLOOKUP(Table13[[#This Row],[Engine Fuel Type]],$G$4:$H$13,2,0)</f>
        <v>10</v>
      </c>
      <c r="AC351">
        <v>155</v>
      </c>
      <c r="AD351">
        <v>4</v>
      </c>
      <c r="AE351" t="s">
        <v>81</v>
      </c>
      <c r="AF351">
        <f>VLOOKUP(Table13[[#This Row],[Transmission Type]],$I$4:$J$7,2,0)</f>
        <v>2</v>
      </c>
      <c r="AG351" t="s">
        <v>92</v>
      </c>
      <c r="AH351">
        <f>VLOOKUP(Table13[[#This Row],[Driven_Wheels]],$K$4:$L$7,2,0)</f>
        <v>3</v>
      </c>
      <c r="AI351">
        <v>4</v>
      </c>
      <c r="AJ351" t="s">
        <v>288</v>
      </c>
      <c r="AK351">
        <f>VLOOKUP(Table13[[#This Row],[Market Category]],$M$4:$N$75,2,0)</f>
        <v>70</v>
      </c>
      <c r="AL351" t="s">
        <v>70</v>
      </c>
      <c r="AM351">
        <f>VLOOKUP(Table13[[#This Row],[Vehicle Size]],$O$4:$P$6,2,0)</f>
        <v>1</v>
      </c>
      <c r="AN351" t="s">
        <v>147</v>
      </c>
      <c r="AO351">
        <f>VLOOKUP(Table13[[#This Row],[Vehicle Style]],$Q$4:$R$19,2,0)</f>
        <v>15</v>
      </c>
      <c r="AP351">
        <v>41</v>
      </c>
      <c r="AQ351">
        <v>30</v>
      </c>
      <c r="AR351">
        <v>586</v>
      </c>
      <c r="AS351">
        <v>23795</v>
      </c>
    </row>
    <row r="352" spans="3:45" x14ac:dyDescent="0.35">
      <c r="C352" t="s">
        <v>567</v>
      </c>
      <c r="D352">
        <v>349</v>
      </c>
      <c r="T352">
        <v>349</v>
      </c>
      <c r="U352" t="s">
        <v>191</v>
      </c>
      <c r="V352">
        <f>VLOOKUP(Table13[[#This Row],[Make]],$A$4:$B$51,2,0)</f>
        <v>30</v>
      </c>
      <c r="W352" t="s">
        <v>133</v>
      </c>
      <c r="X352">
        <f>VLOOKUP(Table13[[#This Row],[Model]],Table12[[Model S]:[Column2]],2,0)</f>
        <v>12</v>
      </c>
      <c r="Y352">
        <v>2015</v>
      </c>
      <c r="Z352">
        <f>VLOOKUP(Table13[[#This Row],[Year]],$E$4:$F$31,2,0)</f>
        <v>26</v>
      </c>
      <c r="AA352" t="s">
        <v>125</v>
      </c>
      <c r="AB352">
        <f>VLOOKUP(Table13[[#This Row],[Engine Fuel Type]],$G$4:$H$13,2,0)</f>
        <v>10</v>
      </c>
      <c r="AC352">
        <v>155</v>
      </c>
      <c r="AD352">
        <v>4</v>
      </c>
      <c r="AE352" t="s">
        <v>75</v>
      </c>
      <c r="AF352">
        <f>VLOOKUP(Table13[[#This Row],[Transmission Type]],$I$4:$J$7,2,0)</f>
        <v>4</v>
      </c>
      <c r="AG352" t="s">
        <v>92</v>
      </c>
      <c r="AH352">
        <f>VLOOKUP(Table13[[#This Row],[Driven_Wheels]],$K$4:$L$7,2,0)</f>
        <v>3</v>
      </c>
      <c r="AI352">
        <v>4</v>
      </c>
      <c r="AJ352" t="s">
        <v>288</v>
      </c>
      <c r="AK352">
        <f>VLOOKUP(Table13[[#This Row],[Market Category]],$M$4:$N$75,2,0)</f>
        <v>70</v>
      </c>
      <c r="AL352" t="s">
        <v>70</v>
      </c>
      <c r="AM352">
        <f>VLOOKUP(Table13[[#This Row],[Vehicle Size]],$O$4:$P$6,2,0)</f>
        <v>1</v>
      </c>
      <c r="AN352" t="s">
        <v>147</v>
      </c>
      <c r="AO352">
        <f>VLOOKUP(Table13[[#This Row],[Vehicle Style]],$Q$4:$R$19,2,0)</f>
        <v>15</v>
      </c>
      <c r="AP352">
        <v>41</v>
      </c>
      <c r="AQ352">
        <v>29</v>
      </c>
      <c r="AR352">
        <v>586</v>
      </c>
      <c r="AS352">
        <v>19595</v>
      </c>
    </row>
    <row r="353" spans="3:45" x14ac:dyDescent="0.35">
      <c r="C353" t="s">
        <v>568</v>
      </c>
      <c r="D353">
        <v>350</v>
      </c>
      <c r="T353">
        <v>350</v>
      </c>
      <c r="U353" t="s">
        <v>191</v>
      </c>
      <c r="V353">
        <f>VLOOKUP(Table13[[#This Row],[Make]],$A$4:$B$51,2,0)</f>
        <v>30</v>
      </c>
      <c r="W353" t="s">
        <v>133</v>
      </c>
      <c r="X353">
        <f>VLOOKUP(Table13[[#This Row],[Model]],Table12[[Model S]:[Column2]],2,0)</f>
        <v>12</v>
      </c>
      <c r="Y353">
        <v>2015</v>
      </c>
      <c r="Z353">
        <f>VLOOKUP(Table13[[#This Row],[Year]],$E$4:$F$31,2,0)</f>
        <v>26</v>
      </c>
      <c r="AA353" t="s">
        <v>125</v>
      </c>
      <c r="AB353">
        <f>VLOOKUP(Table13[[#This Row],[Engine Fuel Type]],$G$4:$H$13,2,0)</f>
        <v>10</v>
      </c>
      <c r="AC353">
        <v>155</v>
      </c>
      <c r="AD353">
        <v>4</v>
      </c>
      <c r="AE353" t="s">
        <v>75</v>
      </c>
      <c r="AF353">
        <f>VLOOKUP(Table13[[#This Row],[Transmission Type]],$I$4:$J$7,2,0)</f>
        <v>4</v>
      </c>
      <c r="AG353" t="s">
        <v>92</v>
      </c>
      <c r="AH353">
        <f>VLOOKUP(Table13[[#This Row],[Driven_Wheels]],$K$4:$L$7,2,0)</f>
        <v>3</v>
      </c>
      <c r="AI353">
        <v>4</v>
      </c>
      <c r="AJ353" t="s">
        <v>288</v>
      </c>
      <c r="AK353">
        <f>VLOOKUP(Table13[[#This Row],[Market Category]],$M$4:$N$75,2,0)</f>
        <v>70</v>
      </c>
      <c r="AL353" t="s">
        <v>70</v>
      </c>
      <c r="AM353">
        <f>VLOOKUP(Table13[[#This Row],[Vehicle Size]],$O$4:$P$6,2,0)</f>
        <v>1</v>
      </c>
      <c r="AN353" t="s">
        <v>147</v>
      </c>
      <c r="AO353">
        <f>VLOOKUP(Table13[[#This Row],[Vehicle Style]],$Q$4:$R$19,2,0)</f>
        <v>15</v>
      </c>
      <c r="AP353">
        <v>41</v>
      </c>
      <c r="AQ353">
        <v>29</v>
      </c>
      <c r="AR353">
        <v>586</v>
      </c>
      <c r="AS353">
        <v>18445</v>
      </c>
    </row>
    <row r="354" spans="3:45" x14ac:dyDescent="0.35">
      <c r="C354" t="s">
        <v>569</v>
      </c>
      <c r="D354">
        <v>351</v>
      </c>
      <c r="T354">
        <v>351</v>
      </c>
      <c r="U354" t="s">
        <v>191</v>
      </c>
      <c r="V354">
        <f>VLOOKUP(Table13[[#This Row],[Make]],$A$4:$B$51,2,0)</f>
        <v>30</v>
      </c>
      <c r="W354" t="s">
        <v>133</v>
      </c>
      <c r="X354">
        <f>VLOOKUP(Table13[[#This Row],[Model]],Table12[[Model S]:[Column2]],2,0)</f>
        <v>12</v>
      </c>
      <c r="Y354">
        <v>2015</v>
      </c>
      <c r="Z354">
        <f>VLOOKUP(Table13[[#This Row],[Year]],$E$4:$F$31,2,0)</f>
        <v>26</v>
      </c>
      <c r="AA354" t="s">
        <v>125</v>
      </c>
      <c r="AB354">
        <f>VLOOKUP(Table13[[#This Row],[Engine Fuel Type]],$G$4:$H$13,2,0)</f>
        <v>10</v>
      </c>
      <c r="AC354">
        <v>184</v>
      </c>
      <c r="AD354">
        <v>4</v>
      </c>
      <c r="AE354" t="s">
        <v>75</v>
      </c>
      <c r="AF354">
        <f>VLOOKUP(Table13[[#This Row],[Transmission Type]],$I$4:$J$7,2,0)</f>
        <v>4</v>
      </c>
      <c r="AG354" t="s">
        <v>92</v>
      </c>
      <c r="AH354">
        <f>VLOOKUP(Table13[[#This Row],[Driven_Wheels]],$K$4:$L$7,2,0)</f>
        <v>3</v>
      </c>
      <c r="AI354">
        <v>4</v>
      </c>
      <c r="AJ354" t="s">
        <v>187</v>
      </c>
      <c r="AK354">
        <f>VLOOKUP(Table13[[#This Row],[Market Category]],$M$4:$N$75,2,0)</f>
        <v>71</v>
      </c>
      <c r="AL354" t="s">
        <v>70</v>
      </c>
      <c r="AM354">
        <f>VLOOKUP(Table13[[#This Row],[Vehicle Size]],$O$4:$P$6,2,0)</f>
        <v>1</v>
      </c>
      <c r="AN354" t="s">
        <v>147</v>
      </c>
      <c r="AO354">
        <f>VLOOKUP(Table13[[#This Row],[Vehicle Style]],$Q$4:$R$19,2,0)</f>
        <v>15</v>
      </c>
      <c r="AP354">
        <v>37</v>
      </c>
      <c r="AQ354">
        <v>25</v>
      </c>
      <c r="AR354">
        <v>586</v>
      </c>
      <c r="AS354">
        <v>23845</v>
      </c>
    </row>
    <row r="355" spans="3:45" x14ac:dyDescent="0.35">
      <c r="C355" t="s">
        <v>570</v>
      </c>
      <c r="D355">
        <v>352</v>
      </c>
      <c r="T355">
        <v>352</v>
      </c>
      <c r="U355" t="s">
        <v>191</v>
      </c>
      <c r="V355">
        <f>VLOOKUP(Table13[[#This Row],[Make]],$A$4:$B$51,2,0)</f>
        <v>30</v>
      </c>
      <c r="W355" t="s">
        <v>133</v>
      </c>
      <c r="X355">
        <f>VLOOKUP(Table13[[#This Row],[Model]],Table12[[Model S]:[Column2]],2,0)</f>
        <v>12</v>
      </c>
      <c r="Y355">
        <v>2015</v>
      </c>
      <c r="Z355">
        <f>VLOOKUP(Table13[[#This Row],[Year]],$E$4:$F$31,2,0)</f>
        <v>26</v>
      </c>
      <c r="AA355" t="s">
        <v>125</v>
      </c>
      <c r="AB355">
        <f>VLOOKUP(Table13[[#This Row],[Engine Fuel Type]],$G$4:$H$13,2,0)</f>
        <v>10</v>
      </c>
      <c r="AC355">
        <v>184</v>
      </c>
      <c r="AD355">
        <v>4</v>
      </c>
      <c r="AE355" t="s">
        <v>81</v>
      </c>
      <c r="AF355">
        <f>VLOOKUP(Table13[[#This Row],[Transmission Type]],$I$4:$J$7,2,0)</f>
        <v>2</v>
      </c>
      <c r="AG355" t="s">
        <v>92</v>
      </c>
      <c r="AH355">
        <f>VLOOKUP(Table13[[#This Row],[Driven_Wheels]],$K$4:$L$7,2,0)</f>
        <v>3</v>
      </c>
      <c r="AI355">
        <v>4</v>
      </c>
      <c r="AJ355" t="s">
        <v>273</v>
      </c>
      <c r="AK355">
        <f>VLOOKUP(Table13[[#This Row],[Market Category]],$M$4:$N$75,2,0)</f>
        <v>61</v>
      </c>
      <c r="AL355" t="s">
        <v>70</v>
      </c>
      <c r="AM355">
        <f>VLOOKUP(Table13[[#This Row],[Vehicle Size]],$O$4:$P$6,2,0)</f>
        <v>1</v>
      </c>
      <c r="AN355" t="s">
        <v>95</v>
      </c>
      <c r="AO355">
        <f>VLOOKUP(Table13[[#This Row],[Vehicle Style]],$Q$4:$R$19,2,0)</f>
        <v>3</v>
      </c>
      <c r="AP355">
        <v>37</v>
      </c>
      <c r="AQ355">
        <v>27</v>
      </c>
      <c r="AR355">
        <v>586</v>
      </c>
      <c r="AS355">
        <v>25395</v>
      </c>
    </row>
    <row r="356" spans="3:45" x14ac:dyDescent="0.35">
      <c r="C356" t="s">
        <v>571</v>
      </c>
      <c r="D356">
        <v>353</v>
      </c>
      <c r="T356">
        <v>353</v>
      </c>
      <c r="U356" t="s">
        <v>191</v>
      </c>
      <c r="V356">
        <f>VLOOKUP(Table13[[#This Row],[Make]],$A$4:$B$51,2,0)</f>
        <v>30</v>
      </c>
      <c r="W356" t="s">
        <v>133</v>
      </c>
      <c r="X356">
        <f>VLOOKUP(Table13[[#This Row],[Model]],Table12[[Model S]:[Column2]],2,0)</f>
        <v>12</v>
      </c>
      <c r="Y356">
        <v>2015</v>
      </c>
      <c r="Z356">
        <f>VLOOKUP(Table13[[#This Row],[Year]],$E$4:$F$31,2,0)</f>
        <v>26</v>
      </c>
      <c r="AA356" t="s">
        <v>125</v>
      </c>
      <c r="AB356">
        <f>VLOOKUP(Table13[[#This Row],[Engine Fuel Type]],$G$4:$H$13,2,0)</f>
        <v>10</v>
      </c>
      <c r="AC356">
        <v>184</v>
      </c>
      <c r="AD356">
        <v>4</v>
      </c>
      <c r="AE356" t="s">
        <v>81</v>
      </c>
      <c r="AF356">
        <f>VLOOKUP(Table13[[#This Row],[Transmission Type]],$I$4:$J$7,2,0)</f>
        <v>2</v>
      </c>
      <c r="AG356" t="s">
        <v>92</v>
      </c>
      <c r="AH356">
        <f>VLOOKUP(Table13[[#This Row],[Driven_Wheels]],$K$4:$L$7,2,0)</f>
        <v>3</v>
      </c>
      <c r="AI356">
        <v>4</v>
      </c>
      <c r="AJ356" t="s">
        <v>187</v>
      </c>
      <c r="AK356">
        <f>VLOOKUP(Table13[[#This Row],[Market Category]],$M$4:$N$75,2,0)</f>
        <v>71</v>
      </c>
      <c r="AL356" t="s">
        <v>70</v>
      </c>
      <c r="AM356">
        <f>VLOOKUP(Table13[[#This Row],[Vehicle Size]],$O$4:$P$6,2,0)</f>
        <v>1</v>
      </c>
      <c r="AN356" t="s">
        <v>147</v>
      </c>
      <c r="AO356">
        <f>VLOOKUP(Table13[[#This Row],[Vehicle Style]],$Q$4:$R$19,2,0)</f>
        <v>15</v>
      </c>
      <c r="AP356">
        <v>39</v>
      </c>
      <c r="AQ356">
        <v>28</v>
      </c>
      <c r="AR356">
        <v>586</v>
      </c>
      <c r="AS356">
        <v>24895</v>
      </c>
    </row>
    <row r="357" spans="3:45" x14ac:dyDescent="0.35">
      <c r="C357" t="s">
        <v>572</v>
      </c>
      <c r="D357">
        <v>354</v>
      </c>
      <c r="T357">
        <v>354</v>
      </c>
      <c r="U357" t="s">
        <v>191</v>
      </c>
      <c r="V357">
        <f>VLOOKUP(Table13[[#This Row],[Make]],$A$4:$B$51,2,0)</f>
        <v>30</v>
      </c>
      <c r="W357" t="s">
        <v>133</v>
      </c>
      <c r="X357">
        <f>VLOOKUP(Table13[[#This Row],[Model]],Table12[[Model S]:[Column2]],2,0)</f>
        <v>12</v>
      </c>
      <c r="Y357">
        <v>2015</v>
      </c>
      <c r="Z357">
        <f>VLOOKUP(Table13[[#This Row],[Year]],$E$4:$F$31,2,0)</f>
        <v>26</v>
      </c>
      <c r="AA357" t="s">
        <v>125</v>
      </c>
      <c r="AB357">
        <f>VLOOKUP(Table13[[#This Row],[Engine Fuel Type]],$G$4:$H$13,2,0)</f>
        <v>10</v>
      </c>
      <c r="AC357">
        <v>184</v>
      </c>
      <c r="AD357">
        <v>4</v>
      </c>
      <c r="AE357" t="s">
        <v>75</v>
      </c>
      <c r="AF357">
        <f>VLOOKUP(Table13[[#This Row],[Transmission Type]],$I$4:$J$7,2,0)</f>
        <v>4</v>
      </c>
      <c r="AG357" t="s">
        <v>92</v>
      </c>
      <c r="AH357">
        <f>VLOOKUP(Table13[[#This Row],[Driven_Wheels]],$K$4:$L$7,2,0)</f>
        <v>3</v>
      </c>
      <c r="AI357">
        <v>4</v>
      </c>
      <c r="AJ357" t="s">
        <v>273</v>
      </c>
      <c r="AK357">
        <f>VLOOKUP(Table13[[#This Row],[Market Category]],$M$4:$N$75,2,0)</f>
        <v>61</v>
      </c>
      <c r="AL357" t="s">
        <v>70</v>
      </c>
      <c r="AM357">
        <f>VLOOKUP(Table13[[#This Row],[Vehicle Size]],$O$4:$P$6,2,0)</f>
        <v>1</v>
      </c>
      <c r="AN357" t="s">
        <v>95</v>
      </c>
      <c r="AO357">
        <f>VLOOKUP(Table13[[#This Row],[Vehicle Style]],$Q$4:$R$19,2,0)</f>
        <v>3</v>
      </c>
      <c r="AP357">
        <v>35</v>
      </c>
      <c r="AQ357">
        <v>26</v>
      </c>
      <c r="AR357">
        <v>586</v>
      </c>
      <c r="AS357">
        <v>25545</v>
      </c>
    </row>
    <row r="358" spans="3:45" x14ac:dyDescent="0.35">
      <c r="C358" t="s">
        <v>573</v>
      </c>
      <c r="D358">
        <v>355</v>
      </c>
      <c r="T358">
        <v>355</v>
      </c>
      <c r="U358" t="s">
        <v>191</v>
      </c>
      <c r="V358">
        <f>VLOOKUP(Table13[[#This Row],[Make]],$A$4:$B$51,2,0)</f>
        <v>30</v>
      </c>
      <c r="W358" t="s">
        <v>133</v>
      </c>
      <c r="X358">
        <f>VLOOKUP(Table13[[#This Row],[Model]],Table12[[Model S]:[Column2]],2,0)</f>
        <v>12</v>
      </c>
      <c r="Y358">
        <v>2015</v>
      </c>
      <c r="Z358">
        <f>VLOOKUP(Table13[[#This Row],[Year]],$E$4:$F$31,2,0)</f>
        <v>26</v>
      </c>
      <c r="AA358" t="s">
        <v>125</v>
      </c>
      <c r="AB358">
        <f>VLOOKUP(Table13[[#This Row],[Engine Fuel Type]],$G$4:$H$13,2,0)</f>
        <v>10</v>
      </c>
      <c r="AC358">
        <v>155</v>
      </c>
      <c r="AD358">
        <v>4</v>
      </c>
      <c r="AE358" t="s">
        <v>81</v>
      </c>
      <c r="AF358">
        <f>VLOOKUP(Table13[[#This Row],[Transmission Type]],$I$4:$J$7,2,0)</f>
        <v>2</v>
      </c>
      <c r="AG358" t="s">
        <v>92</v>
      </c>
      <c r="AH358">
        <f>VLOOKUP(Table13[[#This Row],[Driven_Wheels]],$K$4:$L$7,2,0)</f>
        <v>3</v>
      </c>
      <c r="AI358">
        <v>4</v>
      </c>
      <c r="AJ358" t="s">
        <v>252</v>
      </c>
      <c r="AK358">
        <f>VLOOKUP(Table13[[#This Row],[Market Category]],$M$4:$N$75,2,0)</f>
        <v>51</v>
      </c>
      <c r="AL358" t="s">
        <v>70</v>
      </c>
      <c r="AM358">
        <f>VLOOKUP(Table13[[#This Row],[Vehicle Size]],$O$4:$P$6,2,0)</f>
        <v>1</v>
      </c>
      <c r="AN358" t="s">
        <v>95</v>
      </c>
      <c r="AO358">
        <f>VLOOKUP(Table13[[#This Row],[Vehicle Style]],$Q$4:$R$19,2,0)</f>
        <v>3</v>
      </c>
      <c r="AP358">
        <v>40</v>
      </c>
      <c r="AQ358">
        <v>30</v>
      </c>
      <c r="AR358">
        <v>586</v>
      </c>
      <c r="AS358">
        <v>24295</v>
      </c>
    </row>
    <row r="359" spans="3:45" x14ac:dyDescent="0.35">
      <c r="C359" t="s">
        <v>574</v>
      </c>
      <c r="D359">
        <v>356</v>
      </c>
      <c r="T359">
        <v>356</v>
      </c>
      <c r="U359" t="s">
        <v>191</v>
      </c>
      <c r="V359">
        <f>VLOOKUP(Table13[[#This Row],[Make]],$A$4:$B$51,2,0)</f>
        <v>30</v>
      </c>
      <c r="W359" t="s">
        <v>133</v>
      </c>
      <c r="X359">
        <f>VLOOKUP(Table13[[#This Row],[Model]],Table12[[Model S]:[Column2]],2,0)</f>
        <v>12</v>
      </c>
      <c r="Y359">
        <v>2015</v>
      </c>
      <c r="Z359">
        <f>VLOOKUP(Table13[[#This Row],[Year]],$E$4:$F$31,2,0)</f>
        <v>26</v>
      </c>
      <c r="AA359" t="s">
        <v>125</v>
      </c>
      <c r="AB359">
        <f>VLOOKUP(Table13[[#This Row],[Engine Fuel Type]],$G$4:$H$13,2,0)</f>
        <v>10</v>
      </c>
      <c r="AC359">
        <v>155</v>
      </c>
      <c r="AD359">
        <v>4</v>
      </c>
      <c r="AE359" t="s">
        <v>81</v>
      </c>
      <c r="AF359">
        <f>VLOOKUP(Table13[[#This Row],[Transmission Type]],$I$4:$J$7,2,0)</f>
        <v>2</v>
      </c>
      <c r="AG359" t="s">
        <v>92</v>
      </c>
      <c r="AH359">
        <f>VLOOKUP(Table13[[#This Row],[Driven_Wheels]],$K$4:$L$7,2,0)</f>
        <v>3</v>
      </c>
      <c r="AI359">
        <v>4</v>
      </c>
      <c r="AJ359" t="s">
        <v>288</v>
      </c>
      <c r="AK359">
        <f>VLOOKUP(Table13[[#This Row],[Market Category]],$M$4:$N$75,2,0)</f>
        <v>70</v>
      </c>
      <c r="AL359" t="s">
        <v>70</v>
      </c>
      <c r="AM359">
        <f>VLOOKUP(Table13[[#This Row],[Vehicle Size]],$O$4:$P$6,2,0)</f>
        <v>1</v>
      </c>
      <c r="AN359" t="s">
        <v>147</v>
      </c>
      <c r="AO359">
        <f>VLOOKUP(Table13[[#This Row],[Vehicle Style]],$Q$4:$R$19,2,0)</f>
        <v>15</v>
      </c>
      <c r="AP359">
        <v>41</v>
      </c>
      <c r="AQ359">
        <v>30</v>
      </c>
      <c r="AR359">
        <v>586</v>
      </c>
      <c r="AS359">
        <v>19495</v>
      </c>
    </row>
    <row r="360" spans="3:45" x14ac:dyDescent="0.35">
      <c r="C360" t="s">
        <v>575</v>
      </c>
      <c r="D360">
        <v>357</v>
      </c>
      <c r="T360">
        <v>357</v>
      </c>
      <c r="U360" t="s">
        <v>191</v>
      </c>
      <c r="V360">
        <f>VLOOKUP(Table13[[#This Row],[Make]],$A$4:$B$51,2,0)</f>
        <v>30</v>
      </c>
      <c r="W360" t="s">
        <v>133</v>
      </c>
      <c r="X360">
        <f>VLOOKUP(Table13[[#This Row],[Model]],Table12[[Model S]:[Column2]],2,0)</f>
        <v>12</v>
      </c>
      <c r="Y360">
        <v>2015</v>
      </c>
      <c r="Z360">
        <f>VLOOKUP(Table13[[#This Row],[Year]],$E$4:$F$31,2,0)</f>
        <v>26</v>
      </c>
      <c r="AA360" t="s">
        <v>125</v>
      </c>
      <c r="AB360">
        <f>VLOOKUP(Table13[[#This Row],[Engine Fuel Type]],$G$4:$H$13,2,0)</f>
        <v>10</v>
      </c>
      <c r="AC360">
        <v>155</v>
      </c>
      <c r="AD360">
        <v>4</v>
      </c>
      <c r="AE360" t="s">
        <v>75</v>
      </c>
      <c r="AF360">
        <f>VLOOKUP(Table13[[#This Row],[Transmission Type]],$I$4:$J$7,2,0)</f>
        <v>4</v>
      </c>
      <c r="AG360" t="s">
        <v>92</v>
      </c>
      <c r="AH360">
        <f>VLOOKUP(Table13[[#This Row],[Driven_Wheels]],$K$4:$L$7,2,0)</f>
        <v>3</v>
      </c>
      <c r="AI360">
        <v>4</v>
      </c>
      <c r="AJ360" t="s">
        <v>252</v>
      </c>
      <c r="AK360">
        <f>VLOOKUP(Table13[[#This Row],[Market Category]],$M$4:$N$75,2,0)</f>
        <v>51</v>
      </c>
      <c r="AL360" t="s">
        <v>70</v>
      </c>
      <c r="AM360">
        <f>VLOOKUP(Table13[[#This Row],[Vehicle Size]],$O$4:$P$6,2,0)</f>
        <v>1</v>
      </c>
      <c r="AN360" t="s">
        <v>95</v>
      </c>
      <c r="AO360">
        <f>VLOOKUP(Table13[[#This Row],[Vehicle Style]],$Q$4:$R$19,2,0)</f>
        <v>3</v>
      </c>
      <c r="AP360">
        <v>40</v>
      </c>
      <c r="AQ360">
        <v>29</v>
      </c>
      <c r="AR360">
        <v>586</v>
      </c>
      <c r="AS360">
        <v>20095</v>
      </c>
    </row>
    <row r="361" spans="3:45" x14ac:dyDescent="0.35">
      <c r="C361" t="s">
        <v>576</v>
      </c>
      <c r="D361">
        <v>358</v>
      </c>
      <c r="T361">
        <v>358</v>
      </c>
      <c r="U361" t="s">
        <v>191</v>
      </c>
      <c r="V361">
        <f>VLOOKUP(Table13[[#This Row],[Make]],$A$4:$B$51,2,0)</f>
        <v>30</v>
      </c>
      <c r="W361" t="s">
        <v>133</v>
      </c>
      <c r="X361">
        <f>VLOOKUP(Table13[[#This Row],[Model]],Table12[[Model S]:[Column2]],2,0)</f>
        <v>12</v>
      </c>
      <c r="Y361">
        <v>2015</v>
      </c>
      <c r="Z361">
        <f>VLOOKUP(Table13[[#This Row],[Year]],$E$4:$F$31,2,0)</f>
        <v>26</v>
      </c>
      <c r="AA361" t="s">
        <v>125</v>
      </c>
      <c r="AB361">
        <f>VLOOKUP(Table13[[#This Row],[Engine Fuel Type]],$G$4:$H$13,2,0)</f>
        <v>10</v>
      </c>
      <c r="AC361">
        <v>155</v>
      </c>
      <c r="AD361">
        <v>4</v>
      </c>
      <c r="AE361" t="s">
        <v>81</v>
      </c>
      <c r="AF361">
        <f>VLOOKUP(Table13[[#This Row],[Transmission Type]],$I$4:$J$7,2,0)</f>
        <v>2</v>
      </c>
      <c r="AG361" t="s">
        <v>92</v>
      </c>
      <c r="AH361">
        <f>VLOOKUP(Table13[[#This Row],[Driven_Wheels]],$K$4:$L$7,2,0)</f>
        <v>3</v>
      </c>
      <c r="AI361">
        <v>4</v>
      </c>
      <c r="AJ361" t="s">
        <v>252</v>
      </c>
      <c r="AK361">
        <f>VLOOKUP(Table13[[#This Row],[Market Category]],$M$4:$N$75,2,0)</f>
        <v>51</v>
      </c>
      <c r="AL361" t="s">
        <v>70</v>
      </c>
      <c r="AM361">
        <f>VLOOKUP(Table13[[#This Row],[Vehicle Size]],$O$4:$P$6,2,0)</f>
        <v>1</v>
      </c>
      <c r="AN361" t="s">
        <v>95</v>
      </c>
      <c r="AO361">
        <f>VLOOKUP(Table13[[#This Row],[Vehicle Style]],$Q$4:$R$19,2,0)</f>
        <v>3</v>
      </c>
      <c r="AP361">
        <v>40</v>
      </c>
      <c r="AQ361">
        <v>30</v>
      </c>
      <c r="AR361">
        <v>586</v>
      </c>
      <c r="AS361">
        <v>19995</v>
      </c>
    </row>
    <row r="362" spans="3:45" x14ac:dyDescent="0.35">
      <c r="C362" t="s">
        <v>577</v>
      </c>
      <c r="D362">
        <v>359</v>
      </c>
      <c r="T362">
        <v>359</v>
      </c>
      <c r="U362" t="s">
        <v>191</v>
      </c>
      <c r="V362">
        <f>VLOOKUP(Table13[[#This Row],[Make]],$A$4:$B$51,2,0)</f>
        <v>30</v>
      </c>
      <c r="W362" t="s">
        <v>133</v>
      </c>
      <c r="X362">
        <f>VLOOKUP(Table13[[#This Row],[Model]],Table12[[Model S]:[Column2]],2,0)</f>
        <v>12</v>
      </c>
      <c r="Y362">
        <v>2015</v>
      </c>
      <c r="Z362">
        <f>VLOOKUP(Table13[[#This Row],[Year]],$E$4:$F$31,2,0)</f>
        <v>26</v>
      </c>
      <c r="AA362" t="s">
        <v>125</v>
      </c>
      <c r="AB362">
        <f>VLOOKUP(Table13[[#This Row],[Engine Fuel Type]],$G$4:$H$13,2,0)</f>
        <v>10</v>
      </c>
      <c r="AC362">
        <v>155</v>
      </c>
      <c r="AD362">
        <v>4</v>
      </c>
      <c r="AE362" t="s">
        <v>81</v>
      </c>
      <c r="AF362">
        <f>VLOOKUP(Table13[[#This Row],[Transmission Type]],$I$4:$J$7,2,0)</f>
        <v>2</v>
      </c>
      <c r="AG362" t="s">
        <v>92</v>
      </c>
      <c r="AH362">
        <f>VLOOKUP(Table13[[#This Row],[Driven_Wheels]],$K$4:$L$7,2,0)</f>
        <v>3</v>
      </c>
      <c r="AI362">
        <v>4</v>
      </c>
      <c r="AJ362" t="s">
        <v>252</v>
      </c>
      <c r="AK362">
        <f>VLOOKUP(Table13[[#This Row],[Market Category]],$M$4:$N$75,2,0)</f>
        <v>51</v>
      </c>
      <c r="AL362" t="s">
        <v>70</v>
      </c>
      <c r="AM362">
        <f>VLOOKUP(Table13[[#This Row],[Vehicle Size]],$O$4:$P$6,2,0)</f>
        <v>1</v>
      </c>
      <c r="AN362" t="s">
        <v>95</v>
      </c>
      <c r="AO362">
        <f>VLOOKUP(Table13[[#This Row],[Vehicle Style]],$Q$4:$R$19,2,0)</f>
        <v>3</v>
      </c>
      <c r="AP362">
        <v>40</v>
      </c>
      <c r="AQ362">
        <v>30</v>
      </c>
      <c r="AR362">
        <v>586</v>
      </c>
      <c r="AS362">
        <v>21145</v>
      </c>
    </row>
    <row r="363" spans="3:45" x14ac:dyDescent="0.35">
      <c r="C363" t="s">
        <v>578</v>
      </c>
      <c r="D363">
        <v>360</v>
      </c>
      <c r="T363">
        <v>360</v>
      </c>
      <c r="U363" t="s">
        <v>191</v>
      </c>
      <c r="V363">
        <f>VLOOKUP(Table13[[#This Row],[Make]],$A$4:$B$51,2,0)</f>
        <v>30</v>
      </c>
      <c r="W363" t="s">
        <v>133</v>
      </c>
      <c r="X363">
        <f>VLOOKUP(Table13[[#This Row],[Model]],Table12[[Model S]:[Column2]],2,0)</f>
        <v>12</v>
      </c>
      <c r="Y363">
        <v>2015</v>
      </c>
      <c r="Z363">
        <f>VLOOKUP(Table13[[#This Row],[Year]],$E$4:$F$31,2,0)</f>
        <v>26</v>
      </c>
      <c r="AA363" t="s">
        <v>125</v>
      </c>
      <c r="AB363">
        <f>VLOOKUP(Table13[[#This Row],[Engine Fuel Type]],$G$4:$H$13,2,0)</f>
        <v>10</v>
      </c>
      <c r="AC363">
        <v>155</v>
      </c>
      <c r="AD363">
        <v>4</v>
      </c>
      <c r="AE363" t="s">
        <v>75</v>
      </c>
      <c r="AF363">
        <f>VLOOKUP(Table13[[#This Row],[Transmission Type]],$I$4:$J$7,2,0)</f>
        <v>4</v>
      </c>
      <c r="AG363" t="s">
        <v>92</v>
      </c>
      <c r="AH363">
        <f>VLOOKUP(Table13[[#This Row],[Driven_Wheels]],$K$4:$L$7,2,0)</f>
        <v>3</v>
      </c>
      <c r="AI363">
        <v>4</v>
      </c>
      <c r="AJ363" t="s">
        <v>252</v>
      </c>
      <c r="AK363">
        <f>VLOOKUP(Table13[[#This Row],[Market Category]],$M$4:$N$75,2,0)</f>
        <v>51</v>
      </c>
      <c r="AL363" t="s">
        <v>70</v>
      </c>
      <c r="AM363">
        <f>VLOOKUP(Table13[[#This Row],[Vehicle Size]],$O$4:$P$6,2,0)</f>
        <v>1</v>
      </c>
      <c r="AN363" t="s">
        <v>95</v>
      </c>
      <c r="AO363">
        <f>VLOOKUP(Table13[[#This Row],[Vehicle Style]],$Q$4:$R$19,2,0)</f>
        <v>3</v>
      </c>
      <c r="AP363">
        <v>40</v>
      </c>
      <c r="AQ363">
        <v>29</v>
      </c>
      <c r="AR363">
        <v>586</v>
      </c>
      <c r="AS363">
        <v>23245</v>
      </c>
    </row>
    <row r="364" spans="3:45" x14ac:dyDescent="0.35">
      <c r="C364" t="s">
        <v>579</v>
      </c>
      <c r="D364">
        <v>361</v>
      </c>
      <c r="T364">
        <v>361</v>
      </c>
      <c r="U364" t="s">
        <v>191</v>
      </c>
      <c r="V364">
        <f>VLOOKUP(Table13[[#This Row],[Make]],$A$4:$B$51,2,0)</f>
        <v>30</v>
      </c>
      <c r="W364" t="s">
        <v>133</v>
      </c>
      <c r="X364">
        <f>VLOOKUP(Table13[[#This Row],[Model]],Table12[[Model S]:[Column2]],2,0)</f>
        <v>12</v>
      </c>
      <c r="Y364">
        <v>2015</v>
      </c>
      <c r="Z364">
        <f>VLOOKUP(Table13[[#This Row],[Year]],$E$4:$F$31,2,0)</f>
        <v>26</v>
      </c>
      <c r="AA364" t="s">
        <v>125</v>
      </c>
      <c r="AB364">
        <f>VLOOKUP(Table13[[#This Row],[Engine Fuel Type]],$G$4:$H$13,2,0)</f>
        <v>10</v>
      </c>
      <c r="AC364">
        <v>155</v>
      </c>
      <c r="AD364">
        <v>4</v>
      </c>
      <c r="AE364" t="s">
        <v>75</v>
      </c>
      <c r="AF364">
        <f>VLOOKUP(Table13[[#This Row],[Transmission Type]],$I$4:$J$7,2,0)</f>
        <v>4</v>
      </c>
      <c r="AG364" t="s">
        <v>92</v>
      </c>
      <c r="AH364">
        <f>VLOOKUP(Table13[[#This Row],[Driven_Wheels]],$K$4:$L$7,2,0)</f>
        <v>3</v>
      </c>
      <c r="AI364">
        <v>4</v>
      </c>
      <c r="AJ364" t="s">
        <v>288</v>
      </c>
      <c r="AK364">
        <f>VLOOKUP(Table13[[#This Row],[Market Category]],$M$4:$N$75,2,0)</f>
        <v>70</v>
      </c>
      <c r="AL364" t="s">
        <v>70</v>
      </c>
      <c r="AM364">
        <f>VLOOKUP(Table13[[#This Row],[Vehicle Size]],$O$4:$P$6,2,0)</f>
        <v>1</v>
      </c>
      <c r="AN364" t="s">
        <v>147</v>
      </c>
      <c r="AO364">
        <f>VLOOKUP(Table13[[#This Row],[Vehicle Style]],$Q$4:$R$19,2,0)</f>
        <v>15</v>
      </c>
      <c r="AP364">
        <v>41</v>
      </c>
      <c r="AQ364">
        <v>29</v>
      </c>
      <c r="AR364">
        <v>586</v>
      </c>
      <c r="AS364">
        <v>16945</v>
      </c>
    </row>
    <row r="365" spans="3:45" x14ac:dyDescent="0.35">
      <c r="C365" t="s">
        <v>580</v>
      </c>
      <c r="D365">
        <v>362</v>
      </c>
      <c r="T365">
        <v>362</v>
      </c>
      <c r="U365" t="s">
        <v>191</v>
      </c>
      <c r="V365">
        <f>VLOOKUP(Table13[[#This Row],[Make]],$A$4:$B$51,2,0)</f>
        <v>30</v>
      </c>
      <c r="W365" t="s">
        <v>133</v>
      </c>
      <c r="X365">
        <f>VLOOKUP(Table13[[#This Row],[Model]],Table12[[Model S]:[Column2]],2,0)</f>
        <v>12</v>
      </c>
      <c r="Y365">
        <v>2015</v>
      </c>
      <c r="Z365">
        <f>VLOOKUP(Table13[[#This Row],[Year]],$E$4:$F$31,2,0)</f>
        <v>26</v>
      </c>
      <c r="AA365" t="s">
        <v>125</v>
      </c>
      <c r="AB365">
        <f>VLOOKUP(Table13[[#This Row],[Engine Fuel Type]],$G$4:$H$13,2,0)</f>
        <v>10</v>
      </c>
      <c r="AC365">
        <v>184</v>
      </c>
      <c r="AD365">
        <v>4</v>
      </c>
      <c r="AE365" t="s">
        <v>75</v>
      </c>
      <c r="AF365">
        <f>VLOOKUP(Table13[[#This Row],[Transmission Type]],$I$4:$J$7,2,0)</f>
        <v>4</v>
      </c>
      <c r="AG365" t="s">
        <v>92</v>
      </c>
      <c r="AH365">
        <f>VLOOKUP(Table13[[#This Row],[Driven_Wheels]],$K$4:$L$7,2,0)</f>
        <v>3</v>
      </c>
      <c r="AI365">
        <v>4</v>
      </c>
      <c r="AJ365" t="s">
        <v>273</v>
      </c>
      <c r="AK365">
        <f>VLOOKUP(Table13[[#This Row],[Market Category]],$M$4:$N$75,2,0)</f>
        <v>61</v>
      </c>
      <c r="AL365" t="s">
        <v>70</v>
      </c>
      <c r="AM365">
        <f>VLOOKUP(Table13[[#This Row],[Vehicle Size]],$O$4:$P$6,2,0)</f>
        <v>1</v>
      </c>
      <c r="AN365" t="s">
        <v>95</v>
      </c>
      <c r="AO365">
        <f>VLOOKUP(Table13[[#This Row],[Vehicle Style]],$Q$4:$R$19,2,0)</f>
        <v>3</v>
      </c>
      <c r="AP365">
        <v>35</v>
      </c>
      <c r="AQ365">
        <v>26</v>
      </c>
      <c r="AR365">
        <v>586</v>
      </c>
      <c r="AS365">
        <v>24345</v>
      </c>
    </row>
    <row r="366" spans="3:45" x14ac:dyDescent="0.35">
      <c r="C366" t="s">
        <v>581</v>
      </c>
      <c r="D366">
        <v>363</v>
      </c>
      <c r="T366">
        <v>363</v>
      </c>
      <c r="U366" t="s">
        <v>191</v>
      </c>
      <c r="V366">
        <f>VLOOKUP(Table13[[#This Row],[Make]],$A$4:$B$51,2,0)</f>
        <v>30</v>
      </c>
      <c r="W366" t="s">
        <v>133</v>
      </c>
      <c r="X366">
        <f>VLOOKUP(Table13[[#This Row],[Model]],Table12[[Model S]:[Column2]],2,0)</f>
        <v>12</v>
      </c>
      <c r="Y366">
        <v>2015</v>
      </c>
      <c r="Z366">
        <f>VLOOKUP(Table13[[#This Row],[Year]],$E$4:$F$31,2,0)</f>
        <v>26</v>
      </c>
      <c r="AA366" t="s">
        <v>125</v>
      </c>
      <c r="AB366">
        <f>VLOOKUP(Table13[[#This Row],[Engine Fuel Type]],$G$4:$H$13,2,0)</f>
        <v>10</v>
      </c>
      <c r="AC366">
        <v>155</v>
      </c>
      <c r="AD366">
        <v>4</v>
      </c>
      <c r="AE366" t="s">
        <v>81</v>
      </c>
      <c r="AF366">
        <f>VLOOKUP(Table13[[#This Row],[Transmission Type]],$I$4:$J$7,2,0)</f>
        <v>2</v>
      </c>
      <c r="AG366" t="s">
        <v>92</v>
      </c>
      <c r="AH366">
        <f>VLOOKUP(Table13[[#This Row],[Driven_Wheels]],$K$4:$L$7,2,0)</f>
        <v>3</v>
      </c>
      <c r="AI366">
        <v>4</v>
      </c>
      <c r="AJ366" t="s">
        <v>288</v>
      </c>
      <c r="AK366">
        <f>VLOOKUP(Table13[[#This Row],[Market Category]],$M$4:$N$75,2,0)</f>
        <v>70</v>
      </c>
      <c r="AL366" t="s">
        <v>70</v>
      </c>
      <c r="AM366">
        <f>VLOOKUP(Table13[[#This Row],[Vehicle Size]],$O$4:$P$6,2,0)</f>
        <v>1</v>
      </c>
      <c r="AN366" t="s">
        <v>147</v>
      </c>
      <c r="AO366">
        <f>VLOOKUP(Table13[[#This Row],[Vehicle Style]],$Q$4:$R$19,2,0)</f>
        <v>15</v>
      </c>
      <c r="AP366">
        <v>41</v>
      </c>
      <c r="AQ366">
        <v>30</v>
      </c>
      <c r="AR366">
        <v>586</v>
      </c>
      <c r="AS366">
        <v>20645</v>
      </c>
    </row>
    <row r="367" spans="3:45" x14ac:dyDescent="0.35">
      <c r="C367" t="s">
        <v>582</v>
      </c>
      <c r="D367">
        <v>364</v>
      </c>
      <c r="T367">
        <v>364</v>
      </c>
      <c r="U367" t="s">
        <v>191</v>
      </c>
      <c r="V367">
        <f>VLOOKUP(Table13[[#This Row],[Make]],$A$4:$B$51,2,0)</f>
        <v>30</v>
      </c>
      <c r="W367" t="s">
        <v>133</v>
      </c>
      <c r="X367">
        <f>VLOOKUP(Table13[[#This Row],[Model]],Table12[[Model S]:[Column2]],2,0)</f>
        <v>12</v>
      </c>
      <c r="Y367">
        <v>2015</v>
      </c>
      <c r="Z367">
        <f>VLOOKUP(Table13[[#This Row],[Year]],$E$4:$F$31,2,0)</f>
        <v>26</v>
      </c>
      <c r="AA367" t="s">
        <v>125</v>
      </c>
      <c r="AB367">
        <f>VLOOKUP(Table13[[#This Row],[Engine Fuel Type]],$G$4:$H$13,2,0)</f>
        <v>10</v>
      </c>
      <c r="AC367">
        <v>155</v>
      </c>
      <c r="AD367">
        <v>4</v>
      </c>
      <c r="AE367" t="s">
        <v>75</v>
      </c>
      <c r="AF367">
        <f>VLOOKUP(Table13[[#This Row],[Transmission Type]],$I$4:$J$7,2,0)</f>
        <v>4</v>
      </c>
      <c r="AG367" t="s">
        <v>92</v>
      </c>
      <c r="AH367">
        <f>VLOOKUP(Table13[[#This Row],[Driven_Wheels]],$K$4:$L$7,2,0)</f>
        <v>3</v>
      </c>
      <c r="AI367">
        <v>4</v>
      </c>
      <c r="AJ367" t="s">
        <v>252</v>
      </c>
      <c r="AK367">
        <f>VLOOKUP(Table13[[#This Row],[Market Category]],$M$4:$N$75,2,0)</f>
        <v>51</v>
      </c>
      <c r="AL367" t="s">
        <v>70</v>
      </c>
      <c r="AM367">
        <f>VLOOKUP(Table13[[#This Row],[Vehicle Size]],$O$4:$P$6,2,0)</f>
        <v>1</v>
      </c>
      <c r="AN367" t="s">
        <v>95</v>
      </c>
      <c r="AO367">
        <f>VLOOKUP(Table13[[#This Row],[Vehicle Style]],$Q$4:$R$19,2,0)</f>
        <v>3</v>
      </c>
      <c r="AP367">
        <v>40</v>
      </c>
      <c r="AQ367">
        <v>29</v>
      </c>
      <c r="AR367">
        <v>586</v>
      </c>
      <c r="AS367">
        <v>18945</v>
      </c>
    </row>
    <row r="368" spans="3:45" x14ac:dyDescent="0.35">
      <c r="C368" t="s">
        <v>583</v>
      </c>
      <c r="D368">
        <v>365</v>
      </c>
      <c r="T368">
        <v>365</v>
      </c>
      <c r="U368" t="s">
        <v>191</v>
      </c>
      <c r="V368">
        <f>VLOOKUP(Table13[[#This Row],[Make]],$A$4:$B$51,2,0)</f>
        <v>30</v>
      </c>
      <c r="W368" t="s">
        <v>133</v>
      </c>
      <c r="X368">
        <f>VLOOKUP(Table13[[#This Row],[Model]],Table12[[Model S]:[Column2]],2,0)</f>
        <v>12</v>
      </c>
      <c r="Y368">
        <v>2015</v>
      </c>
      <c r="Z368">
        <f>VLOOKUP(Table13[[#This Row],[Year]],$E$4:$F$31,2,0)</f>
        <v>26</v>
      </c>
      <c r="AA368" t="s">
        <v>125</v>
      </c>
      <c r="AB368">
        <f>VLOOKUP(Table13[[#This Row],[Engine Fuel Type]],$G$4:$H$13,2,0)</f>
        <v>10</v>
      </c>
      <c r="AC368">
        <v>184</v>
      </c>
      <c r="AD368">
        <v>4</v>
      </c>
      <c r="AE368" t="s">
        <v>81</v>
      </c>
      <c r="AF368">
        <f>VLOOKUP(Table13[[#This Row],[Transmission Type]],$I$4:$J$7,2,0)</f>
        <v>2</v>
      </c>
      <c r="AG368" t="s">
        <v>92</v>
      </c>
      <c r="AH368">
        <f>VLOOKUP(Table13[[#This Row],[Driven_Wheels]],$K$4:$L$7,2,0)</f>
        <v>3</v>
      </c>
      <c r="AI368">
        <v>4</v>
      </c>
      <c r="AJ368" t="s">
        <v>273</v>
      </c>
      <c r="AK368">
        <f>VLOOKUP(Table13[[#This Row],[Market Category]],$M$4:$N$75,2,0)</f>
        <v>61</v>
      </c>
      <c r="AL368" t="s">
        <v>70</v>
      </c>
      <c r="AM368">
        <f>VLOOKUP(Table13[[#This Row],[Vehicle Size]],$O$4:$P$6,2,0)</f>
        <v>1</v>
      </c>
      <c r="AN368" t="s">
        <v>95</v>
      </c>
      <c r="AO368">
        <f>VLOOKUP(Table13[[#This Row],[Vehicle Style]],$Q$4:$R$19,2,0)</f>
        <v>3</v>
      </c>
      <c r="AP368">
        <v>37</v>
      </c>
      <c r="AQ368">
        <v>27</v>
      </c>
      <c r="AR368">
        <v>586</v>
      </c>
      <c r="AS368">
        <v>26595</v>
      </c>
    </row>
    <row r="369" spans="3:45" x14ac:dyDescent="0.35">
      <c r="C369" t="s">
        <v>584</v>
      </c>
      <c r="D369">
        <v>366</v>
      </c>
      <c r="T369">
        <v>366</v>
      </c>
      <c r="U369" t="s">
        <v>191</v>
      </c>
      <c r="V369">
        <f>VLOOKUP(Table13[[#This Row],[Make]],$A$4:$B$51,2,0)</f>
        <v>30</v>
      </c>
      <c r="W369" t="s">
        <v>133</v>
      </c>
      <c r="X369">
        <f>VLOOKUP(Table13[[#This Row],[Model]],Table12[[Model S]:[Column2]],2,0)</f>
        <v>12</v>
      </c>
      <c r="Y369">
        <v>2015</v>
      </c>
      <c r="Z369">
        <f>VLOOKUP(Table13[[#This Row],[Year]],$E$4:$F$31,2,0)</f>
        <v>26</v>
      </c>
      <c r="AA369" t="s">
        <v>125</v>
      </c>
      <c r="AB369">
        <f>VLOOKUP(Table13[[#This Row],[Engine Fuel Type]],$G$4:$H$13,2,0)</f>
        <v>10</v>
      </c>
      <c r="AC369">
        <v>155</v>
      </c>
      <c r="AD369">
        <v>4</v>
      </c>
      <c r="AE369" t="s">
        <v>75</v>
      </c>
      <c r="AF369">
        <f>VLOOKUP(Table13[[#This Row],[Transmission Type]],$I$4:$J$7,2,0)</f>
        <v>4</v>
      </c>
      <c r="AG369" t="s">
        <v>92</v>
      </c>
      <c r="AH369">
        <f>VLOOKUP(Table13[[#This Row],[Driven_Wheels]],$K$4:$L$7,2,0)</f>
        <v>3</v>
      </c>
      <c r="AI369">
        <v>4</v>
      </c>
      <c r="AJ369" t="s">
        <v>288</v>
      </c>
      <c r="AK369">
        <f>VLOOKUP(Table13[[#This Row],[Market Category]],$M$4:$N$75,2,0)</f>
        <v>70</v>
      </c>
      <c r="AL369" t="s">
        <v>70</v>
      </c>
      <c r="AM369">
        <f>VLOOKUP(Table13[[#This Row],[Vehicle Size]],$O$4:$P$6,2,0)</f>
        <v>1</v>
      </c>
      <c r="AN369" t="s">
        <v>147</v>
      </c>
      <c r="AO369">
        <f>VLOOKUP(Table13[[#This Row],[Vehicle Style]],$Q$4:$R$19,2,0)</f>
        <v>15</v>
      </c>
      <c r="AP369">
        <v>41</v>
      </c>
      <c r="AQ369">
        <v>29</v>
      </c>
      <c r="AR369">
        <v>586</v>
      </c>
      <c r="AS369">
        <v>22745</v>
      </c>
    </row>
    <row r="370" spans="3:45" x14ac:dyDescent="0.35">
      <c r="C370" t="s">
        <v>585</v>
      </c>
      <c r="D370">
        <v>367</v>
      </c>
      <c r="T370">
        <v>367</v>
      </c>
      <c r="U370" t="s">
        <v>191</v>
      </c>
      <c r="V370">
        <f>VLOOKUP(Table13[[#This Row],[Make]],$A$4:$B$51,2,0)</f>
        <v>30</v>
      </c>
      <c r="W370" t="s">
        <v>133</v>
      </c>
      <c r="X370">
        <f>VLOOKUP(Table13[[#This Row],[Model]],Table12[[Model S]:[Column2]],2,0)</f>
        <v>12</v>
      </c>
      <c r="Y370">
        <v>2015</v>
      </c>
      <c r="Z370">
        <f>VLOOKUP(Table13[[#This Row],[Year]],$E$4:$F$31,2,0)</f>
        <v>26</v>
      </c>
      <c r="AA370" t="s">
        <v>125</v>
      </c>
      <c r="AB370">
        <f>VLOOKUP(Table13[[#This Row],[Engine Fuel Type]],$G$4:$H$13,2,0)</f>
        <v>10</v>
      </c>
      <c r="AC370">
        <v>155</v>
      </c>
      <c r="AD370">
        <v>4</v>
      </c>
      <c r="AE370" t="s">
        <v>81</v>
      </c>
      <c r="AF370">
        <f>VLOOKUP(Table13[[#This Row],[Transmission Type]],$I$4:$J$7,2,0)</f>
        <v>2</v>
      </c>
      <c r="AG370" t="s">
        <v>92</v>
      </c>
      <c r="AH370">
        <f>VLOOKUP(Table13[[#This Row],[Driven_Wheels]],$K$4:$L$7,2,0)</f>
        <v>3</v>
      </c>
      <c r="AI370">
        <v>4</v>
      </c>
      <c r="AJ370" t="s">
        <v>288</v>
      </c>
      <c r="AK370">
        <f>VLOOKUP(Table13[[#This Row],[Market Category]],$M$4:$N$75,2,0)</f>
        <v>70</v>
      </c>
      <c r="AL370" t="s">
        <v>70</v>
      </c>
      <c r="AM370">
        <f>VLOOKUP(Table13[[#This Row],[Vehicle Size]],$O$4:$P$6,2,0)</f>
        <v>1</v>
      </c>
      <c r="AN370" t="s">
        <v>147</v>
      </c>
      <c r="AO370">
        <f>VLOOKUP(Table13[[#This Row],[Vehicle Style]],$Q$4:$R$19,2,0)</f>
        <v>15</v>
      </c>
      <c r="AP370">
        <v>41</v>
      </c>
      <c r="AQ370">
        <v>30</v>
      </c>
      <c r="AR370">
        <v>586</v>
      </c>
      <c r="AS370">
        <v>17995</v>
      </c>
    </row>
    <row r="371" spans="3:45" x14ac:dyDescent="0.35">
      <c r="C371" t="s">
        <v>586</v>
      </c>
      <c r="D371">
        <v>368</v>
      </c>
      <c r="T371">
        <v>368</v>
      </c>
      <c r="U371" t="s">
        <v>191</v>
      </c>
      <c r="V371">
        <f>VLOOKUP(Table13[[#This Row],[Make]],$A$4:$B$51,2,0)</f>
        <v>30</v>
      </c>
      <c r="W371" t="s">
        <v>133</v>
      </c>
      <c r="X371">
        <f>VLOOKUP(Table13[[#This Row],[Model]],Table12[[Model S]:[Column2]],2,0)</f>
        <v>12</v>
      </c>
      <c r="Y371">
        <v>2016</v>
      </c>
      <c r="Z371">
        <f>VLOOKUP(Table13[[#This Row],[Year]],$E$4:$F$31,2,0)</f>
        <v>27</v>
      </c>
      <c r="AA371" t="s">
        <v>125</v>
      </c>
      <c r="AB371">
        <f>VLOOKUP(Table13[[#This Row],[Engine Fuel Type]],$G$4:$H$13,2,0)</f>
        <v>10</v>
      </c>
      <c r="AC371">
        <v>155</v>
      </c>
      <c r="AD371">
        <v>4</v>
      </c>
      <c r="AE371" t="s">
        <v>75</v>
      </c>
      <c r="AF371">
        <f>VLOOKUP(Table13[[#This Row],[Transmission Type]],$I$4:$J$7,2,0)</f>
        <v>4</v>
      </c>
      <c r="AG371" t="s">
        <v>92</v>
      </c>
      <c r="AH371">
        <f>VLOOKUP(Table13[[#This Row],[Driven_Wheels]],$K$4:$L$7,2,0)</f>
        <v>3</v>
      </c>
      <c r="AI371">
        <v>4</v>
      </c>
      <c r="AJ371" t="s">
        <v>288</v>
      </c>
      <c r="AK371">
        <f>VLOOKUP(Table13[[#This Row],[Market Category]],$M$4:$N$75,2,0)</f>
        <v>70</v>
      </c>
      <c r="AL371" t="s">
        <v>70</v>
      </c>
      <c r="AM371">
        <f>VLOOKUP(Table13[[#This Row],[Vehicle Size]],$O$4:$P$6,2,0)</f>
        <v>1</v>
      </c>
      <c r="AN371" t="s">
        <v>147</v>
      </c>
      <c r="AO371">
        <f>VLOOKUP(Table13[[#This Row],[Vehicle Style]],$Q$4:$R$19,2,0)</f>
        <v>15</v>
      </c>
      <c r="AP371">
        <v>41</v>
      </c>
      <c r="AQ371">
        <v>29</v>
      </c>
      <c r="AR371">
        <v>586</v>
      </c>
      <c r="AS371">
        <v>22545</v>
      </c>
    </row>
    <row r="372" spans="3:45" x14ac:dyDescent="0.35">
      <c r="C372" t="s">
        <v>587</v>
      </c>
      <c r="D372">
        <v>369</v>
      </c>
      <c r="T372">
        <v>369</v>
      </c>
      <c r="U372" t="s">
        <v>191</v>
      </c>
      <c r="V372">
        <f>VLOOKUP(Table13[[#This Row],[Make]],$A$4:$B$51,2,0)</f>
        <v>30</v>
      </c>
      <c r="W372" t="s">
        <v>133</v>
      </c>
      <c r="X372">
        <f>VLOOKUP(Table13[[#This Row],[Model]],Table12[[Model S]:[Column2]],2,0)</f>
        <v>12</v>
      </c>
      <c r="Y372">
        <v>2016</v>
      </c>
      <c r="Z372">
        <f>VLOOKUP(Table13[[#This Row],[Year]],$E$4:$F$31,2,0)</f>
        <v>27</v>
      </c>
      <c r="AA372" t="s">
        <v>125</v>
      </c>
      <c r="AB372">
        <f>VLOOKUP(Table13[[#This Row],[Engine Fuel Type]],$G$4:$H$13,2,0)</f>
        <v>10</v>
      </c>
      <c r="AC372">
        <v>155</v>
      </c>
      <c r="AD372">
        <v>4</v>
      </c>
      <c r="AE372" t="s">
        <v>81</v>
      </c>
      <c r="AF372">
        <f>VLOOKUP(Table13[[#This Row],[Transmission Type]],$I$4:$J$7,2,0)</f>
        <v>2</v>
      </c>
      <c r="AG372" t="s">
        <v>92</v>
      </c>
      <c r="AH372">
        <f>VLOOKUP(Table13[[#This Row],[Driven_Wheels]],$K$4:$L$7,2,0)</f>
        <v>3</v>
      </c>
      <c r="AI372">
        <v>4</v>
      </c>
      <c r="AJ372" t="s">
        <v>288</v>
      </c>
      <c r="AK372">
        <f>VLOOKUP(Table13[[#This Row],[Market Category]],$M$4:$N$75,2,0)</f>
        <v>70</v>
      </c>
      <c r="AL372" t="s">
        <v>70</v>
      </c>
      <c r="AM372">
        <f>VLOOKUP(Table13[[#This Row],[Vehicle Size]],$O$4:$P$6,2,0)</f>
        <v>1</v>
      </c>
      <c r="AN372" t="s">
        <v>147</v>
      </c>
      <c r="AO372">
        <f>VLOOKUP(Table13[[#This Row],[Vehicle Style]],$Q$4:$R$19,2,0)</f>
        <v>15</v>
      </c>
      <c r="AP372">
        <v>41</v>
      </c>
      <c r="AQ372">
        <v>30</v>
      </c>
      <c r="AR372">
        <v>586</v>
      </c>
      <c r="AS372">
        <v>21095</v>
      </c>
    </row>
    <row r="373" spans="3:45" x14ac:dyDescent="0.35">
      <c r="C373" t="s">
        <v>588</v>
      </c>
      <c r="D373">
        <v>370</v>
      </c>
      <c r="T373">
        <v>370</v>
      </c>
      <c r="U373" t="s">
        <v>191</v>
      </c>
      <c r="V373">
        <f>VLOOKUP(Table13[[#This Row],[Make]],$A$4:$B$51,2,0)</f>
        <v>30</v>
      </c>
      <c r="W373" t="s">
        <v>133</v>
      </c>
      <c r="X373">
        <f>VLOOKUP(Table13[[#This Row],[Model]],Table12[[Model S]:[Column2]],2,0)</f>
        <v>12</v>
      </c>
      <c r="Y373">
        <v>2016</v>
      </c>
      <c r="Z373">
        <f>VLOOKUP(Table13[[#This Row],[Year]],$E$4:$F$31,2,0)</f>
        <v>27</v>
      </c>
      <c r="AA373" t="s">
        <v>125</v>
      </c>
      <c r="AB373">
        <f>VLOOKUP(Table13[[#This Row],[Engine Fuel Type]],$G$4:$H$13,2,0)</f>
        <v>10</v>
      </c>
      <c r="AC373">
        <v>184</v>
      </c>
      <c r="AD373">
        <v>4</v>
      </c>
      <c r="AE373" t="s">
        <v>81</v>
      </c>
      <c r="AF373">
        <f>VLOOKUP(Table13[[#This Row],[Transmission Type]],$I$4:$J$7,2,0)</f>
        <v>2</v>
      </c>
      <c r="AG373" t="s">
        <v>92</v>
      </c>
      <c r="AH373">
        <f>VLOOKUP(Table13[[#This Row],[Driven_Wheels]],$K$4:$L$7,2,0)</f>
        <v>3</v>
      </c>
      <c r="AI373">
        <v>4</v>
      </c>
      <c r="AJ373" t="s">
        <v>273</v>
      </c>
      <c r="AK373">
        <f>VLOOKUP(Table13[[#This Row],[Market Category]],$M$4:$N$75,2,0)</f>
        <v>61</v>
      </c>
      <c r="AL373" t="s">
        <v>70</v>
      </c>
      <c r="AM373">
        <f>VLOOKUP(Table13[[#This Row],[Vehicle Size]],$O$4:$P$6,2,0)</f>
        <v>1</v>
      </c>
      <c r="AN373" t="s">
        <v>95</v>
      </c>
      <c r="AO373">
        <f>VLOOKUP(Table13[[#This Row],[Vehicle Style]],$Q$4:$R$19,2,0)</f>
        <v>3</v>
      </c>
      <c r="AP373">
        <v>37</v>
      </c>
      <c r="AQ373">
        <v>27</v>
      </c>
      <c r="AR373">
        <v>586</v>
      </c>
      <c r="AS373">
        <v>25495</v>
      </c>
    </row>
    <row r="374" spans="3:45" x14ac:dyDescent="0.35">
      <c r="C374" t="s">
        <v>589</v>
      </c>
      <c r="D374">
        <v>371</v>
      </c>
      <c r="T374">
        <v>371</v>
      </c>
      <c r="U374" t="s">
        <v>191</v>
      </c>
      <c r="V374">
        <f>VLOOKUP(Table13[[#This Row],[Make]],$A$4:$B$51,2,0)</f>
        <v>30</v>
      </c>
      <c r="W374" t="s">
        <v>133</v>
      </c>
      <c r="X374">
        <f>VLOOKUP(Table13[[#This Row],[Model]],Table12[[Model S]:[Column2]],2,0)</f>
        <v>12</v>
      </c>
      <c r="Y374">
        <v>2016</v>
      </c>
      <c r="Z374">
        <f>VLOOKUP(Table13[[#This Row],[Year]],$E$4:$F$31,2,0)</f>
        <v>27</v>
      </c>
      <c r="AA374" t="s">
        <v>125</v>
      </c>
      <c r="AB374">
        <f>VLOOKUP(Table13[[#This Row],[Engine Fuel Type]],$G$4:$H$13,2,0)</f>
        <v>10</v>
      </c>
      <c r="AC374">
        <v>155</v>
      </c>
      <c r="AD374">
        <v>4</v>
      </c>
      <c r="AE374" t="s">
        <v>75</v>
      </c>
      <c r="AF374">
        <f>VLOOKUP(Table13[[#This Row],[Transmission Type]],$I$4:$J$7,2,0)</f>
        <v>4</v>
      </c>
      <c r="AG374" t="s">
        <v>92</v>
      </c>
      <c r="AH374">
        <f>VLOOKUP(Table13[[#This Row],[Driven_Wheels]],$K$4:$L$7,2,0)</f>
        <v>3</v>
      </c>
      <c r="AI374">
        <v>4</v>
      </c>
      <c r="AJ374" t="s">
        <v>252</v>
      </c>
      <c r="AK374">
        <f>VLOOKUP(Table13[[#This Row],[Market Category]],$M$4:$N$75,2,0)</f>
        <v>51</v>
      </c>
      <c r="AL374" t="s">
        <v>70</v>
      </c>
      <c r="AM374">
        <f>VLOOKUP(Table13[[#This Row],[Vehicle Size]],$O$4:$P$6,2,0)</f>
        <v>1</v>
      </c>
      <c r="AN374" t="s">
        <v>95</v>
      </c>
      <c r="AO374">
        <f>VLOOKUP(Table13[[#This Row],[Vehicle Style]],$Q$4:$R$19,2,0)</f>
        <v>3</v>
      </c>
      <c r="AP374">
        <v>40</v>
      </c>
      <c r="AQ374">
        <v>29</v>
      </c>
      <c r="AR374">
        <v>586</v>
      </c>
      <c r="AS374">
        <v>20745</v>
      </c>
    </row>
    <row r="375" spans="3:45" x14ac:dyDescent="0.35">
      <c r="C375" t="s">
        <v>590</v>
      </c>
      <c r="D375">
        <v>372</v>
      </c>
      <c r="T375">
        <v>372</v>
      </c>
      <c r="U375" t="s">
        <v>191</v>
      </c>
      <c r="V375">
        <f>VLOOKUP(Table13[[#This Row],[Make]],$A$4:$B$51,2,0)</f>
        <v>30</v>
      </c>
      <c r="W375" t="s">
        <v>133</v>
      </c>
      <c r="X375">
        <f>VLOOKUP(Table13[[#This Row],[Model]],Table12[[Model S]:[Column2]],2,0)</f>
        <v>12</v>
      </c>
      <c r="Y375">
        <v>2016</v>
      </c>
      <c r="Z375">
        <f>VLOOKUP(Table13[[#This Row],[Year]],$E$4:$F$31,2,0)</f>
        <v>27</v>
      </c>
      <c r="AA375" t="s">
        <v>125</v>
      </c>
      <c r="AB375">
        <f>VLOOKUP(Table13[[#This Row],[Engine Fuel Type]],$G$4:$H$13,2,0)</f>
        <v>10</v>
      </c>
      <c r="AC375">
        <v>155</v>
      </c>
      <c r="AD375">
        <v>4</v>
      </c>
      <c r="AE375" t="s">
        <v>81</v>
      </c>
      <c r="AF375">
        <f>VLOOKUP(Table13[[#This Row],[Transmission Type]],$I$4:$J$7,2,0)</f>
        <v>2</v>
      </c>
      <c r="AG375" t="s">
        <v>92</v>
      </c>
      <c r="AH375">
        <f>VLOOKUP(Table13[[#This Row],[Driven_Wheels]],$K$4:$L$7,2,0)</f>
        <v>3</v>
      </c>
      <c r="AI375">
        <v>4</v>
      </c>
      <c r="AJ375" t="s">
        <v>252</v>
      </c>
      <c r="AK375">
        <f>VLOOKUP(Table13[[#This Row],[Market Category]],$M$4:$N$75,2,0)</f>
        <v>51</v>
      </c>
      <c r="AL375" t="s">
        <v>70</v>
      </c>
      <c r="AM375">
        <f>VLOOKUP(Table13[[#This Row],[Vehicle Size]],$O$4:$P$6,2,0)</f>
        <v>1</v>
      </c>
      <c r="AN375" t="s">
        <v>95</v>
      </c>
      <c r="AO375">
        <f>VLOOKUP(Table13[[#This Row],[Vehicle Style]],$Q$4:$R$19,2,0)</f>
        <v>3</v>
      </c>
      <c r="AP375">
        <v>40</v>
      </c>
      <c r="AQ375">
        <v>30</v>
      </c>
      <c r="AR375">
        <v>586</v>
      </c>
      <c r="AS375">
        <v>24295</v>
      </c>
    </row>
    <row r="376" spans="3:45" x14ac:dyDescent="0.35">
      <c r="C376" t="s">
        <v>591</v>
      </c>
      <c r="D376">
        <v>373</v>
      </c>
      <c r="T376">
        <v>373</v>
      </c>
      <c r="U376" t="s">
        <v>191</v>
      </c>
      <c r="V376">
        <f>VLOOKUP(Table13[[#This Row],[Make]],$A$4:$B$51,2,0)</f>
        <v>30</v>
      </c>
      <c r="W376" t="s">
        <v>133</v>
      </c>
      <c r="X376">
        <f>VLOOKUP(Table13[[#This Row],[Model]],Table12[[Model S]:[Column2]],2,0)</f>
        <v>12</v>
      </c>
      <c r="Y376">
        <v>2016</v>
      </c>
      <c r="Z376">
        <f>VLOOKUP(Table13[[#This Row],[Year]],$E$4:$F$31,2,0)</f>
        <v>27</v>
      </c>
      <c r="AA376" t="s">
        <v>125</v>
      </c>
      <c r="AB376">
        <f>VLOOKUP(Table13[[#This Row],[Engine Fuel Type]],$G$4:$H$13,2,0)</f>
        <v>10</v>
      </c>
      <c r="AC376">
        <v>155</v>
      </c>
      <c r="AD376">
        <v>4</v>
      </c>
      <c r="AE376" t="s">
        <v>81</v>
      </c>
      <c r="AF376">
        <f>VLOOKUP(Table13[[#This Row],[Transmission Type]],$I$4:$J$7,2,0)</f>
        <v>2</v>
      </c>
      <c r="AG376" t="s">
        <v>92</v>
      </c>
      <c r="AH376">
        <f>VLOOKUP(Table13[[#This Row],[Driven_Wheels]],$K$4:$L$7,2,0)</f>
        <v>3</v>
      </c>
      <c r="AI376">
        <v>4</v>
      </c>
      <c r="AJ376" t="s">
        <v>288</v>
      </c>
      <c r="AK376">
        <f>VLOOKUP(Table13[[#This Row],[Market Category]],$M$4:$N$75,2,0)</f>
        <v>70</v>
      </c>
      <c r="AL376" t="s">
        <v>70</v>
      </c>
      <c r="AM376">
        <f>VLOOKUP(Table13[[#This Row],[Vehicle Size]],$O$4:$P$6,2,0)</f>
        <v>1</v>
      </c>
      <c r="AN376" t="s">
        <v>147</v>
      </c>
      <c r="AO376">
        <f>VLOOKUP(Table13[[#This Row],[Vehicle Style]],$Q$4:$R$19,2,0)</f>
        <v>15</v>
      </c>
      <c r="AP376">
        <v>41</v>
      </c>
      <c r="AQ376">
        <v>30</v>
      </c>
      <c r="AR376">
        <v>586</v>
      </c>
      <c r="AS376">
        <v>23595</v>
      </c>
    </row>
    <row r="377" spans="3:45" x14ac:dyDescent="0.35">
      <c r="C377" t="s">
        <v>592</v>
      </c>
      <c r="D377">
        <v>374</v>
      </c>
      <c r="T377">
        <v>374</v>
      </c>
      <c r="U377" t="s">
        <v>191</v>
      </c>
      <c r="V377">
        <f>VLOOKUP(Table13[[#This Row],[Make]],$A$4:$B$51,2,0)</f>
        <v>30</v>
      </c>
      <c r="W377" t="s">
        <v>133</v>
      </c>
      <c r="X377">
        <f>VLOOKUP(Table13[[#This Row],[Model]],Table12[[Model S]:[Column2]],2,0)</f>
        <v>12</v>
      </c>
      <c r="Y377">
        <v>2016</v>
      </c>
      <c r="Z377">
        <f>VLOOKUP(Table13[[#This Row],[Year]],$E$4:$F$31,2,0)</f>
        <v>27</v>
      </c>
      <c r="AA377" t="s">
        <v>125</v>
      </c>
      <c r="AB377">
        <f>VLOOKUP(Table13[[#This Row],[Engine Fuel Type]],$G$4:$H$13,2,0)</f>
        <v>10</v>
      </c>
      <c r="AC377">
        <v>155</v>
      </c>
      <c r="AD377">
        <v>4</v>
      </c>
      <c r="AE377" t="s">
        <v>81</v>
      </c>
      <c r="AF377">
        <f>VLOOKUP(Table13[[#This Row],[Transmission Type]],$I$4:$J$7,2,0)</f>
        <v>2</v>
      </c>
      <c r="AG377" t="s">
        <v>92</v>
      </c>
      <c r="AH377">
        <f>VLOOKUP(Table13[[#This Row],[Driven_Wheels]],$K$4:$L$7,2,0)</f>
        <v>3</v>
      </c>
      <c r="AI377">
        <v>4</v>
      </c>
      <c r="AJ377" t="s">
        <v>252</v>
      </c>
      <c r="AK377">
        <f>VLOOKUP(Table13[[#This Row],[Market Category]],$M$4:$N$75,2,0)</f>
        <v>51</v>
      </c>
      <c r="AL377" t="s">
        <v>70</v>
      </c>
      <c r="AM377">
        <f>VLOOKUP(Table13[[#This Row],[Vehicle Size]],$O$4:$P$6,2,0)</f>
        <v>1</v>
      </c>
      <c r="AN377" t="s">
        <v>95</v>
      </c>
      <c r="AO377">
        <f>VLOOKUP(Table13[[#This Row],[Vehicle Style]],$Q$4:$R$19,2,0)</f>
        <v>3</v>
      </c>
      <c r="AP377">
        <v>40</v>
      </c>
      <c r="AQ377">
        <v>30</v>
      </c>
      <c r="AR377">
        <v>586</v>
      </c>
      <c r="AS377">
        <v>21795</v>
      </c>
    </row>
    <row r="378" spans="3:45" x14ac:dyDescent="0.35">
      <c r="C378" t="s">
        <v>593</v>
      </c>
      <c r="D378">
        <v>375</v>
      </c>
      <c r="T378">
        <v>375</v>
      </c>
      <c r="U378" t="s">
        <v>191</v>
      </c>
      <c r="V378">
        <f>VLOOKUP(Table13[[#This Row],[Make]],$A$4:$B$51,2,0)</f>
        <v>30</v>
      </c>
      <c r="W378" t="s">
        <v>133</v>
      </c>
      <c r="X378">
        <f>VLOOKUP(Table13[[#This Row],[Model]],Table12[[Model S]:[Column2]],2,0)</f>
        <v>12</v>
      </c>
      <c r="Y378">
        <v>2016</v>
      </c>
      <c r="Z378">
        <f>VLOOKUP(Table13[[#This Row],[Year]],$E$4:$F$31,2,0)</f>
        <v>27</v>
      </c>
      <c r="AA378" t="s">
        <v>125</v>
      </c>
      <c r="AB378">
        <f>VLOOKUP(Table13[[#This Row],[Engine Fuel Type]],$G$4:$H$13,2,0)</f>
        <v>10</v>
      </c>
      <c r="AC378">
        <v>155</v>
      </c>
      <c r="AD378">
        <v>4</v>
      </c>
      <c r="AE378" t="s">
        <v>75</v>
      </c>
      <c r="AF378">
        <f>VLOOKUP(Table13[[#This Row],[Transmission Type]],$I$4:$J$7,2,0)</f>
        <v>4</v>
      </c>
      <c r="AG378" t="s">
        <v>92</v>
      </c>
      <c r="AH378">
        <f>VLOOKUP(Table13[[#This Row],[Driven_Wheels]],$K$4:$L$7,2,0)</f>
        <v>3</v>
      </c>
      <c r="AI378">
        <v>4</v>
      </c>
      <c r="AJ378" t="s">
        <v>288</v>
      </c>
      <c r="AK378">
        <f>VLOOKUP(Table13[[#This Row],[Market Category]],$M$4:$N$75,2,0)</f>
        <v>70</v>
      </c>
      <c r="AL378" t="s">
        <v>70</v>
      </c>
      <c r="AM378">
        <f>VLOOKUP(Table13[[#This Row],[Vehicle Size]],$O$4:$P$6,2,0)</f>
        <v>1</v>
      </c>
      <c r="AN378" t="s">
        <v>147</v>
      </c>
      <c r="AO378">
        <f>VLOOKUP(Table13[[#This Row],[Vehicle Style]],$Q$4:$R$19,2,0)</f>
        <v>15</v>
      </c>
      <c r="AP378">
        <v>41</v>
      </c>
      <c r="AQ378">
        <v>29</v>
      </c>
      <c r="AR378">
        <v>586</v>
      </c>
      <c r="AS378">
        <v>17845</v>
      </c>
    </row>
    <row r="379" spans="3:45" x14ac:dyDescent="0.35">
      <c r="C379" t="s">
        <v>594</v>
      </c>
      <c r="D379">
        <v>376</v>
      </c>
      <c r="T379">
        <v>376</v>
      </c>
      <c r="U379" t="s">
        <v>191</v>
      </c>
      <c r="V379">
        <f>VLOOKUP(Table13[[#This Row],[Make]],$A$4:$B$51,2,0)</f>
        <v>30</v>
      </c>
      <c r="W379" t="s">
        <v>133</v>
      </c>
      <c r="X379">
        <f>VLOOKUP(Table13[[#This Row],[Model]],Table12[[Model S]:[Column2]],2,0)</f>
        <v>12</v>
      </c>
      <c r="Y379">
        <v>2016</v>
      </c>
      <c r="Z379">
        <f>VLOOKUP(Table13[[#This Row],[Year]],$E$4:$F$31,2,0)</f>
        <v>27</v>
      </c>
      <c r="AA379" t="s">
        <v>125</v>
      </c>
      <c r="AB379">
        <f>VLOOKUP(Table13[[#This Row],[Engine Fuel Type]],$G$4:$H$13,2,0)</f>
        <v>10</v>
      </c>
      <c r="AC379">
        <v>184</v>
      </c>
      <c r="AD379">
        <v>4</v>
      </c>
      <c r="AE379" t="s">
        <v>81</v>
      </c>
      <c r="AF379">
        <f>VLOOKUP(Table13[[#This Row],[Transmission Type]],$I$4:$J$7,2,0)</f>
        <v>2</v>
      </c>
      <c r="AG379" t="s">
        <v>92</v>
      </c>
      <c r="AH379">
        <f>VLOOKUP(Table13[[#This Row],[Driven_Wheels]],$K$4:$L$7,2,0)</f>
        <v>3</v>
      </c>
      <c r="AI379">
        <v>4</v>
      </c>
      <c r="AJ379" t="s">
        <v>273</v>
      </c>
      <c r="AK379">
        <f>VLOOKUP(Table13[[#This Row],[Market Category]],$M$4:$N$75,2,0)</f>
        <v>61</v>
      </c>
      <c r="AL379" t="s">
        <v>70</v>
      </c>
      <c r="AM379">
        <f>VLOOKUP(Table13[[#This Row],[Vehicle Size]],$O$4:$P$6,2,0)</f>
        <v>1</v>
      </c>
      <c r="AN379" t="s">
        <v>95</v>
      </c>
      <c r="AO379">
        <f>VLOOKUP(Table13[[#This Row],[Vehicle Style]],$Q$4:$R$19,2,0)</f>
        <v>3</v>
      </c>
      <c r="AP379">
        <v>37</v>
      </c>
      <c r="AQ379">
        <v>27</v>
      </c>
      <c r="AR379">
        <v>586</v>
      </c>
      <c r="AS379">
        <v>26495</v>
      </c>
    </row>
    <row r="380" spans="3:45" x14ac:dyDescent="0.35">
      <c r="C380" t="s">
        <v>595</v>
      </c>
      <c r="D380">
        <v>377</v>
      </c>
      <c r="T380">
        <v>377</v>
      </c>
      <c r="U380" t="s">
        <v>191</v>
      </c>
      <c r="V380">
        <f>VLOOKUP(Table13[[#This Row],[Make]],$A$4:$B$51,2,0)</f>
        <v>30</v>
      </c>
      <c r="W380" t="s">
        <v>133</v>
      </c>
      <c r="X380">
        <f>VLOOKUP(Table13[[#This Row],[Model]],Table12[[Model S]:[Column2]],2,0)</f>
        <v>12</v>
      </c>
      <c r="Y380">
        <v>2016</v>
      </c>
      <c r="Z380">
        <f>VLOOKUP(Table13[[#This Row],[Year]],$E$4:$F$31,2,0)</f>
        <v>27</v>
      </c>
      <c r="AA380" t="s">
        <v>125</v>
      </c>
      <c r="AB380">
        <f>VLOOKUP(Table13[[#This Row],[Engine Fuel Type]],$G$4:$H$13,2,0)</f>
        <v>10</v>
      </c>
      <c r="AC380">
        <v>184</v>
      </c>
      <c r="AD380">
        <v>4</v>
      </c>
      <c r="AE380" t="s">
        <v>75</v>
      </c>
      <c r="AF380">
        <f>VLOOKUP(Table13[[#This Row],[Transmission Type]],$I$4:$J$7,2,0)</f>
        <v>4</v>
      </c>
      <c r="AG380" t="s">
        <v>92</v>
      </c>
      <c r="AH380">
        <f>VLOOKUP(Table13[[#This Row],[Driven_Wheels]],$K$4:$L$7,2,0)</f>
        <v>3</v>
      </c>
      <c r="AI380">
        <v>4</v>
      </c>
      <c r="AJ380" t="s">
        <v>187</v>
      </c>
      <c r="AK380">
        <f>VLOOKUP(Table13[[#This Row],[Market Category]],$M$4:$N$75,2,0)</f>
        <v>71</v>
      </c>
      <c r="AL380" t="s">
        <v>70</v>
      </c>
      <c r="AM380">
        <f>VLOOKUP(Table13[[#This Row],[Vehicle Size]],$O$4:$P$6,2,0)</f>
        <v>1</v>
      </c>
      <c r="AN380" t="s">
        <v>147</v>
      </c>
      <c r="AO380">
        <f>VLOOKUP(Table13[[#This Row],[Vehicle Style]],$Q$4:$R$19,2,0)</f>
        <v>15</v>
      </c>
      <c r="AP380">
        <v>37</v>
      </c>
      <c r="AQ380">
        <v>25</v>
      </c>
      <c r="AR380">
        <v>586</v>
      </c>
      <c r="AS380">
        <v>24745</v>
      </c>
    </row>
    <row r="381" spans="3:45" x14ac:dyDescent="0.35">
      <c r="C381" t="s">
        <v>596</v>
      </c>
      <c r="D381">
        <v>378</v>
      </c>
      <c r="T381">
        <v>378</v>
      </c>
      <c r="U381" t="s">
        <v>191</v>
      </c>
      <c r="V381">
        <f>VLOOKUP(Table13[[#This Row],[Make]],$A$4:$B$51,2,0)</f>
        <v>30</v>
      </c>
      <c r="W381" t="s">
        <v>133</v>
      </c>
      <c r="X381">
        <f>VLOOKUP(Table13[[#This Row],[Model]],Table12[[Model S]:[Column2]],2,0)</f>
        <v>12</v>
      </c>
      <c r="Y381">
        <v>2016</v>
      </c>
      <c r="Z381">
        <f>VLOOKUP(Table13[[#This Row],[Year]],$E$4:$F$31,2,0)</f>
        <v>27</v>
      </c>
      <c r="AA381" t="s">
        <v>125</v>
      </c>
      <c r="AB381">
        <f>VLOOKUP(Table13[[#This Row],[Engine Fuel Type]],$G$4:$H$13,2,0)</f>
        <v>10</v>
      </c>
      <c r="AC381">
        <v>155</v>
      </c>
      <c r="AD381">
        <v>4</v>
      </c>
      <c r="AE381" t="s">
        <v>81</v>
      </c>
      <c r="AF381">
        <f>VLOOKUP(Table13[[#This Row],[Transmission Type]],$I$4:$J$7,2,0)</f>
        <v>2</v>
      </c>
      <c r="AG381" t="s">
        <v>92</v>
      </c>
      <c r="AH381">
        <f>VLOOKUP(Table13[[#This Row],[Driven_Wheels]],$K$4:$L$7,2,0)</f>
        <v>3</v>
      </c>
      <c r="AI381">
        <v>4</v>
      </c>
      <c r="AJ381" t="s">
        <v>288</v>
      </c>
      <c r="AK381">
        <f>VLOOKUP(Table13[[#This Row],[Market Category]],$M$4:$N$75,2,0)</f>
        <v>70</v>
      </c>
      <c r="AL381" t="s">
        <v>70</v>
      </c>
      <c r="AM381">
        <f>VLOOKUP(Table13[[#This Row],[Vehicle Size]],$O$4:$P$6,2,0)</f>
        <v>1</v>
      </c>
      <c r="AN381" t="s">
        <v>147</v>
      </c>
      <c r="AO381">
        <f>VLOOKUP(Table13[[#This Row],[Vehicle Style]],$Q$4:$R$19,2,0)</f>
        <v>15</v>
      </c>
      <c r="AP381">
        <v>41</v>
      </c>
      <c r="AQ381">
        <v>30</v>
      </c>
      <c r="AR381">
        <v>586</v>
      </c>
      <c r="AS381">
        <v>18895</v>
      </c>
    </row>
    <row r="382" spans="3:45" x14ac:dyDescent="0.35">
      <c r="C382" t="s">
        <v>597</v>
      </c>
      <c r="D382">
        <v>379</v>
      </c>
      <c r="T382">
        <v>379</v>
      </c>
      <c r="U382" t="s">
        <v>191</v>
      </c>
      <c r="V382">
        <f>VLOOKUP(Table13[[#This Row],[Make]],$A$4:$B$51,2,0)</f>
        <v>30</v>
      </c>
      <c r="W382" t="s">
        <v>133</v>
      </c>
      <c r="X382">
        <f>VLOOKUP(Table13[[#This Row],[Model]],Table12[[Model S]:[Column2]],2,0)</f>
        <v>12</v>
      </c>
      <c r="Y382">
        <v>2016</v>
      </c>
      <c r="Z382">
        <f>VLOOKUP(Table13[[#This Row],[Year]],$E$4:$F$31,2,0)</f>
        <v>27</v>
      </c>
      <c r="AA382" t="s">
        <v>125</v>
      </c>
      <c r="AB382">
        <f>VLOOKUP(Table13[[#This Row],[Engine Fuel Type]],$G$4:$H$13,2,0)</f>
        <v>10</v>
      </c>
      <c r="AC382">
        <v>155</v>
      </c>
      <c r="AD382">
        <v>4</v>
      </c>
      <c r="AE382" t="s">
        <v>81</v>
      </c>
      <c r="AF382">
        <f>VLOOKUP(Table13[[#This Row],[Transmission Type]],$I$4:$J$7,2,0)</f>
        <v>2</v>
      </c>
      <c r="AG382" t="s">
        <v>92</v>
      </c>
      <c r="AH382">
        <f>VLOOKUP(Table13[[#This Row],[Driven_Wheels]],$K$4:$L$7,2,0)</f>
        <v>3</v>
      </c>
      <c r="AI382">
        <v>4</v>
      </c>
      <c r="AJ382" t="s">
        <v>252</v>
      </c>
      <c r="AK382">
        <f>VLOOKUP(Table13[[#This Row],[Market Category]],$M$4:$N$75,2,0)</f>
        <v>51</v>
      </c>
      <c r="AL382" t="s">
        <v>70</v>
      </c>
      <c r="AM382">
        <f>VLOOKUP(Table13[[#This Row],[Vehicle Size]],$O$4:$P$6,2,0)</f>
        <v>1</v>
      </c>
      <c r="AN382" t="s">
        <v>95</v>
      </c>
      <c r="AO382">
        <f>VLOOKUP(Table13[[#This Row],[Vehicle Style]],$Q$4:$R$19,2,0)</f>
        <v>3</v>
      </c>
      <c r="AP382">
        <v>40</v>
      </c>
      <c r="AQ382">
        <v>30</v>
      </c>
      <c r="AR382">
        <v>586</v>
      </c>
      <c r="AS382">
        <v>19595</v>
      </c>
    </row>
    <row r="383" spans="3:45" x14ac:dyDescent="0.35">
      <c r="C383" t="s">
        <v>598</v>
      </c>
      <c r="D383">
        <v>380</v>
      </c>
      <c r="T383">
        <v>380</v>
      </c>
      <c r="U383" t="s">
        <v>191</v>
      </c>
      <c r="V383">
        <f>VLOOKUP(Table13[[#This Row],[Make]],$A$4:$B$51,2,0)</f>
        <v>30</v>
      </c>
      <c r="W383" t="s">
        <v>133</v>
      </c>
      <c r="X383">
        <f>VLOOKUP(Table13[[#This Row],[Model]],Table12[[Model S]:[Column2]],2,0)</f>
        <v>12</v>
      </c>
      <c r="Y383">
        <v>2016</v>
      </c>
      <c r="Z383">
        <f>VLOOKUP(Table13[[#This Row],[Year]],$E$4:$F$31,2,0)</f>
        <v>27</v>
      </c>
      <c r="AA383" t="s">
        <v>125</v>
      </c>
      <c r="AB383">
        <f>VLOOKUP(Table13[[#This Row],[Engine Fuel Type]],$G$4:$H$13,2,0)</f>
        <v>10</v>
      </c>
      <c r="AC383">
        <v>155</v>
      </c>
      <c r="AD383">
        <v>4</v>
      </c>
      <c r="AE383" t="s">
        <v>75</v>
      </c>
      <c r="AF383">
        <f>VLOOKUP(Table13[[#This Row],[Transmission Type]],$I$4:$J$7,2,0)</f>
        <v>4</v>
      </c>
      <c r="AG383" t="s">
        <v>92</v>
      </c>
      <c r="AH383">
        <f>VLOOKUP(Table13[[#This Row],[Driven_Wheels]],$K$4:$L$7,2,0)</f>
        <v>3</v>
      </c>
      <c r="AI383">
        <v>4</v>
      </c>
      <c r="AJ383" t="s">
        <v>252</v>
      </c>
      <c r="AK383">
        <f>VLOOKUP(Table13[[#This Row],[Market Category]],$M$4:$N$75,2,0)</f>
        <v>51</v>
      </c>
      <c r="AL383" t="s">
        <v>70</v>
      </c>
      <c r="AM383">
        <f>VLOOKUP(Table13[[#This Row],[Vehicle Size]],$O$4:$P$6,2,0)</f>
        <v>1</v>
      </c>
      <c r="AN383" t="s">
        <v>95</v>
      </c>
      <c r="AO383">
        <f>VLOOKUP(Table13[[#This Row],[Vehicle Style]],$Q$4:$R$19,2,0)</f>
        <v>3</v>
      </c>
      <c r="AP383">
        <v>40</v>
      </c>
      <c r="AQ383">
        <v>29</v>
      </c>
      <c r="AR383">
        <v>586</v>
      </c>
      <c r="AS383">
        <v>23245</v>
      </c>
    </row>
    <row r="384" spans="3:45" x14ac:dyDescent="0.35">
      <c r="C384" t="s">
        <v>599</v>
      </c>
      <c r="D384">
        <v>381</v>
      </c>
      <c r="T384">
        <v>381</v>
      </c>
      <c r="U384" t="s">
        <v>191</v>
      </c>
      <c r="V384">
        <f>VLOOKUP(Table13[[#This Row],[Make]],$A$4:$B$51,2,0)</f>
        <v>30</v>
      </c>
      <c r="W384" t="s">
        <v>133</v>
      </c>
      <c r="X384">
        <f>VLOOKUP(Table13[[#This Row],[Model]],Table12[[Model S]:[Column2]],2,0)</f>
        <v>12</v>
      </c>
      <c r="Y384">
        <v>2016</v>
      </c>
      <c r="Z384">
        <f>VLOOKUP(Table13[[#This Row],[Year]],$E$4:$F$31,2,0)</f>
        <v>27</v>
      </c>
      <c r="AA384" t="s">
        <v>125</v>
      </c>
      <c r="AB384">
        <f>VLOOKUP(Table13[[#This Row],[Engine Fuel Type]],$G$4:$H$13,2,0)</f>
        <v>10</v>
      </c>
      <c r="AC384">
        <v>155</v>
      </c>
      <c r="AD384">
        <v>4</v>
      </c>
      <c r="AE384" t="s">
        <v>75</v>
      </c>
      <c r="AF384">
        <f>VLOOKUP(Table13[[#This Row],[Transmission Type]],$I$4:$J$7,2,0)</f>
        <v>4</v>
      </c>
      <c r="AG384" t="s">
        <v>92</v>
      </c>
      <c r="AH384">
        <f>VLOOKUP(Table13[[#This Row],[Driven_Wheels]],$K$4:$L$7,2,0)</f>
        <v>3</v>
      </c>
      <c r="AI384">
        <v>4</v>
      </c>
      <c r="AJ384" t="s">
        <v>252</v>
      </c>
      <c r="AK384">
        <f>VLOOKUP(Table13[[#This Row],[Market Category]],$M$4:$N$75,2,0)</f>
        <v>51</v>
      </c>
      <c r="AL384" t="s">
        <v>70</v>
      </c>
      <c r="AM384">
        <f>VLOOKUP(Table13[[#This Row],[Vehicle Size]],$O$4:$P$6,2,0)</f>
        <v>1</v>
      </c>
      <c r="AN384" t="s">
        <v>95</v>
      </c>
      <c r="AO384">
        <f>VLOOKUP(Table13[[#This Row],[Vehicle Style]],$Q$4:$R$19,2,0)</f>
        <v>3</v>
      </c>
      <c r="AP384">
        <v>40</v>
      </c>
      <c r="AQ384">
        <v>29</v>
      </c>
      <c r="AR384">
        <v>586</v>
      </c>
      <c r="AS384">
        <v>18545</v>
      </c>
    </row>
    <row r="385" spans="3:45" x14ac:dyDescent="0.35">
      <c r="C385" t="s">
        <v>600</v>
      </c>
      <c r="D385">
        <v>382</v>
      </c>
      <c r="T385">
        <v>382</v>
      </c>
      <c r="U385" t="s">
        <v>191</v>
      </c>
      <c r="V385">
        <f>VLOOKUP(Table13[[#This Row],[Make]],$A$4:$B$51,2,0)</f>
        <v>30</v>
      </c>
      <c r="W385" t="s">
        <v>133</v>
      </c>
      <c r="X385">
        <f>VLOOKUP(Table13[[#This Row],[Model]],Table12[[Model S]:[Column2]],2,0)</f>
        <v>12</v>
      </c>
      <c r="Y385">
        <v>2016</v>
      </c>
      <c r="Z385">
        <f>VLOOKUP(Table13[[#This Row],[Year]],$E$4:$F$31,2,0)</f>
        <v>27</v>
      </c>
      <c r="AA385" t="s">
        <v>125</v>
      </c>
      <c r="AB385">
        <f>VLOOKUP(Table13[[#This Row],[Engine Fuel Type]],$G$4:$H$13,2,0)</f>
        <v>10</v>
      </c>
      <c r="AC385">
        <v>184</v>
      </c>
      <c r="AD385">
        <v>4</v>
      </c>
      <c r="AE385" t="s">
        <v>81</v>
      </c>
      <c r="AF385">
        <f>VLOOKUP(Table13[[#This Row],[Transmission Type]],$I$4:$J$7,2,0)</f>
        <v>2</v>
      </c>
      <c r="AG385" t="s">
        <v>92</v>
      </c>
      <c r="AH385">
        <f>VLOOKUP(Table13[[#This Row],[Driven_Wheels]],$K$4:$L$7,2,0)</f>
        <v>3</v>
      </c>
      <c r="AI385">
        <v>4</v>
      </c>
      <c r="AJ385" t="s">
        <v>187</v>
      </c>
      <c r="AK385">
        <f>VLOOKUP(Table13[[#This Row],[Market Category]],$M$4:$N$75,2,0)</f>
        <v>71</v>
      </c>
      <c r="AL385" t="s">
        <v>70</v>
      </c>
      <c r="AM385">
        <f>VLOOKUP(Table13[[#This Row],[Vehicle Size]],$O$4:$P$6,2,0)</f>
        <v>1</v>
      </c>
      <c r="AN385" t="s">
        <v>147</v>
      </c>
      <c r="AO385">
        <f>VLOOKUP(Table13[[#This Row],[Vehicle Style]],$Q$4:$R$19,2,0)</f>
        <v>15</v>
      </c>
      <c r="AP385">
        <v>39</v>
      </c>
      <c r="AQ385">
        <v>28</v>
      </c>
      <c r="AR385">
        <v>586</v>
      </c>
      <c r="AS385">
        <v>25795</v>
      </c>
    </row>
    <row r="386" spans="3:45" x14ac:dyDescent="0.35">
      <c r="C386" t="s">
        <v>601</v>
      </c>
      <c r="D386">
        <v>383</v>
      </c>
      <c r="T386">
        <v>383</v>
      </c>
      <c r="U386" t="s">
        <v>191</v>
      </c>
      <c r="V386">
        <f>VLOOKUP(Table13[[#This Row],[Make]],$A$4:$B$51,2,0)</f>
        <v>30</v>
      </c>
      <c r="W386" t="s">
        <v>133</v>
      </c>
      <c r="X386">
        <f>VLOOKUP(Table13[[#This Row],[Model]],Table12[[Model S]:[Column2]],2,0)</f>
        <v>12</v>
      </c>
      <c r="Y386">
        <v>2016</v>
      </c>
      <c r="Z386">
        <f>VLOOKUP(Table13[[#This Row],[Year]],$E$4:$F$31,2,0)</f>
        <v>27</v>
      </c>
      <c r="AA386" t="s">
        <v>125</v>
      </c>
      <c r="AB386">
        <f>VLOOKUP(Table13[[#This Row],[Engine Fuel Type]],$G$4:$H$13,2,0)</f>
        <v>10</v>
      </c>
      <c r="AC386">
        <v>155</v>
      </c>
      <c r="AD386">
        <v>4</v>
      </c>
      <c r="AE386" t="s">
        <v>75</v>
      </c>
      <c r="AF386">
        <f>VLOOKUP(Table13[[#This Row],[Transmission Type]],$I$4:$J$7,2,0)</f>
        <v>4</v>
      </c>
      <c r="AG386" t="s">
        <v>92</v>
      </c>
      <c r="AH386">
        <f>VLOOKUP(Table13[[#This Row],[Driven_Wheels]],$K$4:$L$7,2,0)</f>
        <v>3</v>
      </c>
      <c r="AI386">
        <v>4</v>
      </c>
      <c r="AJ386" t="s">
        <v>288</v>
      </c>
      <c r="AK386">
        <f>VLOOKUP(Table13[[#This Row],[Market Category]],$M$4:$N$75,2,0)</f>
        <v>70</v>
      </c>
      <c r="AL386" t="s">
        <v>70</v>
      </c>
      <c r="AM386">
        <f>VLOOKUP(Table13[[#This Row],[Vehicle Size]],$O$4:$P$6,2,0)</f>
        <v>1</v>
      </c>
      <c r="AN386" t="s">
        <v>147</v>
      </c>
      <c r="AO386">
        <f>VLOOKUP(Table13[[#This Row],[Vehicle Style]],$Q$4:$R$19,2,0)</f>
        <v>15</v>
      </c>
      <c r="AP386">
        <v>41</v>
      </c>
      <c r="AQ386">
        <v>29</v>
      </c>
      <c r="AR386">
        <v>586</v>
      </c>
      <c r="AS386">
        <v>20045</v>
      </c>
    </row>
    <row r="387" spans="3:45" x14ac:dyDescent="0.35">
      <c r="C387" t="s">
        <v>602</v>
      </c>
      <c r="D387">
        <v>384</v>
      </c>
      <c r="T387">
        <v>384</v>
      </c>
      <c r="U387" t="s">
        <v>191</v>
      </c>
      <c r="V387">
        <f>VLOOKUP(Table13[[#This Row],[Make]],$A$4:$B$51,2,0)</f>
        <v>30</v>
      </c>
      <c r="W387" t="s">
        <v>133</v>
      </c>
      <c r="X387">
        <f>VLOOKUP(Table13[[#This Row],[Model]],Table12[[Model S]:[Column2]],2,0)</f>
        <v>12</v>
      </c>
      <c r="Y387">
        <v>2016</v>
      </c>
      <c r="Z387">
        <f>VLOOKUP(Table13[[#This Row],[Year]],$E$4:$F$31,2,0)</f>
        <v>27</v>
      </c>
      <c r="AA387" t="s">
        <v>125</v>
      </c>
      <c r="AB387">
        <f>VLOOKUP(Table13[[#This Row],[Engine Fuel Type]],$G$4:$H$13,2,0)</f>
        <v>10</v>
      </c>
      <c r="AC387">
        <v>184</v>
      </c>
      <c r="AD387">
        <v>4</v>
      </c>
      <c r="AE387" t="s">
        <v>75</v>
      </c>
      <c r="AF387">
        <f>VLOOKUP(Table13[[#This Row],[Transmission Type]],$I$4:$J$7,2,0)</f>
        <v>4</v>
      </c>
      <c r="AG387" t="s">
        <v>92</v>
      </c>
      <c r="AH387">
        <f>VLOOKUP(Table13[[#This Row],[Driven_Wheels]],$K$4:$L$7,2,0)</f>
        <v>3</v>
      </c>
      <c r="AI387">
        <v>4</v>
      </c>
      <c r="AJ387" t="s">
        <v>273</v>
      </c>
      <c r="AK387">
        <f>VLOOKUP(Table13[[#This Row],[Market Category]],$M$4:$N$75,2,0)</f>
        <v>61</v>
      </c>
      <c r="AL387" t="s">
        <v>70</v>
      </c>
      <c r="AM387">
        <f>VLOOKUP(Table13[[#This Row],[Vehicle Size]],$O$4:$P$6,2,0)</f>
        <v>1</v>
      </c>
      <c r="AN387" t="s">
        <v>95</v>
      </c>
      <c r="AO387">
        <f>VLOOKUP(Table13[[#This Row],[Vehicle Style]],$Q$4:$R$19,2,0)</f>
        <v>3</v>
      </c>
      <c r="AP387">
        <v>35</v>
      </c>
      <c r="AQ387">
        <v>26</v>
      </c>
      <c r="AR387">
        <v>586</v>
      </c>
      <c r="AS387">
        <v>25445</v>
      </c>
    </row>
    <row r="388" spans="3:45" x14ac:dyDescent="0.35">
      <c r="C388" t="s">
        <v>603</v>
      </c>
      <c r="D388">
        <v>385</v>
      </c>
      <c r="T388">
        <v>385</v>
      </c>
      <c r="U388" t="s">
        <v>191</v>
      </c>
      <c r="V388">
        <f>VLOOKUP(Table13[[#This Row],[Make]],$A$4:$B$51,2,0)</f>
        <v>30</v>
      </c>
      <c r="W388" t="s">
        <v>133</v>
      </c>
      <c r="X388">
        <f>VLOOKUP(Table13[[#This Row],[Model]],Table12[[Model S]:[Column2]],2,0)</f>
        <v>12</v>
      </c>
      <c r="Y388">
        <v>2016</v>
      </c>
      <c r="Z388">
        <f>VLOOKUP(Table13[[#This Row],[Year]],$E$4:$F$31,2,0)</f>
        <v>27</v>
      </c>
      <c r="AA388" t="s">
        <v>125</v>
      </c>
      <c r="AB388">
        <f>VLOOKUP(Table13[[#This Row],[Engine Fuel Type]],$G$4:$H$13,2,0)</f>
        <v>10</v>
      </c>
      <c r="AC388">
        <v>184</v>
      </c>
      <c r="AD388">
        <v>4</v>
      </c>
      <c r="AE388" t="s">
        <v>81</v>
      </c>
      <c r="AF388">
        <f>VLOOKUP(Table13[[#This Row],[Transmission Type]],$I$4:$J$7,2,0)</f>
        <v>2</v>
      </c>
      <c r="AG388" t="s">
        <v>92</v>
      </c>
      <c r="AH388">
        <f>VLOOKUP(Table13[[#This Row],[Driven_Wheels]],$K$4:$L$7,2,0)</f>
        <v>3</v>
      </c>
      <c r="AI388">
        <v>4</v>
      </c>
      <c r="AJ388" t="s">
        <v>187</v>
      </c>
      <c r="AK388">
        <f>VLOOKUP(Table13[[#This Row],[Market Category]],$M$4:$N$75,2,0)</f>
        <v>71</v>
      </c>
      <c r="AL388" t="s">
        <v>70</v>
      </c>
      <c r="AM388">
        <f>VLOOKUP(Table13[[#This Row],[Vehicle Size]],$O$4:$P$6,2,0)</f>
        <v>1</v>
      </c>
      <c r="AN388" t="s">
        <v>147</v>
      </c>
      <c r="AO388">
        <f>VLOOKUP(Table13[[#This Row],[Vehicle Style]],$Q$4:$R$19,2,0)</f>
        <v>15</v>
      </c>
      <c r="AP388">
        <v>39</v>
      </c>
      <c r="AQ388">
        <v>28</v>
      </c>
      <c r="AR388">
        <v>586</v>
      </c>
      <c r="AS388">
        <v>24795</v>
      </c>
    </row>
    <row r="389" spans="3:45" x14ac:dyDescent="0.35">
      <c r="C389" t="s">
        <v>604</v>
      </c>
      <c r="D389">
        <v>386</v>
      </c>
      <c r="T389">
        <v>386</v>
      </c>
      <c r="U389" t="s">
        <v>191</v>
      </c>
      <c r="V389">
        <f>VLOOKUP(Table13[[#This Row],[Make]],$A$4:$B$51,2,0)</f>
        <v>30</v>
      </c>
      <c r="W389" t="s">
        <v>133</v>
      </c>
      <c r="X389">
        <f>VLOOKUP(Table13[[#This Row],[Model]],Table12[[Model S]:[Column2]],2,0)</f>
        <v>12</v>
      </c>
      <c r="Y389">
        <v>2017</v>
      </c>
      <c r="Z389">
        <f>VLOOKUP(Table13[[#This Row],[Year]],$E$4:$F$31,2,0)</f>
        <v>28</v>
      </c>
      <c r="AA389" t="s">
        <v>125</v>
      </c>
      <c r="AB389">
        <f>VLOOKUP(Table13[[#This Row],[Engine Fuel Type]],$G$4:$H$13,2,0)</f>
        <v>10</v>
      </c>
      <c r="AC389">
        <v>155</v>
      </c>
      <c r="AD389">
        <v>4</v>
      </c>
      <c r="AE389" t="s">
        <v>81</v>
      </c>
      <c r="AF389">
        <f>VLOOKUP(Table13[[#This Row],[Transmission Type]],$I$4:$J$7,2,0)</f>
        <v>2</v>
      </c>
      <c r="AG389" t="s">
        <v>92</v>
      </c>
      <c r="AH389">
        <f>VLOOKUP(Table13[[#This Row],[Driven_Wheels]],$K$4:$L$7,2,0)</f>
        <v>3</v>
      </c>
      <c r="AI389">
        <v>4</v>
      </c>
      <c r="AJ389" t="s">
        <v>288</v>
      </c>
      <c r="AK389">
        <f>VLOOKUP(Table13[[#This Row],[Market Category]],$M$4:$N$75,2,0)</f>
        <v>70</v>
      </c>
      <c r="AL389" t="s">
        <v>94</v>
      </c>
      <c r="AM389">
        <f>VLOOKUP(Table13[[#This Row],[Vehicle Size]],$O$4:$P$6,2,0)</f>
        <v>3</v>
      </c>
      <c r="AN389" t="s">
        <v>147</v>
      </c>
      <c r="AO389">
        <f>VLOOKUP(Table13[[#This Row],[Vehicle Style]],$Q$4:$R$19,2,0)</f>
        <v>15</v>
      </c>
      <c r="AP389">
        <v>37</v>
      </c>
      <c r="AQ389">
        <v>28</v>
      </c>
      <c r="AR389">
        <v>586</v>
      </c>
      <c r="AS389">
        <v>21495</v>
      </c>
    </row>
    <row r="390" spans="3:45" x14ac:dyDescent="0.35">
      <c r="C390" t="s">
        <v>605</v>
      </c>
      <c r="D390">
        <v>387</v>
      </c>
      <c r="T390">
        <v>387</v>
      </c>
      <c r="U390" t="s">
        <v>191</v>
      </c>
      <c r="V390">
        <f>VLOOKUP(Table13[[#This Row],[Make]],$A$4:$B$51,2,0)</f>
        <v>30</v>
      </c>
      <c r="W390" t="s">
        <v>133</v>
      </c>
      <c r="X390">
        <f>VLOOKUP(Table13[[#This Row],[Model]],Table12[[Model S]:[Column2]],2,0)</f>
        <v>12</v>
      </c>
      <c r="Y390">
        <v>2017</v>
      </c>
      <c r="Z390">
        <f>VLOOKUP(Table13[[#This Row],[Year]],$E$4:$F$31,2,0)</f>
        <v>28</v>
      </c>
      <c r="AA390" t="s">
        <v>125</v>
      </c>
      <c r="AB390">
        <f>VLOOKUP(Table13[[#This Row],[Engine Fuel Type]],$G$4:$H$13,2,0)</f>
        <v>10</v>
      </c>
      <c r="AC390">
        <v>155</v>
      </c>
      <c r="AD390">
        <v>4</v>
      </c>
      <c r="AE390" t="s">
        <v>75</v>
      </c>
      <c r="AF390">
        <f>VLOOKUP(Table13[[#This Row],[Transmission Type]],$I$4:$J$7,2,0)</f>
        <v>4</v>
      </c>
      <c r="AG390" t="s">
        <v>92</v>
      </c>
      <c r="AH390">
        <f>VLOOKUP(Table13[[#This Row],[Driven_Wheels]],$K$4:$L$7,2,0)</f>
        <v>3</v>
      </c>
      <c r="AI390">
        <v>4</v>
      </c>
      <c r="AJ390" t="s">
        <v>288</v>
      </c>
      <c r="AK390">
        <f>VLOOKUP(Table13[[#This Row],[Market Category]],$M$4:$N$75,2,0)</f>
        <v>70</v>
      </c>
      <c r="AL390" t="s">
        <v>94</v>
      </c>
      <c r="AM390">
        <f>VLOOKUP(Table13[[#This Row],[Vehicle Size]],$O$4:$P$6,2,0)</f>
        <v>3</v>
      </c>
      <c r="AN390" t="s">
        <v>147</v>
      </c>
      <c r="AO390">
        <f>VLOOKUP(Table13[[#This Row],[Vehicle Style]],$Q$4:$R$19,2,0)</f>
        <v>15</v>
      </c>
      <c r="AP390">
        <v>37</v>
      </c>
      <c r="AQ390">
        <v>27</v>
      </c>
      <c r="AR390">
        <v>586</v>
      </c>
      <c r="AS390">
        <v>17845</v>
      </c>
    </row>
    <row r="391" spans="3:45" x14ac:dyDescent="0.35">
      <c r="C391" t="s">
        <v>606</v>
      </c>
      <c r="D391">
        <v>388</v>
      </c>
      <c r="T391">
        <v>388</v>
      </c>
      <c r="U391" t="s">
        <v>191</v>
      </c>
      <c r="V391">
        <f>VLOOKUP(Table13[[#This Row],[Make]],$A$4:$B$51,2,0)</f>
        <v>30</v>
      </c>
      <c r="W391" t="s">
        <v>133</v>
      </c>
      <c r="X391">
        <f>VLOOKUP(Table13[[#This Row],[Model]],Table12[[Model S]:[Column2]],2,0)</f>
        <v>12</v>
      </c>
      <c r="Y391">
        <v>2017</v>
      </c>
      <c r="Z391">
        <f>VLOOKUP(Table13[[#This Row],[Year]],$E$4:$F$31,2,0)</f>
        <v>28</v>
      </c>
      <c r="AA391" t="s">
        <v>125</v>
      </c>
      <c r="AB391">
        <f>VLOOKUP(Table13[[#This Row],[Engine Fuel Type]],$G$4:$H$13,2,0)</f>
        <v>10</v>
      </c>
      <c r="AC391">
        <v>184</v>
      </c>
      <c r="AD391">
        <v>4</v>
      </c>
      <c r="AE391" t="s">
        <v>75</v>
      </c>
      <c r="AF391">
        <f>VLOOKUP(Table13[[#This Row],[Transmission Type]],$I$4:$J$7,2,0)</f>
        <v>4</v>
      </c>
      <c r="AG391" t="s">
        <v>92</v>
      </c>
      <c r="AH391">
        <f>VLOOKUP(Table13[[#This Row],[Driven_Wheels]],$K$4:$L$7,2,0)</f>
        <v>3</v>
      </c>
      <c r="AI391">
        <v>4</v>
      </c>
      <c r="AJ391" t="s">
        <v>187</v>
      </c>
      <c r="AK391">
        <f>VLOOKUP(Table13[[#This Row],[Market Category]],$M$4:$N$75,2,0)</f>
        <v>71</v>
      </c>
      <c r="AL391" t="s">
        <v>94</v>
      </c>
      <c r="AM391">
        <f>VLOOKUP(Table13[[#This Row],[Vehicle Size]],$O$4:$P$6,2,0)</f>
        <v>3</v>
      </c>
      <c r="AN391" t="s">
        <v>147</v>
      </c>
      <c r="AO391">
        <f>VLOOKUP(Table13[[#This Row],[Vehicle Style]],$Q$4:$R$19,2,0)</f>
        <v>15</v>
      </c>
      <c r="AP391">
        <v>34</v>
      </c>
      <c r="AQ391">
        <v>25</v>
      </c>
      <c r="AR391">
        <v>586</v>
      </c>
      <c r="AS391">
        <v>23145</v>
      </c>
    </row>
    <row r="392" spans="3:45" x14ac:dyDescent="0.35">
      <c r="C392" t="s">
        <v>607</v>
      </c>
      <c r="D392">
        <v>389</v>
      </c>
      <c r="T392">
        <v>389</v>
      </c>
      <c r="U392" t="s">
        <v>191</v>
      </c>
      <c r="V392">
        <f>VLOOKUP(Table13[[#This Row],[Make]],$A$4:$B$51,2,0)</f>
        <v>30</v>
      </c>
      <c r="W392" t="s">
        <v>133</v>
      </c>
      <c r="X392">
        <f>VLOOKUP(Table13[[#This Row],[Model]],Table12[[Model S]:[Column2]],2,0)</f>
        <v>12</v>
      </c>
      <c r="Y392">
        <v>2017</v>
      </c>
      <c r="Z392">
        <f>VLOOKUP(Table13[[#This Row],[Year]],$E$4:$F$31,2,0)</f>
        <v>28</v>
      </c>
      <c r="AA392" t="s">
        <v>125</v>
      </c>
      <c r="AB392">
        <f>VLOOKUP(Table13[[#This Row],[Engine Fuel Type]],$G$4:$H$13,2,0)</f>
        <v>10</v>
      </c>
      <c r="AC392">
        <v>184</v>
      </c>
      <c r="AD392">
        <v>4</v>
      </c>
      <c r="AE392" t="s">
        <v>81</v>
      </c>
      <c r="AF392">
        <f>VLOOKUP(Table13[[#This Row],[Transmission Type]],$I$4:$J$7,2,0)</f>
        <v>2</v>
      </c>
      <c r="AG392" t="s">
        <v>92</v>
      </c>
      <c r="AH392">
        <f>VLOOKUP(Table13[[#This Row],[Driven_Wheels]],$K$4:$L$7,2,0)</f>
        <v>3</v>
      </c>
      <c r="AI392">
        <v>4</v>
      </c>
      <c r="AJ392" t="s">
        <v>187</v>
      </c>
      <c r="AK392">
        <f>VLOOKUP(Table13[[#This Row],[Market Category]],$M$4:$N$75,2,0)</f>
        <v>71</v>
      </c>
      <c r="AL392" t="s">
        <v>94</v>
      </c>
      <c r="AM392">
        <f>VLOOKUP(Table13[[#This Row],[Vehicle Size]],$O$4:$P$6,2,0)</f>
        <v>3</v>
      </c>
      <c r="AN392" t="s">
        <v>147</v>
      </c>
      <c r="AO392">
        <f>VLOOKUP(Table13[[#This Row],[Vehicle Style]],$Q$4:$R$19,2,0)</f>
        <v>15</v>
      </c>
      <c r="AP392">
        <v>36</v>
      </c>
      <c r="AQ392">
        <v>27</v>
      </c>
      <c r="AR392">
        <v>586</v>
      </c>
      <c r="AS392">
        <v>24195</v>
      </c>
    </row>
    <row r="393" spans="3:45" x14ac:dyDescent="0.35">
      <c r="C393" t="s">
        <v>608</v>
      </c>
      <c r="D393">
        <v>390</v>
      </c>
      <c r="T393">
        <v>390</v>
      </c>
      <c r="U393" t="s">
        <v>191</v>
      </c>
      <c r="V393">
        <f>VLOOKUP(Table13[[#This Row],[Make]],$A$4:$B$51,2,0)</f>
        <v>30</v>
      </c>
      <c r="W393" t="s">
        <v>133</v>
      </c>
      <c r="X393">
        <f>VLOOKUP(Table13[[#This Row],[Model]],Table12[[Model S]:[Column2]],2,0)</f>
        <v>12</v>
      </c>
      <c r="Y393">
        <v>2017</v>
      </c>
      <c r="Z393">
        <f>VLOOKUP(Table13[[#This Row],[Year]],$E$4:$F$31,2,0)</f>
        <v>28</v>
      </c>
      <c r="AA393" t="s">
        <v>125</v>
      </c>
      <c r="AB393">
        <f>VLOOKUP(Table13[[#This Row],[Engine Fuel Type]],$G$4:$H$13,2,0)</f>
        <v>10</v>
      </c>
      <c r="AC393">
        <v>155</v>
      </c>
      <c r="AD393">
        <v>4</v>
      </c>
      <c r="AE393" t="s">
        <v>81</v>
      </c>
      <c r="AF393">
        <f>VLOOKUP(Table13[[#This Row],[Transmission Type]],$I$4:$J$7,2,0)</f>
        <v>2</v>
      </c>
      <c r="AG393" t="s">
        <v>92</v>
      </c>
      <c r="AH393">
        <f>VLOOKUP(Table13[[#This Row],[Driven_Wheels]],$K$4:$L$7,2,0)</f>
        <v>3</v>
      </c>
      <c r="AI393">
        <v>4</v>
      </c>
      <c r="AJ393" t="s">
        <v>252</v>
      </c>
      <c r="AK393">
        <f>VLOOKUP(Table13[[#This Row],[Market Category]],$M$4:$N$75,2,0)</f>
        <v>51</v>
      </c>
      <c r="AL393" t="s">
        <v>70</v>
      </c>
      <c r="AM393">
        <f>VLOOKUP(Table13[[#This Row],[Vehicle Size]],$O$4:$P$6,2,0)</f>
        <v>1</v>
      </c>
      <c r="AN393" t="s">
        <v>95</v>
      </c>
      <c r="AO393">
        <f>VLOOKUP(Table13[[#This Row],[Vehicle Style]],$Q$4:$R$19,2,0)</f>
        <v>3</v>
      </c>
      <c r="AP393">
        <v>37</v>
      </c>
      <c r="AQ393">
        <v>28</v>
      </c>
      <c r="AR393">
        <v>586</v>
      </c>
      <c r="AS393">
        <v>20145</v>
      </c>
    </row>
    <row r="394" spans="3:45" x14ac:dyDescent="0.35">
      <c r="C394" t="s">
        <v>609</v>
      </c>
      <c r="D394">
        <v>391</v>
      </c>
      <c r="T394">
        <v>391</v>
      </c>
      <c r="U394" t="s">
        <v>191</v>
      </c>
      <c r="V394">
        <f>VLOOKUP(Table13[[#This Row],[Make]],$A$4:$B$51,2,0)</f>
        <v>30</v>
      </c>
      <c r="W394" t="s">
        <v>133</v>
      </c>
      <c r="X394">
        <f>VLOOKUP(Table13[[#This Row],[Model]],Table12[[Model S]:[Column2]],2,0)</f>
        <v>12</v>
      </c>
      <c r="Y394">
        <v>2017</v>
      </c>
      <c r="Z394">
        <f>VLOOKUP(Table13[[#This Row],[Year]],$E$4:$F$31,2,0)</f>
        <v>28</v>
      </c>
      <c r="AA394" t="s">
        <v>125</v>
      </c>
      <c r="AB394">
        <f>VLOOKUP(Table13[[#This Row],[Engine Fuel Type]],$G$4:$H$13,2,0)</f>
        <v>10</v>
      </c>
      <c r="AC394">
        <v>184</v>
      </c>
      <c r="AD394">
        <v>4</v>
      </c>
      <c r="AE394" t="s">
        <v>81</v>
      </c>
      <c r="AF394">
        <f>VLOOKUP(Table13[[#This Row],[Transmission Type]],$I$4:$J$7,2,0)</f>
        <v>2</v>
      </c>
      <c r="AG394" t="s">
        <v>92</v>
      </c>
      <c r="AH394">
        <f>VLOOKUP(Table13[[#This Row],[Driven_Wheels]],$K$4:$L$7,2,0)</f>
        <v>3</v>
      </c>
      <c r="AI394">
        <v>4</v>
      </c>
      <c r="AJ394" t="s">
        <v>273</v>
      </c>
      <c r="AK394">
        <f>VLOOKUP(Table13[[#This Row],[Market Category]],$M$4:$N$75,2,0)</f>
        <v>61</v>
      </c>
      <c r="AL394" t="s">
        <v>70</v>
      </c>
      <c r="AM394">
        <f>VLOOKUP(Table13[[#This Row],[Vehicle Size]],$O$4:$P$6,2,0)</f>
        <v>1</v>
      </c>
      <c r="AN394" t="s">
        <v>95</v>
      </c>
      <c r="AO394">
        <f>VLOOKUP(Table13[[#This Row],[Vehicle Style]],$Q$4:$R$19,2,0)</f>
        <v>3</v>
      </c>
      <c r="AP394">
        <v>35</v>
      </c>
      <c r="AQ394">
        <v>26</v>
      </c>
      <c r="AR394">
        <v>586</v>
      </c>
      <c r="AS394">
        <v>24945</v>
      </c>
    </row>
    <row r="395" spans="3:45" x14ac:dyDescent="0.35">
      <c r="C395" t="s">
        <v>610</v>
      </c>
      <c r="D395">
        <v>392</v>
      </c>
      <c r="T395">
        <v>392</v>
      </c>
      <c r="U395" t="s">
        <v>191</v>
      </c>
      <c r="V395">
        <f>VLOOKUP(Table13[[#This Row],[Make]],$A$4:$B$51,2,0)</f>
        <v>30</v>
      </c>
      <c r="W395" t="s">
        <v>133</v>
      </c>
      <c r="X395">
        <f>VLOOKUP(Table13[[#This Row],[Model]],Table12[[Model S]:[Column2]],2,0)</f>
        <v>12</v>
      </c>
      <c r="Y395">
        <v>2017</v>
      </c>
      <c r="Z395">
        <f>VLOOKUP(Table13[[#This Row],[Year]],$E$4:$F$31,2,0)</f>
        <v>28</v>
      </c>
      <c r="AA395" t="s">
        <v>125</v>
      </c>
      <c r="AB395">
        <f>VLOOKUP(Table13[[#This Row],[Engine Fuel Type]],$G$4:$H$13,2,0)</f>
        <v>10</v>
      </c>
      <c r="AC395">
        <v>184</v>
      </c>
      <c r="AD395">
        <v>4</v>
      </c>
      <c r="AE395" t="s">
        <v>75</v>
      </c>
      <c r="AF395">
        <f>VLOOKUP(Table13[[#This Row],[Transmission Type]],$I$4:$J$7,2,0)</f>
        <v>4</v>
      </c>
      <c r="AG395" t="s">
        <v>92</v>
      </c>
      <c r="AH395">
        <f>VLOOKUP(Table13[[#This Row],[Driven_Wheels]],$K$4:$L$7,2,0)</f>
        <v>3</v>
      </c>
      <c r="AI395">
        <v>4</v>
      </c>
      <c r="AJ395" t="s">
        <v>273</v>
      </c>
      <c r="AK395">
        <f>VLOOKUP(Table13[[#This Row],[Market Category]],$M$4:$N$75,2,0)</f>
        <v>61</v>
      </c>
      <c r="AL395" t="s">
        <v>70</v>
      </c>
      <c r="AM395">
        <f>VLOOKUP(Table13[[#This Row],[Vehicle Size]],$O$4:$P$6,2,0)</f>
        <v>1</v>
      </c>
      <c r="AN395" t="s">
        <v>95</v>
      </c>
      <c r="AO395">
        <f>VLOOKUP(Table13[[#This Row],[Vehicle Style]],$Q$4:$R$19,2,0)</f>
        <v>3</v>
      </c>
      <c r="AP395">
        <v>33</v>
      </c>
      <c r="AQ395">
        <v>25</v>
      </c>
      <c r="AR395">
        <v>586</v>
      </c>
      <c r="AS395">
        <v>23895</v>
      </c>
    </row>
    <row r="396" spans="3:45" x14ac:dyDescent="0.35">
      <c r="C396" t="s">
        <v>148</v>
      </c>
      <c r="D396">
        <v>393</v>
      </c>
      <c r="T396">
        <v>393</v>
      </c>
      <c r="U396" t="s">
        <v>191</v>
      </c>
      <c r="V396">
        <f>VLOOKUP(Table13[[#This Row],[Make]],$A$4:$B$51,2,0)</f>
        <v>30</v>
      </c>
      <c r="W396" t="s">
        <v>133</v>
      </c>
      <c r="X396">
        <f>VLOOKUP(Table13[[#This Row],[Model]],Table12[[Model S]:[Column2]],2,0)</f>
        <v>12</v>
      </c>
      <c r="Y396">
        <v>2017</v>
      </c>
      <c r="Z396">
        <f>VLOOKUP(Table13[[#This Row],[Year]],$E$4:$F$31,2,0)</f>
        <v>28</v>
      </c>
      <c r="AA396" t="s">
        <v>125</v>
      </c>
      <c r="AB396">
        <f>VLOOKUP(Table13[[#This Row],[Engine Fuel Type]],$G$4:$H$13,2,0)</f>
        <v>10</v>
      </c>
      <c r="AC396">
        <v>155</v>
      </c>
      <c r="AD396">
        <v>4</v>
      </c>
      <c r="AE396" t="s">
        <v>75</v>
      </c>
      <c r="AF396">
        <f>VLOOKUP(Table13[[#This Row],[Transmission Type]],$I$4:$J$7,2,0)</f>
        <v>4</v>
      </c>
      <c r="AG396" t="s">
        <v>92</v>
      </c>
      <c r="AH396">
        <f>VLOOKUP(Table13[[#This Row],[Driven_Wheels]],$K$4:$L$7,2,0)</f>
        <v>3</v>
      </c>
      <c r="AI396">
        <v>4</v>
      </c>
      <c r="AJ396" t="s">
        <v>252</v>
      </c>
      <c r="AK396">
        <f>VLOOKUP(Table13[[#This Row],[Market Category]],$M$4:$N$75,2,0)</f>
        <v>51</v>
      </c>
      <c r="AL396" t="s">
        <v>70</v>
      </c>
      <c r="AM396">
        <f>VLOOKUP(Table13[[#This Row],[Vehicle Size]],$O$4:$P$6,2,0)</f>
        <v>1</v>
      </c>
      <c r="AN396" t="s">
        <v>95</v>
      </c>
      <c r="AO396">
        <f>VLOOKUP(Table13[[#This Row],[Vehicle Style]],$Q$4:$R$19,2,0)</f>
        <v>3</v>
      </c>
      <c r="AP396">
        <v>37</v>
      </c>
      <c r="AQ396">
        <v>27</v>
      </c>
      <c r="AR396">
        <v>586</v>
      </c>
      <c r="AS396">
        <v>19095</v>
      </c>
    </row>
    <row r="397" spans="3:45" x14ac:dyDescent="0.35">
      <c r="C397" t="s">
        <v>611</v>
      </c>
      <c r="D397">
        <v>394</v>
      </c>
      <c r="T397">
        <v>394</v>
      </c>
      <c r="U397" t="s">
        <v>191</v>
      </c>
      <c r="V397">
        <f>VLOOKUP(Table13[[#This Row],[Make]],$A$4:$B$51,2,0)</f>
        <v>30</v>
      </c>
      <c r="W397" t="s">
        <v>133</v>
      </c>
      <c r="X397">
        <f>VLOOKUP(Table13[[#This Row],[Model]],Table12[[Model S]:[Column2]],2,0)</f>
        <v>12</v>
      </c>
      <c r="Y397">
        <v>2017</v>
      </c>
      <c r="Z397">
        <f>VLOOKUP(Table13[[#This Row],[Year]],$E$4:$F$31,2,0)</f>
        <v>28</v>
      </c>
      <c r="AA397" t="s">
        <v>125</v>
      </c>
      <c r="AB397">
        <f>VLOOKUP(Table13[[#This Row],[Engine Fuel Type]],$G$4:$H$13,2,0)</f>
        <v>10</v>
      </c>
      <c r="AC397">
        <v>184</v>
      </c>
      <c r="AD397">
        <v>4</v>
      </c>
      <c r="AE397" t="s">
        <v>81</v>
      </c>
      <c r="AF397">
        <f>VLOOKUP(Table13[[#This Row],[Transmission Type]],$I$4:$J$7,2,0)</f>
        <v>2</v>
      </c>
      <c r="AG397" t="s">
        <v>92</v>
      </c>
      <c r="AH397">
        <f>VLOOKUP(Table13[[#This Row],[Driven_Wheels]],$K$4:$L$7,2,0)</f>
        <v>3</v>
      </c>
      <c r="AI397">
        <v>4</v>
      </c>
      <c r="AJ397" t="s">
        <v>273</v>
      </c>
      <c r="AK397">
        <f>VLOOKUP(Table13[[#This Row],[Market Category]],$M$4:$N$75,2,0)</f>
        <v>61</v>
      </c>
      <c r="AL397" t="s">
        <v>70</v>
      </c>
      <c r="AM397">
        <f>VLOOKUP(Table13[[#This Row],[Vehicle Size]],$O$4:$P$6,2,0)</f>
        <v>1</v>
      </c>
      <c r="AN397" t="s">
        <v>95</v>
      </c>
      <c r="AO397">
        <f>VLOOKUP(Table13[[#This Row],[Vehicle Style]],$Q$4:$R$19,2,0)</f>
        <v>3</v>
      </c>
      <c r="AP397">
        <v>35</v>
      </c>
      <c r="AQ397">
        <v>26</v>
      </c>
      <c r="AR397">
        <v>586</v>
      </c>
      <c r="AS397">
        <v>23445</v>
      </c>
    </row>
    <row r="398" spans="3:45" x14ac:dyDescent="0.35">
      <c r="C398" t="s">
        <v>612</v>
      </c>
      <c r="D398">
        <v>395</v>
      </c>
      <c r="T398">
        <v>395</v>
      </c>
      <c r="U398" t="s">
        <v>191</v>
      </c>
      <c r="V398">
        <f>VLOOKUP(Table13[[#This Row],[Make]],$A$4:$B$51,2,0)</f>
        <v>30</v>
      </c>
      <c r="W398" t="s">
        <v>133</v>
      </c>
      <c r="X398">
        <f>VLOOKUP(Table13[[#This Row],[Model]],Table12[[Model S]:[Column2]],2,0)</f>
        <v>12</v>
      </c>
      <c r="Y398">
        <v>2017</v>
      </c>
      <c r="Z398">
        <f>VLOOKUP(Table13[[#This Row],[Year]],$E$4:$F$31,2,0)</f>
        <v>28</v>
      </c>
      <c r="AA398" t="s">
        <v>125</v>
      </c>
      <c r="AB398">
        <f>VLOOKUP(Table13[[#This Row],[Engine Fuel Type]],$G$4:$H$13,2,0)</f>
        <v>10</v>
      </c>
      <c r="AC398">
        <v>155</v>
      </c>
      <c r="AD398">
        <v>4</v>
      </c>
      <c r="AE398" t="s">
        <v>81</v>
      </c>
      <c r="AF398">
        <f>VLOOKUP(Table13[[#This Row],[Transmission Type]],$I$4:$J$7,2,0)</f>
        <v>2</v>
      </c>
      <c r="AG398" t="s">
        <v>92</v>
      </c>
      <c r="AH398">
        <f>VLOOKUP(Table13[[#This Row],[Driven_Wheels]],$K$4:$L$7,2,0)</f>
        <v>3</v>
      </c>
      <c r="AI398">
        <v>4</v>
      </c>
      <c r="AJ398" t="s">
        <v>288</v>
      </c>
      <c r="AK398">
        <f>VLOOKUP(Table13[[#This Row],[Market Category]],$M$4:$N$75,2,0)</f>
        <v>70</v>
      </c>
      <c r="AL398" t="s">
        <v>94</v>
      </c>
      <c r="AM398">
        <f>VLOOKUP(Table13[[#This Row],[Vehicle Size]],$O$4:$P$6,2,0)</f>
        <v>3</v>
      </c>
      <c r="AN398" t="s">
        <v>147</v>
      </c>
      <c r="AO398">
        <f>VLOOKUP(Table13[[#This Row],[Vehicle Style]],$Q$4:$R$19,2,0)</f>
        <v>15</v>
      </c>
      <c r="AP398">
        <v>37</v>
      </c>
      <c r="AQ398">
        <v>28</v>
      </c>
      <c r="AR398">
        <v>586</v>
      </c>
      <c r="AS398">
        <v>18895</v>
      </c>
    </row>
    <row r="399" spans="3:45" x14ac:dyDescent="0.35">
      <c r="C399" t="s">
        <v>613</v>
      </c>
      <c r="D399">
        <v>396</v>
      </c>
      <c r="T399">
        <v>396</v>
      </c>
      <c r="U399" t="s">
        <v>191</v>
      </c>
      <c r="V399">
        <f>VLOOKUP(Table13[[#This Row],[Make]],$A$4:$B$51,2,0)</f>
        <v>30</v>
      </c>
      <c r="W399" t="s">
        <v>133</v>
      </c>
      <c r="X399">
        <f>VLOOKUP(Table13[[#This Row],[Model]],Table12[[Model S]:[Column2]],2,0)</f>
        <v>12</v>
      </c>
      <c r="Y399">
        <v>2017</v>
      </c>
      <c r="Z399">
        <f>VLOOKUP(Table13[[#This Row],[Year]],$E$4:$F$31,2,0)</f>
        <v>28</v>
      </c>
      <c r="AA399" t="s">
        <v>125</v>
      </c>
      <c r="AB399">
        <f>VLOOKUP(Table13[[#This Row],[Engine Fuel Type]],$G$4:$H$13,2,0)</f>
        <v>10</v>
      </c>
      <c r="AC399">
        <v>155</v>
      </c>
      <c r="AD399">
        <v>4</v>
      </c>
      <c r="AE399" t="s">
        <v>81</v>
      </c>
      <c r="AF399">
        <f>VLOOKUP(Table13[[#This Row],[Transmission Type]],$I$4:$J$7,2,0)</f>
        <v>2</v>
      </c>
      <c r="AG399" t="s">
        <v>92</v>
      </c>
      <c r="AH399">
        <f>VLOOKUP(Table13[[#This Row],[Driven_Wheels]],$K$4:$L$7,2,0)</f>
        <v>3</v>
      </c>
      <c r="AI399">
        <v>4</v>
      </c>
      <c r="AJ399" t="s">
        <v>252</v>
      </c>
      <c r="AK399">
        <f>VLOOKUP(Table13[[#This Row],[Market Category]],$M$4:$N$75,2,0)</f>
        <v>51</v>
      </c>
      <c r="AL399" t="s">
        <v>70</v>
      </c>
      <c r="AM399">
        <f>VLOOKUP(Table13[[#This Row],[Vehicle Size]],$O$4:$P$6,2,0)</f>
        <v>1</v>
      </c>
      <c r="AN399" t="s">
        <v>95</v>
      </c>
      <c r="AO399">
        <f>VLOOKUP(Table13[[#This Row],[Vehicle Style]],$Q$4:$R$19,2,0)</f>
        <v>3</v>
      </c>
      <c r="AP399">
        <v>37</v>
      </c>
      <c r="AQ399">
        <v>28</v>
      </c>
      <c r="AR399">
        <v>586</v>
      </c>
      <c r="AS399">
        <v>22245</v>
      </c>
    </row>
    <row r="400" spans="3:45" x14ac:dyDescent="0.35">
      <c r="C400" t="s">
        <v>614</v>
      </c>
      <c r="D400">
        <v>397</v>
      </c>
      <c r="T400">
        <v>397</v>
      </c>
      <c r="U400" t="s">
        <v>191</v>
      </c>
      <c r="V400">
        <f>VLOOKUP(Table13[[#This Row],[Make]],$A$4:$B$51,2,0)</f>
        <v>30</v>
      </c>
      <c r="W400" t="s">
        <v>133</v>
      </c>
      <c r="X400">
        <f>VLOOKUP(Table13[[#This Row],[Model]],Table12[[Model S]:[Column2]],2,0)</f>
        <v>12</v>
      </c>
      <c r="Y400">
        <v>2017</v>
      </c>
      <c r="Z400">
        <f>VLOOKUP(Table13[[#This Row],[Year]],$E$4:$F$31,2,0)</f>
        <v>28</v>
      </c>
      <c r="AA400" t="s">
        <v>125</v>
      </c>
      <c r="AB400">
        <f>VLOOKUP(Table13[[#This Row],[Engine Fuel Type]],$G$4:$H$13,2,0)</f>
        <v>10</v>
      </c>
      <c r="AC400">
        <v>184</v>
      </c>
      <c r="AD400">
        <v>4</v>
      </c>
      <c r="AE400" t="s">
        <v>75</v>
      </c>
      <c r="AF400">
        <f>VLOOKUP(Table13[[#This Row],[Transmission Type]],$I$4:$J$7,2,0)</f>
        <v>4</v>
      </c>
      <c r="AG400" t="s">
        <v>92</v>
      </c>
      <c r="AH400">
        <f>VLOOKUP(Table13[[#This Row],[Driven_Wheels]],$K$4:$L$7,2,0)</f>
        <v>3</v>
      </c>
      <c r="AI400">
        <v>4</v>
      </c>
      <c r="AJ400" t="s">
        <v>273</v>
      </c>
      <c r="AK400">
        <f>VLOOKUP(Table13[[#This Row],[Market Category]],$M$4:$N$75,2,0)</f>
        <v>61</v>
      </c>
      <c r="AL400" t="s">
        <v>70</v>
      </c>
      <c r="AM400">
        <f>VLOOKUP(Table13[[#This Row],[Vehicle Size]],$O$4:$P$6,2,0)</f>
        <v>1</v>
      </c>
      <c r="AN400" t="s">
        <v>95</v>
      </c>
      <c r="AO400">
        <f>VLOOKUP(Table13[[#This Row],[Vehicle Style]],$Q$4:$R$19,2,0)</f>
        <v>3</v>
      </c>
      <c r="AP400">
        <v>33</v>
      </c>
      <c r="AQ400">
        <v>25</v>
      </c>
      <c r="AR400">
        <v>586</v>
      </c>
      <c r="AS400">
        <v>22395</v>
      </c>
    </row>
    <row r="401" spans="3:45" x14ac:dyDescent="0.35">
      <c r="C401" t="s">
        <v>615</v>
      </c>
      <c r="D401">
        <v>398</v>
      </c>
      <c r="T401">
        <v>398</v>
      </c>
      <c r="U401" t="s">
        <v>191</v>
      </c>
      <c r="V401">
        <f>VLOOKUP(Table13[[#This Row],[Make]],$A$4:$B$51,2,0)</f>
        <v>30</v>
      </c>
      <c r="W401" t="s">
        <v>133</v>
      </c>
      <c r="X401">
        <f>VLOOKUP(Table13[[#This Row],[Model]],Table12[[Model S]:[Column2]],2,0)</f>
        <v>12</v>
      </c>
      <c r="Y401">
        <v>2017</v>
      </c>
      <c r="Z401">
        <f>VLOOKUP(Table13[[#This Row],[Year]],$E$4:$F$31,2,0)</f>
        <v>28</v>
      </c>
      <c r="AA401" t="s">
        <v>125</v>
      </c>
      <c r="AB401">
        <f>VLOOKUP(Table13[[#This Row],[Engine Fuel Type]],$G$4:$H$13,2,0)</f>
        <v>10</v>
      </c>
      <c r="AC401">
        <v>155</v>
      </c>
      <c r="AD401">
        <v>4</v>
      </c>
      <c r="AE401" t="s">
        <v>75</v>
      </c>
      <c r="AF401">
        <f>VLOOKUP(Table13[[#This Row],[Transmission Type]],$I$4:$J$7,2,0)</f>
        <v>4</v>
      </c>
      <c r="AG401" t="s">
        <v>92</v>
      </c>
      <c r="AH401">
        <f>VLOOKUP(Table13[[#This Row],[Driven_Wheels]],$K$4:$L$7,2,0)</f>
        <v>3</v>
      </c>
      <c r="AI401">
        <v>4</v>
      </c>
      <c r="AJ401" t="s">
        <v>288</v>
      </c>
      <c r="AK401">
        <f>VLOOKUP(Table13[[#This Row],[Market Category]],$M$4:$N$75,2,0)</f>
        <v>70</v>
      </c>
      <c r="AL401" t="s">
        <v>94</v>
      </c>
      <c r="AM401">
        <f>VLOOKUP(Table13[[#This Row],[Vehicle Size]],$O$4:$P$6,2,0)</f>
        <v>3</v>
      </c>
      <c r="AN401" t="s">
        <v>147</v>
      </c>
      <c r="AO401">
        <f>VLOOKUP(Table13[[#This Row],[Vehicle Style]],$Q$4:$R$19,2,0)</f>
        <v>15</v>
      </c>
      <c r="AP401">
        <v>37</v>
      </c>
      <c r="AQ401">
        <v>27</v>
      </c>
      <c r="AR401">
        <v>586</v>
      </c>
      <c r="AS401">
        <v>20445</v>
      </c>
    </row>
    <row r="402" spans="3:45" x14ac:dyDescent="0.35">
      <c r="C402" t="s">
        <v>616</v>
      </c>
      <c r="D402">
        <v>399</v>
      </c>
      <c r="T402">
        <v>399</v>
      </c>
      <c r="U402" t="s">
        <v>72</v>
      </c>
      <c r="V402">
        <f>VLOOKUP(Table13[[#This Row],[Make]],$A$4:$B$51,2,0)</f>
        <v>6</v>
      </c>
      <c r="W402" t="s">
        <v>179</v>
      </c>
      <c r="X402">
        <f>VLOOKUP(Table13[[#This Row],[Model]],Table12[[Model S]:[Column2]],2,0)</f>
        <v>26</v>
      </c>
      <c r="Y402">
        <v>2015</v>
      </c>
      <c r="Z402">
        <f>VLOOKUP(Table13[[#This Row],[Year]],$E$4:$F$31,2,0)</f>
        <v>26</v>
      </c>
      <c r="AA402" t="s">
        <v>74</v>
      </c>
      <c r="AB402">
        <f>VLOOKUP(Table13[[#This Row],[Engine Fuel Type]],$G$4:$H$13,2,0)</f>
        <v>9</v>
      </c>
      <c r="AC402">
        <v>240</v>
      </c>
      <c r="AD402">
        <v>4</v>
      </c>
      <c r="AE402" t="s">
        <v>81</v>
      </c>
      <c r="AF402">
        <f>VLOOKUP(Table13[[#This Row],[Transmission Type]],$I$4:$J$7,2,0)</f>
        <v>2</v>
      </c>
      <c r="AG402" t="s">
        <v>68</v>
      </c>
      <c r="AH402">
        <f>VLOOKUP(Table13[[#This Row],[Driven_Wheels]],$K$4:$L$7,2,0)</f>
        <v>1</v>
      </c>
      <c r="AI402">
        <v>4</v>
      </c>
      <c r="AJ402" t="s">
        <v>107</v>
      </c>
      <c r="AK402">
        <f>VLOOKUP(Table13[[#This Row],[Market Category]],$M$4:$N$75,2,0)</f>
        <v>64</v>
      </c>
      <c r="AL402" t="s">
        <v>94</v>
      </c>
      <c r="AM402">
        <f>VLOOKUP(Table13[[#This Row],[Vehicle Size]],$O$4:$P$6,2,0)</f>
        <v>3</v>
      </c>
      <c r="AN402" t="s">
        <v>147</v>
      </c>
      <c r="AO402">
        <f>VLOOKUP(Table13[[#This Row],[Vehicle Style]],$Q$4:$R$19,2,0)</f>
        <v>15</v>
      </c>
      <c r="AP402">
        <v>33</v>
      </c>
      <c r="AQ402">
        <v>22</v>
      </c>
      <c r="AR402">
        <v>3916</v>
      </c>
      <c r="AS402">
        <v>42300</v>
      </c>
    </row>
    <row r="403" spans="3:45" x14ac:dyDescent="0.35">
      <c r="C403" t="s">
        <v>617</v>
      </c>
      <c r="D403">
        <v>400</v>
      </c>
      <c r="T403">
        <v>400</v>
      </c>
      <c r="U403" t="s">
        <v>72</v>
      </c>
      <c r="V403">
        <f>VLOOKUP(Table13[[#This Row],[Make]],$A$4:$B$51,2,0)</f>
        <v>6</v>
      </c>
      <c r="W403" t="s">
        <v>179</v>
      </c>
      <c r="X403">
        <f>VLOOKUP(Table13[[#This Row],[Model]],Table12[[Model S]:[Column2]],2,0)</f>
        <v>26</v>
      </c>
      <c r="Y403">
        <v>2015</v>
      </c>
      <c r="Z403">
        <f>VLOOKUP(Table13[[#This Row],[Year]],$E$4:$F$31,2,0)</f>
        <v>26</v>
      </c>
      <c r="AA403" t="s">
        <v>74</v>
      </c>
      <c r="AB403">
        <f>VLOOKUP(Table13[[#This Row],[Engine Fuel Type]],$G$4:$H$13,2,0)</f>
        <v>9</v>
      </c>
      <c r="AC403">
        <v>240</v>
      </c>
      <c r="AD403">
        <v>4</v>
      </c>
      <c r="AE403" t="s">
        <v>81</v>
      </c>
      <c r="AF403">
        <f>VLOOKUP(Table13[[#This Row],[Transmission Type]],$I$4:$J$7,2,0)</f>
        <v>2</v>
      </c>
      <c r="AG403" t="s">
        <v>76</v>
      </c>
      <c r="AH403">
        <f>VLOOKUP(Table13[[#This Row],[Driven_Wheels]],$K$4:$L$7,2,0)</f>
        <v>4</v>
      </c>
      <c r="AI403">
        <v>4</v>
      </c>
      <c r="AJ403" t="s">
        <v>107</v>
      </c>
      <c r="AK403">
        <f>VLOOKUP(Table13[[#This Row],[Market Category]],$M$4:$N$75,2,0)</f>
        <v>64</v>
      </c>
      <c r="AL403" t="s">
        <v>94</v>
      </c>
      <c r="AM403">
        <f>VLOOKUP(Table13[[#This Row],[Vehicle Size]],$O$4:$P$6,2,0)</f>
        <v>3</v>
      </c>
      <c r="AN403" t="s">
        <v>147</v>
      </c>
      <c r="AO403">
        <f>VLOOKUP(Table13[[#This Row],[Vehicle Style]],$Q$4:$R$19,2,0)</f>
        <v>15</v>
      </c>
      <c r="AP403">
        <v>34</v>
      </c>
      <c r="AQ403">
        <v>23</v>
      </c>
      <c r="AR403">
        <v>3916</v>
      </c>
      <c r="AS403">
        <v>40300</v>
      </c>
    </row>
    <row r="404" spans="3:45" x14ac:dyDescent="0.35">
      <c r="C404" t="s">
        <v>618</v>
      </c>
      <c r="D404">
        <v>401</v>
      </c>
      <c r="T404">
        <v>401</v>
      </c>
      <c r="U404" t="s">
        <v>72</v>
      </c>
      <c r="V404">
        <f>VLOOKUP(Table13[[#This Row],[Make]],$A$4:$B$51,2,0)</f>
        <v>6</v>
      </c>
      <c r="W404" t="s">
        <v>179</v>
      </c>
      <c r="X404">
        <f>VLOOKUP(Table13[[#This Row],[Model]],Table12[[Model S]:[Column2]],2,0)</f>
        <v>26</v>
      </c>
      <c r="Y404">
        <v>2015</v>
      </c>
      <c r="Z404">
        <f>VLOOKUP(Table13[[#This Row],[Year]],$E$4:$F$31,2,0)</f>
        <v>26</v>
      </c>
      <c r="AA404" t="s">
        <v>74</v>
      </c>
      <c r="AB404">
        <f>VLOOKUP(Table13[[#This Row],[Engine Fuel Type]],$G$4:$H$13,2,0)</f>
        <v>9</v>
      </c>
      <c r="AC404">
        <v>300</v>
      </c>
      <c r="AD404">
        <v>6</v>
      </c>
      <c r="AE404" t="s">
        <v>81</v>
      </c>
      <c r="AF404">
        <f>VLOOKUP(Table13[[#This Row],[Transmission Type]],$I$4:$J$7,2,0)</f>
        <v>2</v>
      </c>
      <c r="AG404" t="s">
        <v>76</v>
      </c>
      <c r="AH404">
        <f>VLOOKUP(Table13[[#This Row],[Driven_Wheels]],$K$4:$L$7,2,0)</f>
        <v>4</v>
      </c>
      <c r="AI404">
        <v>4</v>
      </c>
      <c r="AJ404" t="s">
        <v>86</v>
      </c>
      <c r="AK404">
        <f>VLOOKUP(Table13[[#This Row],[Market Category]],$M$4:$N$75,2,0)</f>
        <v>68</v>
      </c>
      <c r="AL404" t="s">
        <v>94</v>
      </c>
      <c r="AM404">
        <f>VLOOKUP(Table13[[#This Row],[Vehicle Size]],$O$4:$P$6,2,0)</f>
        <v>3</v>
      </c>
      <c r="AN404" t="s">
        <v>147</v>
      </c>
      <c r="AO404">
        <f>VLOOKUP(Table13[[#This Row],[Vehicle Style]],$Q$4:$R$19,2,0)</f>
        <v>15</v>
      </c>
      <c r="AP404">
        <v>32</v>
      </c>
      <c r="AQ404">
        <v>21</v>
      </c>
      <c r="AR404">
        <v>3916</v>
      </c>
      <c r="AS404">
        <v>45800</v>
      </c>
    </row>
    <row r="405" spans="3:45" x14ac:dyDescent="0.35">
      <c r="C405" t="s">
        <v>619</v>
      </c>
      <c r="D405">
        <v>402</v>
      </c>
      <c r="T405">
        <v>402</v>
      </c>
      <c r="U405" t="s">
        <v>72</v>
      </c>
      <c r="V405">
        <f>VLOOKUP(Table13[[#This Row],[Make]],$A$4:$B$51,2,0)</f>
        <v>6</v>
      </c>
      <c r="W405" t="s">
        <v>179</v>
      </c>
      <c r="X405">
        <f>VLOOKUP(Table13[[#This Row],[Model]],Table12[[Model S]:[Column2]],2,0)</f>
        <v>26</v>
      </c>
      <c r="Y405">
        <v>2015</v>
      </c>
      <c r="Z405">
        <f>VLOOKUP(Table13[[#This Row],[Year]],$E$4:$F$31,2,0)</f>
        <v>26</v>
      </c>
      <c r="AA405" t="s">
        <v>74</v>
      </c>
      <c r="AB405">
        <f>VLOOKUP(Table13[[#This Row],[Engine Fuel Type]],$G$4:$H$13,2,0)</f>
        <v>9</v>
      </c>
      <c r="AC405">
        <v>300</v>
      </c>
      <c r="AD405">
        <v>6</v>
      </c>
      <c r="AE405" t="s">
        <v>81</v>
      </c>
      <c r="AF405">
        <f>VLOOKUP(Table13[[#This Row],[Transmission Type]],$I$4:$J$7,2,0)</f>
        <v>2</v>
      </c>
      <c r="AG405" t="s">
        <v>68</v>
      </c>
      <c r="AH405">
        <f>VLOOKUP(Table13[[#This Row],[Driven_Wheels]],$K$4:$L$7,2,0)</f>
        <v>1</v>
      </c>
      <c r="AI405">
        <v>4</v>
      </c>
      <c r="AJ405" t="s">
        <v>86</v>
      </c>
      <c r="AK405">
        <f>VLOOKUP(Table13[[#This Row],[Market Category]],$M$4:$N$75,2,0)</f>
        <v>68</v>
      </c>
      <c r="AL405" t="s">
        <v>94</v>
      </c>
      <c r="AM405">
        <f>VLOOKUP(Table13[[#This Row],[Vehicle Size]],$O$4:$P$6,2,0)</f>
        <v>3</v>
      </c>
      <c r="AN405" t="s">
        <v>147</v>
      </c>
      <c r="AO405">
        <f>VLOOKUP(Table13[[#This Row],[Vehicle Style]],$Q$4:$R$19,2,0)</f>
        <v>15</v>
      </c>
      <c r="AP405">
        <v>31</v>
      </c>
      <c r="AQ405">
        <v>20</v>
      </c>
      <c r="AR405">
        <v>3916</v>
      </c>
      <c r="AS405">
        <v>47800</v>
      </c>
    </row>
    <row r="406" spans="3:45" x14ac:dyDescent="0.35">
      <c r="C406" t="s">
        <v>620</v>
      </c>
      <c r="D406">
        <v>403</v>
      </c>
      <c r="T406">
        <v>403</v>
      </c>
      <c r="U406" t="s">
        <v>72</v>
      </c>
      <c r="V406">
        <f>VLOOKUP(Table13[[#This Row],[Make]],$A$4:$B$51,2,0)</f>
        <v>6</v>
      </c>
      <c r="W406" t="s">
        <v>179</v>
      </c>
      <c r="X406">
        <f>VLOOKUP(Table13[[#This Row],[Model]],Table12[[Model S]:[Column2]],2,0)</f>
        <v>26</v>
      </c>
      <c r="Y406">
        <v>2016</v>
      </c>
      <c r="Z406">
        <f>VLOOKUP(Table13[[#This Row],[Year]],$E$4:$F$31,2,0)</f>
        <v>27</v>
      </c>
      <c r="AA406" t="s">
        <v>74</v>
      </c>
      <c r="AB406">
        <f>VLOOKUP(Table13[[#This Row],[Engine Fuel Type]],$G$4:$H$13,2,0)</f>
        <v>9</v>
      </c>
      <c r="AC406">
        <v>240</v>
      </c>
      <c r="AD406">
        <v>4</v>
      </c>
      <c r="AE406" t="s">
        <v>81</v>
      </c>
      <c r="AF406">
        <f>VLOOKUP(Table13[[#This Row],[Transmission Type]],$I$4:$J$7,2,0)</f>
        <v>2</v>
      </c>
      <c r="AG406" t="s">
        <v>68</v>
      </c>
      <c r="AH406">
        <f>VLOOKUP(Table13[[#This Row],[Driven_Wheels]],$K$4:$L$7,2,0)</f>
        <v>1</v>
      </c>
      <c r="AI406">
        <v>4</v>
      </c>
      <c r="AJ406" t="s">
        <v>107</v>
      </c>
      <c r="AK406">
        <f>VLOOKUP(Table13[[#This Row],[Market Category]],$M$4:$N$75,2,0)</f>
        <v>64</v>
      </c>
      <c r="AL406" t="s">
        <v>94</v>
      </c>
      <c r="AM406">
        <f>VLOOKUP(Table13[[#This Row],[Vehicle Size]],$O$4:$P$6,2,0)</f>
        <v>3</v>
      </c>
      <c r="AN406" t="s">
        <v>147</v>
      </c>
      <c r="AO406">
        <f>VLOOKUP(Table13[[#This Row],[Vehicle Style]],$Q$4:$R$19,2,0)</f>
        <v>15</v>
      </c>
      <c r="AP406">
        <v>34</v>
      </c>
      <c r="AQ406">
        <v>22</v>
      </c>
      <c r="AR406">
        <v>3916</v>
      </c>
      <c r="AS406">
        <v>43650</v>
      </c>
    </row>
    <row r="407" spans="3:45" x14ac:dyDescent="0.35">
      <c r="C407" t="s">
        <v>621</v>
      </c>
      <c r="D407">
        <v>404</v>
      </c>
      <c r="T407">
        <v>404</v>
      </c>
      <c r="U407" t="s">
        <v>72</v>
      </c>
      <c r="V407">
        <f>VLOOKUP(Table13[[#This Row],[Make]],$A$4:$B$51,2,0)</f>
        <v>6</v>
      </c>
      <c r="W407" t="s">
        <v>179</v>
      </c>
      <c r="X407">
        <f>VLOOKUP(Table13[[#This Row],[Model]],Table12[[Model S]:[Column2]],2,0)</f>
        <v>26</v>
      </c>
      <c r="Y407">
        <v>2016</v>
      </c>
      <c r="Z407">
        <f>VLOOKUP(Table13[[#This Row],[Year]],$E$4:$F$31,2,0)</f>
        <v>27</v>
      </c>
      <c r="AA407" t="s">
        <v>74</v>
      </c>
      <c r="AB407">
        <f>VLOOKUP(Table13[[#This Row],[Engine Fuel Type]],$G$4:$H$13,2,0)</f>
        <v>9</v>
      </c>
      <c r="AC407">
        <v>300</v>
      </c>
      <c r="AD407">
        <v>6</v>
      </c>
      <c r="AE407" t="s">
        <v>81</v>
      </c>
      <c r="AF407">
        <f>VLOOKUP(Table13[[#This Row],[Transmission Type]],$I$4:$J$7,2,0)</f>
        <v>2</v>
      </c>
      <c r="AG407" t="s">
        <v>68</v>
      </c>
      <c r="AH407">
        <f>VLOOKUP(Table13[[#This Row],[Driven_Wheels]],$K$4:$L$7,2,0)</f>
        <v>1</v>
      </c>
      <c r="AI407">
        <v>4</v>
      </c>
      <c r="AJ407" t="s">
        <v>86</v>
      </c>
      <c r="AK407">
        <f>VLOOKUP(Table13[[#This Row],[Market Category]],$M$4:$N$75,2,0)</f>
        <v>68</v>
      </c>
      <c r="AL407" t="s">
        <v>94</v>
      </c>
      <c r="AM407">
        <f>VLOOKUP(Table13[[#This Row],[Vehicle Size]],$O$4:$P$6,2,0)</f>
        <v>3</v>
      </c>
      <c r="AN407" t="s">
        <v>147</v>
      </c>
      <c r="AO407">
        <f>VLOOKUP(Table13[[#This Row],[Vehicle Style]],$Q$4:$R$19,2,0)</f>
        <v>15</v>
      </c>
      <c r="AP407">
        <v>30</v>
      </c>
      <c r="AQ407">
        <v>20</v>
      </c>
      <c r="AR407">
        <v>3916</v>
      </c>
      <c r="AS407">
        <v>49950</v>
      </c>
    </row>
    <row r="408" spans="3:45" x14ac:dyDescent="0.35">
      <c r="C408" t="s">
        <v>622</v>
      </c>
      <c r="D408">
        <v>405</v>
      </c>
      <c r="T408">
        <v>405</v>
      </c>
      <c r="U408" t="s">
        <v>72</v>
      </c>
      <c r="V408">
        <f>VLOOKUP(Table13[[#This Row],[Make]],$A$4:$B$51,2,0)</f>
        <v>6</v>
      </c>
      <c r="W408" t="s">
        <v>179</v>
      </c>
      <c r="X408">
        <f>VLOOKUP(Table13[[#This Row],[Model]],Table12[[Model S]:[Column2]],2,0)</f>
        <v>26</v>
      </c>
      <c r="Y408">
        <v>2016</v>
      </c>
      <c r="Z408">
        <f>VLOOKUP(Table13[[#This Row],[Year]],$E$4:$F$31,2,0)</f>
        <v>27</v>
      </c>
      <c r="AA408" t="s">
        <v>74</v>
      </c>
      <c r="AB408">
        <f>VLOOKUP(Table13[[#This Row],[Engine Fuel Type]],$G$4:$H$13,2,0)</f>
        <v>9</v>
      </c>
      <c r="AC408">
        <v>300</v>
      </c>
      <c r="AD408">
        <v>6</v>
      </c>
      <c r="AE408" t="s">
        <v>81</v>
      </c>
      <c r="AF408">
        <f>VLOOKUP(Table13[[#This Row],[Transmission Type]],$I$4:$J$7,2,0)</f>
        <v>2</v>
      </c>
      <c r="AG408" t="s">
        <v>76</v>
      </c>
      <c r="AH408">
        <f>VLOOKUP(Table13[[#This Row],[Driven_Wheels]],$K$4:$L$7,2,0)</f>
        <v>4</v>
      </c>
      <c r="AI408">
        <v>4</v>
      </c>
      <c r="AJ408" t="s">
        <v>86</v>
      </c>
      <c r="AK408">
        <f>VLOOKUP(Table13[[#This Row],[Market Category]],$M$4:$N$75,2,0)</f>
        <v>68</v>
      </c>
      <c r="AL408" t="s">
        <v>94</v>
      </c>
      <c r="AM408">
        <f>VLOOKUP(Table13[[#This Row],[Vehicle Size]],$O$4:$P$6,2,0)</f>
        <v>3</v>
      </c>
      <c r="AN408" t="s">
        <v>147</v>
      </c>
      <c r="AO408">
        <f>VLOOKUP(Table13[[#This Row],[Vehicle Style]],$Q$4:$R$19,2,0)</f>
        <v>15</v>
      </c>
      <c r="AP408">
        <v>31</v>
      </c>
      <c r="AQ408">
        <v>20</v>
      </c>
      <c r="AR408">
        <v>3916</v>
      </c>
      <c r="AS408">
        <v>47950</v>
      </c>
    </row>
    <row r="409" spans="3:45" x14ac:dyDescent="0.35">
      <c r="C409" t="s">
        <v>623</v>
      </c>
      <c r="D409">
        <v>406</v>
      </c>
      <c r="T409">
        <v>406</v>
      </c>
      <c r="U409" t="s">
        <v>72</v>
      </c>
      <c r="V409">
        <f>VLOOKUP(Table13[[#This Row],[Make]],$A$4:$B$51,2,0)</f>
        <v>6</v>
      </c>
      <c r="W409" t="s">
        <v>179</v>
      </c>
      <c r="X409">
        <f>VLOOKUP(Table13[[#This Row],[Model]],Table12[[Model S]:[Column2]],2,0)</f>
        <v>26</v>
      </c>
      <c r="Y409">
        <v>2016</v>
      </c>
      <c r="Z409">
        <f>VLOOKUP(Table13[[#This Row],[Year]],$E$4:$F$31,2,0)</f>
        <v>27</v>
      </c>
      <c r="AA409" t="s">
        <v>74</v>
      </c>
      <c r="AB409">
        <f>VLOOKUP(Table13[[#This Row],[Engine Fuel Type]],$G$4:$H$13,2,0)</f>
        <v>9</v>
      </c>
      <c r="AC409">
        <v>240</v>
      </c>
      <c r="AD409">
        <v>4</v>
      </c>
      <c r="AE409" t="s">
        <v>81</v>
      </c>
      <c r="AF409">
        <f>VLOOKUP(Table13[[#This Row],[Transmission Type]],$I$4:$J$7,2,0)</f>
        <v>2</v>
      </c>
      <c r="AG409" t="s">
        <v>76</v>
      </c>
      <c r="AH409">
        <f>VLOOKUP(Table13[[#This Row],[Driven_Wheels]],$K$4:$L$7,2,0)</f>
        <v>4</v>
      </c>
      <c r="AI409">
        <v>4</v>
      </c>
      <c r="AJ409" t="s">
        <v>107</v>
      </c>
      <c r="AK409">
        <f>VLOOKUP(Table13[[#This Row],[Market Category]],$M$4:$N$75,2,0)</f>
        <v>64</v>
      </c>
      <c r="AL409" t="s">
        <v>94</v>
      </c>
      <c r="AM409">
        <f>VLOOKUP(Table13[[#This Row],[Vehicle Size]],$O$4:$P$6,2,0)</f>
        <v>3</v>
      </c>
      <c r="AN409" t="s">
        <v>147</v>
      </c>
      <c r="AO409">
        <f>VLOOKUP(Table13[[#This Row],[Vehicle Style]],$Q$4:$R$19,2,0)</f>
        <v>15</v>
      </c>
      <c r="AP409">
        <v>34</v>
      </c>
      <c r="AQ409">
        <v>23</v>
      </c>
      <c r="AR409">
        <v>3916</v>
      </c>
      <c r="AS409">
        <v>41650</v>
      </c>
    </row>
    <row r="410" spans="3:45" x14ac:dyDescent="0.35">
      <c r="C410" t="s">
        <v>624</v>
      </c>
      <c r="D410">
        <v>407</v>
      </c>
      <c r="T410">
        <v>407</v>
      </c>
      <c r="U410" t="s">
        <v>72</v>
      </c>
      <c r="V410">
        <f>VLOOKUP(Table13[[#This Row],[Make]],$A$4:$B$51,2,0)</f>
        <v>6</v>
      </c>
      <c r="W410" t="s">
        <v>179</v>
      </c>
      <c r="X410">
        <f>VLOOKUP(Table13[[#This Row],[Model]],Table12[[Model S]:[Column2]],2,0)</f>
        <v>26</v>
      </c>
      <c r="Y410">
        <v>2017</v>
      </c>
      <c r="Z410">
        <f>VLOOKUP(Table13[[#This Row],[Year]],$E$4:$F$31,2,0)</f>
        <v>28</v>
      </c>
      <c r="AA410" t="s">
        <v>117</v>
      </c>
      <c r="AB410">
        <f>VLOOKUP(Table13[[#This Row],[Engine Fuel Type]],$G$4:$H$13,2,0)</f>
        <v>8</v>
      </c>
      <c r="AC410">
        <v>320</v>
      </c>
      <c r="AD410">
        <v>6</v>
      </c>
      <c r="AE410" t="s">
        <v>81</v>
      </c>
      <c r="AF410">
        <f>VLOOKUP(Table13[[#This Row],[Transmission Type]],$I$4:$J$7,2,0)</f>
        <v>2</v>
      </c>
      <c r="AG410" t="s">
        <v>76</v>
      </c>
      <c r="AH410">
        <f>VLOOKUP(Table13[[#This Row],[Driven_Wheels]],$K$4:$L$7,2,0)</f>
        <v>4</v>
      </c>
      <c r="AI410">
        <v>4</v>
      </c>
      <c r="AJ410" t="s">
        <v>96</v>
      </c>
      <c r="AK410">
        <f>VLOOKUP(Table13[[#This Row],[Market Category]],$M$4:$N$75,2,0)</f>
        <v>65</v>
      </c>
      <c r="AL410" t="s">
        <v>94</v>
      </c>
      <c r="AM410">
        <f>VLOOKUP(Table13[[#This Row],[Vehicle Size]],$O$4:$P$6,2,0)</f>
        <v>3</v>
      </c>
      <c r="AN410" t="s">
        <v>147</v>
      </c>
      <c r="AO410">
        <f>VLOOKUP(Table13[[#This Row],[Vehicle Style]],$Q$4:$R$19,2,0)</f>
        <v>15</v>
      </c>
      <c r="AP410">
        <v>32</v>
      </c>
      <c r="AQ410">
        <v>21</v>
      </c>
      <c r="AR410">
        <v>3916</v>
      </c>
      <c r="AS410">
        <v>48300</v>
      </c>
    </row>
    <row r="411" spans="3:45" x14ac:dyDescent="0.35">
      <c r="C411" t="s">
        <v>625</v>
      </c>
      <c r="D411">
        <v>408</v>
      </c>
      <c r="T411">
        <v>408</v>
      </c>
      <c r="U411" t="s">
        <v>72</v>
      </c>
      <c r="V411">
        <f>VLOOKUP(Table13[[#This Row],[Make]],$A$4:$B$51,2,0)</f>
        <v>6</v>
      </c>
      <c r="W411" t="s">
        <v>179</v>
      </c>
      <c r="X411">
        <f>VLOOKUP(Table13[[#This Row],[Model]],Table12[[Model S]:[Column2]],2,0)</f>
        <v>26</v>
      </c>
      <c r="Y411">
        <v>2017</v>
      </c>
      <c r="Z411">
        <f>VLOOKUP(Table13[[#This Row],[Year]],$E$4:$F$31,2,0)</f>
        <v>28</v>
      </c>
      <c r="AA411" t="s">
        <v>117</v>
      </c>
      <c r="AB411">
        <f>VLOOKUP(Table13[[#This Row],[Engine Fuel Type]],$G$4:$H$13,2,0)</f>
        <v>8</v>
      </c>
      <c r="AC411">
        <v>320</v>
      </c>
      <c r="AD411">
        <v>6</v>
      </c>
      <c r="AE411" t="s">
        <v>81</v>
      </c>
      <c r="AF411">
        <f>VLOOKUP(Table13[[#This Row],[Transmission Type]],$I$4:$J$7,2,0)</f>
        <v>2</v>
      </c>
      <c r="AG411" t="s">
        <v>68</v>
      </c>
      <c r="AH411">
        <f>VLOOKUP(Table13[[#This Row],[Driven_Wheels]],$K$4:$L$7,2,0)</f>
        <v>1</v>
      </c>
      <c r="AI411">
        <v>4</v>
      </c>
      <c r="AJ411" t="s">
        <v>86</v>
      </c>
      <c r="AK411">
        <f>VLOOKUP(Table13[[#This Row],[Market Category]],$M$4:$N$75,2,0)</f>
        <v>68</v>
      </c>
      <c r="AL411" t="s">
        <v>94</v>
      </c>
      <c r="AM411">
        <f>VLOOKUP(Table13[[#This Row],[Vehicle Size]],$O$4:$P$6,2,0)</f>
        <v>3</v>
      </c>
      <c r="AN411" t="s">
        <v>147</v>
      </c>
      <c r="AO411">
        <f>VLOOKUP(Table13[[#This Row],[Vehicle Style]],$Q$4:$R$19,2,0)</f>
        <v>15</v>
      </c>
      <c r="AP411">
        <v>31</v>
      </c>
      <c r="AQ411">
        <v>21</v>
      </c>
      <c r="AR411">
        <v>3916</v>
      </c>
      <c r="AS411">
        <v>50300</v>
      </c>
    </row>
    <row r="412" spans="3:45" x14ac:dyDescent="0.35">
      <c r="C412" t="s">
        <v>626</v>
      </c>
      <c r="D412">
        <v>409</v>
      </c>
      <c r="T412">
        <v>409</v>
      </c>
      <c r="U412" t="s">
        <v>72</v>
      </c>
      <c r="V412">
        <f>VLOOKUP(Table13[[#This Row],[Make]],$A$4:$B$51,2,0)</f>
        <v>6</v>
      </c>
      <c r="W412" t="s">
        <v>179</v>
      </c>
      <c r="X412">
        <f>VLOOKUP(Table13[[#This Row],[Model]],Table12[[Model S]:[Column2]],2,0)</f>
        <v>26</v>
      </c>
      <c r="Y412">
        <v>2017</v>
      </c>
      <c r="Z412">
        <f>VLOOKUP(Table13[[#This Row],[Year]],$E$4:$F$31,2,0)</f>
        <v>28</v>
      </c>
      <c r="AA412" t="s">
        <v>117</v>
      </c>
      <c r="AB412">
        <f>VLOOKUP(Table13[[#This Row],[Engine Fuel Type]],$G$4:$H$13,2,0)</f>
        <v>8</v>
      </c>
      <c r="AC412">
        <v>248</v>
      </c>
      <c r="AD412">
        <v>4</v>
      </c>
      <c r="AE412" t="s">
        <v>81</v>
      </c>
      <c r="AF412">
        <f>VLOOKUP(Table13[[#This Row],[Transmission Type]],$I$4:$J$7,2,0)</f>
        <v>2</v>
      </c>
      <c r="AG412" t="s">
        <v>68</v>
      </c>
      <c r="AH412">
        <f>VLOOKUP(Table13[[#This Row],[Driven_Wheels]],$K$4:$L$7,2,0)</f>
        <v>1</v>
      </c>
      <c r="AI412">
        <v>4</v>
      </c>
      <c r="AJ412" t="s">
        <v>107</v>
      </c>
      <c r="AK412">
        <f>VLOOKUP(Table13[[#This Row],[Market Category]],$M$4:$N$75,2,0)</f>
        <v>64</v>
      </c>
      <c r="AL412" t="s">
        <v>94</v>
      </c>
      <c r="AM412">
        <f>VLOOKUP(Table13[[#This Row],[Vehicle Size]],$O$4:$P$6,2,0)</f>
        <v>3</v>
      </c>
      <c r="AN412" t="s">
        <v>147</v>
      </c>
      <c r="AO412">
        <f>VLOOKUP(Table13[[#This Row],[Vehicle Style]],$Q$4:$R$19,2,0)</f>
        <v>15</v>
      </c>
      <c r="AP412">
        <v>33</v>
      </c>
      <c r="AQ412">
        <v>23</v>
      </c>
      <c r="AR412">
        <v>3916</v>
      </c>
      <c r="AS412">
        <v>43950</v>
      </c>
    </row>
    <row r="413" spans="3:45" x14ac:dyDescent="0.35">
      <c r="C413" t="s">
        <v>627</v>
      </c>
      <c r="D413">
        <v>410</v>
      </c>
      <c r="T413">
        <v>410</v>
      </c>
      <c r="U413" t="s">
        <v>72</v>
      </c>
      <c r="V413">
        <f>VLOOKUP(Table13[[#This Row],[Make]],$A$4:$B$51,2,0)</f>
        <v>6</v>
      </c>
      <c r="W413" t="s">
        <v>179</v>
      </c>
      <c r="X413">
        <f>VLOOKUP(Table13[[#This Row],[Model]],Table12[[Model S]:[Column2]],2,0)</f>
        <v>26</v>
      </c>
      <c r="Y413">
        <v>2017</v>
      </c>
      <c r="Z413">
        <f>VLOOKUP(Table13[[#This Row],[Year]],$E$4:$F$31,2,0)</f>
        <v>28</v>
      </c>
      <c r="AA413" t="s">
        <v>117</v>
      </c>
      <c r="AB413">
        <f>VLOOKUP(Table13[[#This Row],[Engine Fuel Type]],$G$4:$H$13,2,0)</f>
        <v>8</v>
      </c>
      <c r="AC413">
        <v>248</v>
      </c>
      <c r="AD413">
        <v>4</v>
      </c>
      <c r="AE413" t="s">
        <v>81</v>
      </c>
      <c r="AF413">
        <f>VLOOKUP(Table13[[#This Row],[Transmission Type]],$I$4:$J$7,2,0)</f>
        <v>2</v>
      </c>
      <c r="AG413" t="s">
        <v>76</v>
      </c>
      <c r="AH413">
        <f>VLOOKUP(Table13[[#This Row],[Driven_Wheels]],$K$4:$L$7,2,0)</f>
        <v>4</v>
      </c>
      <c r="AI413">
        <v>4</v>
      </c>
      <c r="AJ413" t="s">
        <v>86</v>
      </c>
      <c r="AK413">
        <f>VLOOKUP(Table13[[#This Row],[Market Category]],$M$4:$N$75,2,0)</f>
        <v>68</v>
      </c>
      <c r="AL413" t="s">
        <v>94</v>
      </c>
      <c r="AM413">
        <f>VLOOKUP(Table13[[#This Row],[Vehicle Size]],$O$4:$P$6,2,0)</f>
        <v>3</v>
      </c>
      <c r="AN413" t="s">
        <v>147</v>
      </c>
      <c r="AO413">
        <f>VLOOKUP(Table13[[#This Row],[Vehicle Style]],$Q$4:$R$19,2,0)</f>
        <v>15</v>
      </c>
      <c r="AP413">
        <v>34</v>
      </c>
      <c r="AQ413">
        <v>23</v>
      </c>
      <c r="AR413">
        <v>3916</v>
      </c>
      <c r="AS413">
        <v>41950</v>
      </c>
    </row>
    <row r="414" spans="3:45" x14ac:dyDescent="0.35">
      <c r="C414" t="s">
        <v>628</v>
      </c>
      <c r="D414">
        <v>411</v>
      </c>
      <c r="T414">
        <v>411</v>
      </c>
      <c r="U414" t="s">
        <v>72</v>
      </c>
      <c r="V414">
        <f>VLOOKUP(Table13[[#This Row],[Make]],$A$4:$B$51,2,0)</f>
        <v>6</v>
      </c>
      <c r="W414" t="s">
        <v>176</v>
      </c>
      <c r="X414">
        <f>VLOOKUP(Table13[[#This Row],[Model]],Table12[[Model S]:[Column2]],2,0)</f>
        <v>25</v>
      </c>
      <c r="Y414">
        <v>2015</v>
      </c>
      <c r="Z414">
        <f>VLOOKUP(Table13[[#This Row],[Year]],$E$4:$F$31,2,0)</f>
        <v>26</v>
      </c>
      <c r="AA414" t="s">
        <v>74</v>
      </c>
      <c r="AB414">
        <f>VLOOKUP(Table13[[#This Row],[Engine Fuel Type]],$G$4:$H$13,2,0)</f>
        <v>9</v>
      </c>
      <c r="AC414">
        <v>300</v>
      </c>
      <c r="AD414">
        <v>6</v>
      </c>
      <c r="AE414" t="s">
        <v>81</v>
      </c>
      <c r="AF414">
        <f>VLOOKUP(Table13[[#This Row],[Transmission Type]],$I$4:$J$7,2,0)</f>
        <v>2</v>
      </c>
      <c r="AG414" t="s">
        <v>68</v>
      </c>
      <c r="AH414">
        <f>VLOOKUP(Table13[[#This Row],[Driven_Wheels]],$K$4:$L$7,2,0)</f>
        <v>1</v>
      </c>
      <c r="AI414">
        <v>2</v>
      </c>
      <c r="AJ414" t="s">
        <v>86</v>
      </c>
      <c r="AK414">
        <f>VLOOKUP(Table13[[#This Row],[Market Category]],$M$4:$N$75,2,0)</f>
        <v>68</v>
      </c>
      <c r="AL414" t="s">
        <v>94</v>
      </c>
      <c r="AM414">
        <f>VLOOKUP(Table13[[#This Row],[Vehicle Size]],$O$4:$P$6,2,0)</f>
        <v>3</v>
      </c>
      <c r="AN414" t="s">
        <v>87</v>
      </c>
      <c r="AO414">
        <f>VLOOKUP(Table13[[#This Row],[Vehicle Style]],$Q$4:$R$19,2,0)</f>
        <v>7</v>
      </c>
      <c r="AP414">
        <v>29</v>
      </c>
      <c r="AQ414">
        <v>20</v>
      </c>
      <c r="AR414">
        <v>3916</v>
      </c>
      <c r="AS414">
        <v>56900</v>
      </c>
    </row>
    <row r="415" spans="3:45" x14ac:dyDescent="0.35">
      <c r="C415" t="s">
        <v>629</v>
      </c>
      <c r="D415">
        <v>412</v>
      </c>
      <c r="T415">
        <v>412</v>
      </c>
      <c r="U415" t="s">
        <v>72</v>
      </c>
      <c r="V415">
        <f>VLOOKUP(Table13[[#This Row],[Make]],$A$4:$B$51,2,0)</f>
        <v>6</v>
      </c>
      <c r="W415" t="s">
        <v>176</v>
      </c>
      <c r="X415">
        <f>VLOOKUP(Table13[[#This Row],[Model]],Table12[[Model S]:[Column2]],2,0)</f>
        <v>25</v>
      </c>
      <c r="Y415">
        <v>2015</v>
      </c>
      <c r="Z415">
        <f>VLOOKUP(Table13[[#This Row],[Year]],$E$4:$F$31,2,0)</f>
        <v>26</v>
      </c>
      <c r="AA415" t="s">
        <v>74</v>
      </c>
      <c r="AB415">
        <f>VLOOKUP(Table13[[#This Row],[Engine Fuel Type]],$G$4:$H$13,2,0)</f>
        <v>9</v>
      </c>
      <c r="AC415">
        <v>300</v>
      </c>
      <c r="AD415">
        <v>6</v>
      </c>
      <c r="AE415" t="s">
        <v>81</v>
      </c>
      <c r="AF415">
        <f>VLOOKUP(Table13[[#This Row],[Transmission Type]],$I$4:$J$7,2,0)</f>
        <v>2</v>
      </c>
      <c r="AG415" t="s">
        <v>76</v>
      </c>
      <c r="AH415">
        <f>VLOOKUP(Table13[[#This Row],[Driven_Wheels]],$K$4:$L$7,2,0)</f>
        <v>4</v>
      </c>
      <c r="AI415">
        <v>2</v>
      </c>
      <c r="AJ415" t="s">
        <v>86</v>
      </c>
      <c r="AK415">
        <f>VLOOKUP(Table13[[#This Row],[Market Category]],$M$4:$N$75,2,0)</f>
        <v>68</v>
      </c>
      <c r="AL415" t="s">
        <v>94</v>
      </c>
      <c r="AM415">
        <f>VLOOKUP(Table13[[#This Row],[Vehicle Size]],$O$4:$P$6,2,0)</f>
        <v>3</v>
      </c>
      <c r="AN415" t="s">
        <v>78</v>
      </c>
      <c r="AO415">
        <f>VLOOKUP(Table13[[#This Row],[Vehicle Style]],$Q$4:$R$19,2,0)</f>
        <v>9</v>
      </c>
      <c r="AP415">
        <v>32</v>
      </c>
      <c r="AQ415">
        <v>21</v>
      </c>
      <c r="AR415">
        <v>3916</v>
      </c>
      <c r="AS415">
        <v>46250</v>
      </c>
    </row>
    <row r="416" spans="3:45" x14ac:dyDescent="0.35">
      <c r="C416" t="s">
        <v>630</v>
      </c>
      <c r="D416">
        <v>413</v>
      </c>
      <c r="T416">
        <v>413</v>
      </c>
      <c r="U416" t="s">
        <v>72</v>
      </c>
      <c r="V416">
        <f>VLOOKUP(Table13[[#This Row],[Make]],$A$4:$B$51,2,0)</f>
        <v>6</v>
      </c>
      <c r="W416" t="s">
        <v>176</v>
      </c>
      <c r="X416">
        <f>VLOOKUP(Table13[[#This Row],[Model]],Table12[[Model S]:[Column2]],2,0)</f>
        <v>25</v>
      </c>
      <c r="Y416">
        <v>2015</v>
      </c>
      <c r="Z416">
        <f>VLOOKUP(Table13[[#This Row],[Year]],$E$4:$F$31,2,0)</f>
        <v>26</v>
      </c>
      <c r="AA416" t="s">
        <v>74</v>
      </c>
      <c r="AB416">
        <f>VLOOKUP(Table13[[#This Row],[Engine Fuel Type]],$G$4:$H$13,2,0)</f>
        <v>9</v>
      </c>
      <c r="AC416">
        <v>240</v>
      </c>
      <c r="AD416">
        <v>4</v>
      </c>
      <c r="AE416" t="s">
        <v>81</v>
      </c>
      <c r="AF416">
        <f>VLOOKUP(Table13[[#This Row],[Transmission Type]],$I$4:$J$7,2,0)</f>
        <v>2</v>
      </c>
      <c r="AG416" t="s">
        <v>68</v>
      </c>
      <c r="AH416">
        <f>VLOOKUP(Table13[[#This Row],[Driven_Wheels]],$K$4:$L$7,2,0)</f>
        <v>1</v>
      </c>
      <c r="AI416">
        <v>2</v>
      </c>
      <c r="AJ416" t="s">
        <v>107</v>
      </c>
      <c r="AK416">
        <f>VLOOKUP(Table13[[#This Row],[Market Category]],$M$4:$N$75,2,0)</f>
        <v>64</v>
      </c>
      <c r="AL416" t="s">
        <v>94</v>
      </c>
      <c r="AM416">
        <f>VLOOKUP(Table13[[#This Row],[Vehicle Size]],$O$4:$P$6,2,0)</f>
        <v>3</v>
      </c>
      <c r="AN416" t="s">
        <v>87</v>
      </c>
      <c r="AO416">
        <f>VLOOKUP(Table13[[#This Row],[Vehicle Style]],$Q$4:$R$19,2,0)</f>
        <v>7</v>
      </c>
      <c r="AP416">
        <v>33</v>
      </c>
      <c r="AQ416">
        <v>21</v>
      </c>
      <c r="AR416">
        <v>3916</v>
      </c>
      <c r="AS416">
        <v>50750</v>
      </c>
    </row>
    <row r="417" spans="3:45" x14ac:dyDescent="0.35">
      <c r="C417" t="s">
        <v>631</v>
      </c>
      <c r="D417">
        <v>414</v>
      </c>
      <c r="T417">
        <v>414</v>
      </c>
      <c r="U417" t="s">
        <v>72</v>
      </c>
      <c r="V417">
        <f>VLOOKUP(Table13[[#This Row],[Make]],$A$4:$B$51,2,0)</f>
        <v>6</v>
      </c>
      <c r="W417" t="s">
        <v>176</v>
      </c>
      <c r="X417">
        <f>VLOOKUP(Table13[[#This Row],[Model]],Table12[[Model S]:[Column2]],2,0)</f>
        <v>25</v>
      </c>
      <c r="Y417">
        <v>2015</v>
      </c>
      <c r="Z417">
        <f>VLOOKUP(Table13[[#This Row],[Year]],$E$4:$F$31,2,0)</f>
        <v>26</v>
      </c>
      <c r="AA417" t="s">
        <v>74</v>
      </c>
      <c r="AB417">
        <f>VLOOKUP(Table13[[#This Row],[Engine Fuel Type]],$G$4:$H$13,2,0)</f>
        <v>9</v>
      </c>
      <c r="AC417">
        <v>240</v>
      </c>
      <c r="AD417">
        <v>4</v>
      </c>
      <c r="AE417" t="s">
        <v>81</v>
      </c>
      <c r="AF417">
        <f>VLOOKUP(Table13[[#This Row],[Transmission Type]],$I$4:$J$7,2,0)</f>
        <v>2</v>
      </c>
      <c r="AG417" t="s">
        <v>68</v>
      </c>
      <c r="AH417">
        <f>VLOOKUP(Table13[[#This Row],[Driven_Wheels]],$K$4:$L$7,2,0)</f>
        <v>1</v>
      </c>
      <c r="AI417">
        <v>2</v>
      </c>
      <c r="AJ417" t="s">
        <v>107</v>
      </c>
      <c r="AK417">
        <f>VLOOKUP(Table13[[#This Row],[Market Category]],$M$4:$N$75,2,0)</f>
        <v>64</v>
      </c>
      <c r="AL417" t="s">
        <v>94</v>
      </c>
      <c r="AM417">
        <f>VLOOKUP(Table13[[#This Row],[Vehicle Size]],$O$4:$P$6,2,0)</f>
        <v>3</v>
      </c>
      <c r="AN417" t="s">
        <v>78</v>
      </c>
      <c r="AO417">
        <f>VLOOKUP(Table13[[#This Row],[Vehicle Style]],$Q$4:$R$19,2,0)</f>
        <v>9</v>
      </c>
      <c r="AP417">
        <v>33</v>
      </c>
      <c r="AQ417">
        <v>22</v>
      </c>
      <c r="AR417">
        <v>3916</v>
      </c>
      <c r="AS417">
        <v>42750</v>
      </c>
    </row>
    <row r="418" spans="3:45" x14ac:dyDescent="0.35">
      <c r="C418" t="s">
        <v>632</v>
      </c>
      <c r="D418">
        <v>415</v>
      </c>
      <c r="T418">
        <v>415</v>
      </c>
      <c r="U418" t="s">
        <v>72</v>
      </c>
      <c r="V418">
        <f>VLOOKUP(Table13[[#This Row],[Make]],$A$4:$B$51,2,0)</f>
        <v>6</v>
      </c>
      <c r="W418" t="s">
        <v>176</v>
      </c>
      <c r="X418">
        <f>VLOOKUP(Table13[[#This Row],[Model]],Table12[[Model S]:[Column2]],2,0)</f>
        <v>25</v>
      </c>
      <c r="Y418">
        <v>2015</v>
      </c>
      <c r="Z418">
        <f>VLOOKUP(Table13[[#This Row],[Year]],$E$4:$F$31,2,0)</f>
        <v>26</v>
      </c>
      <c r="AA418" t="s">
        <v>74</v>
      </c>
      <c r="AB418">
        <f>VLOOKUP(Table13[[#This Row],[Engine Fuel Type]],$G$4:$H$13,2,0)</f>
        <v>9</v>
      </c>
      <c r="AC418">
        <v>240</v>
      </c>
      <c r="AD418">
        <v>4</v>
      </c>
      <c r="AE418" t="s">
        <v>81</v>
      </c>
      <c r="AF418">
        <f>VLOOKUP(Table13[[#This Row],[Transmission Type]],$I$4:$J$7,2,0)</f>
        <v>2</v>
      </c>
      <c r="AG418" t="s">
        <v>76</v>
      </c>
      <c r="AH418">
        <f>VLOOKUP(Table13[[#This Row],[Driven_Wheels]],$K$4:$L$7,2,0)</f>
        <v>4</v>
      </c>
      <c r="AI418">
        <v>2</v>
      </c>
      <c r="AJ418" t="s">
        <v>107</v>
      </c>
      <c r="AK418">
        <f>VLOOKUP(Table13[[#This Row],[Market Category]],$M$4:$N$75,2,0)</f>
        <v>64</v>
      </c>
      <c r="AL418" t="s">
        <v>94</v>
      </c>
      <c r="AM418">
        <f>VLOOKUP(Table13[[#This Row],[Vehicle Size]],$O$4:$P$6,2,0)</f>
        <v>3</v>
      </c>
      <c r="AN418" t="s">
        <v>87</v>
      </c>
      <c r="AO418">
        <f>VLOOKUP(Table13[[#This Row],[Vehicle Style]],$Q$4:$R$19,2,0)</f>
        <v>7</v>
      </c>
      <c r="AP418">
        <v>34</v>
      </c>
      <c r="AQ418">
        <v>23</v>
      </c>
      <c r="AR418">
        <v>3916</v>
      </c>
      <c r="AS418">
        <v>48750</v>
      </c>
    </row>
    <row r="419" spans="3:45" x14ac:dyDescent="0.35">
      <c r="C419" t="s">
        <v>633</v>
      </c>
      <c r="D419">
        <v>416</v>
      </c>
      <c r="T419">
        <v>416</v>
      </c>
      <c r="U419" t="s">
        <v>72</v>
      </c>
      <c r="V419">
        <f>VLOOKUP(Table13[[#This Row],[Make]],$A$4:$B$51,2,0)</f>
        <v>6</v>
      </c>
      <c r="W419" t="s">
        <v>176</v>
      </c>
      <c r="X419">
        <f>VLOOKUP(Table13[[#This Row],[Model]],Table12[[Model S]:[Column2]],2,0)</f>
        <v>25</v>
      </c>
      <c r="Y419">
        <v>2015</v>
      </c>
      <c r="Z419">
        <f>VLOOKUP(Table13[[#This Row],[Year]],$E$4:$F$31,2,0)</f>
        <v>26</v>
      </c>
      <c r="AA419" t="s">
        <v>74</v>
      </c>
      <c r="AB419">
        <f>VLOOKUP(Table13[[#This Row],[Engine Fuel Type]],$G$4:$H$13,2,0)</f>
        <v>9</v>
      </c>
      <c r="AC419">
        <v>300</v>
      </c>
      <c r="AD419">
        <v>6</v>
      </c>
      <c r="AE419" t="s">
        <v>81</v>
      </c>
      <c r="AF419">
        <f>VLOOKUP(Table13[[#This Row],[Transmission Type]],$I$4:$J$7,2,0)</f>
        <v>2</v>
      </c>
      <c r="AG419" t="s">
        <v>68</v>
      </c>
      <c r="AH419">
        <f>VLOOKUP(Table13[[#This Row],[Driven_Wheels]],$K$4:$L$7,2,0)</f>
        <v>1</v>
      </c>
      <c r="AI419">
        <v>2</v>
      </c>
      <c r="AJ419" t="s">
        <v>86</v>
      </c>
      <c r="AK419">
        <f>VLOOKUP(Table13[[#This Row],[Market Category]],$M$4:$N$75,2,0)</f>
        <v>68</v>
      </c>
      <c r="AL419" t="s">
        <v>94</v>
      </c>
      <c r="AM419">
        <f>VLOOKUP(Table13[[#This Row],[Vehicle Size]],$O$4:$P$6,2,0)</f>
        <v>3</v>
      </c>
      <c r="AN419" t="s">
        <v>78</v>
      </c>
      <c r="AO419">
        <f>VLOOKUP(Table13[[#This Row],[Vehicle Style]],$Q$4:$R$19,2,0)</f>
        <v>9</v>
      </c>
      <c r="AP419">
        <v>30</v>
      </c>
      <c r="AQ419">
        <v>20</v>
      </c>
      <c r="AR419">
        <v>3916</v>
      </c>
      <c r="AS419">
        <v>48250</v>
      </c>
    </row>
    <row r="420" spans="3:45" x14ac:dyDescent="0.35">
      <c r="C420" t="s">
        <v>634</v>
      </c>
      <c r="D420">
        <v>417</v>
      </c>
      <c r="T420">
        <v>417</v>
      </c>
      <c r="U420" t="s">
        <v>72</v>
      </c>
      <c r="V420">
        <f>VLOOKUP(Table13[[#This Row],[Make]],$A$4:$B$51,2,0)</f>
        <v>6</v>
      </c>
      <c r="W420" t="s">
        <v>176</v>
      </c>
      <c r="X420">
        <f>VLOOKUP(Table13[[#This Row],[Model]],Table12[[Model S]:[Column2]],2,0)</f>
        <v>25</v>
      </c>
      <c r="Y420">
        <v>2015</v>
      </c>
      <c r="Z420">
        <f>VLOOKUP(Table13[[#This Row],[Year]],$E$4:$F$31,2,0)</f>
        <v>26</v>
      </c>
      <c r="AA420" t="s">
        <v>74</v>
      </c>
      <c r="AB420">
        <f>VLOOKUP(Table13[[#This Row],[Engine Fuel Type]],$G$4:$H$13,2,0)</f>
        <v>9</v>
      </c>
      <c r="AC420">
        <v>240</v>
      </c>
      <c r="AD420">
        <v>4</v>
      </c>
      <c r="AE420" t="s">
        <v>81</v>
      </c>
      <c r="AF420">
        <f>VLOOKUP(Table13[[#This Row],[Transmission Type]],$I$4:$J$7,2,0)</f>
        <v>2</v>
      </c>
      <c r="AG420" t="s">
        <v>76</v>
      </c>
      <c r="AH420">
        <f>VLOOKUP(Table13[[#This Row],[Driven_Wheels]],$K$4:$L$7,2,0)</f>
        <v>4</v>
      </c>
      <c r="AI420">
        <v>2</v>
      </c>
      <c r="AJ420" t="s">
        <v>86</v>
      </c>
      <c r="AK420">
        <f>VLOOKUP(Table13[[#This Row],[Market Category]],$M$4:$N$75,2,0)</f>
        <v>68</v>
      </c>
      <c r="AL420" t="s">
        <v>94</v>
      </c>
      <c r="AM420">
        <f>VLOOKUP(Table13[[#This Row],[Vehicle Size]],$O$4:$P$6,2,0)</f>
        <v>3</v>
      </c>
      <c r="AN420" t="s">
        <v>78</v>
      </c>
      <c r="AO420">
        <f>VLOOKUP(Table13[[#This Row],[Vehicle Style]],$Q$4:$R$19,2,0)</f>
        <v>9</v>
      </c>
      <c r="AP420">
        <v>35</v>
      </c>
      <c r="AQ420">
        <v>23</v>
      </c>
      <c r="AR420">
        <v>3916</v>
      </c>
      <c r="AS420">
        <v>40750</v>
      </c>
    </row>
    <row r="421" spans="3:45" x14ac:dyDescent="0.35">
      <c r="C421" t="s">
        <v>635</v>
      </c>
      <c r="D421">
        <v>418</v>
      </c>
      <c r="T421">
        <v>418</v>
      </c>
      <c r="U421" t="s">
        <v>72</v>
      </c>
      <c r="V421">
        <f>VLOOKUP(Table13[[#This Row],[Make]],$A$4:$B$51,2,0)</f>
        <v>6</v>
      </c>
      <c r="W421" t="s">
        <v>176</v>
      </c>
      <c r="X421">
        <f>VLOOKUP(Table13[[#This Row],[Model]],Table12[[Model S]:[Column2]],2,0)</f>
        <v>25</v>
      </c>
      <c r="Y421">
        <v>2015</v>
      </c>
      <c r="Z421">
        <f>VLOOKUP(Table13[[#This Row],[Year]],$E$4:$F$31,2,0)</f>
        <v>26</v>
      </c>
      <c r="AA421" t="s">
        <v>74</v>
      </c>
      <c r="AB421">
        <f>VLOOKUP(Table13[[#This Row],[Engine Fuel Type]],$G$4:$H$13,2,0)</f>
        <v>9</v>
      </c>
      <c r="AC421">
        <v>300</v>
      </c>
      <c r="AD421">
        <v>6</v>
      </c>
      <c r="AE421" t="s">
        <v>81</v>
      </c>
      <c r="AF421">
        <f>VLOOKUP(Table13[[#This Row],[Transmission Type]],$I$4:$J$7,2,0)</f>
        <v>2</v>
      </c>
      <c r="AG421" t="s">
        <v>76</v>
      </c>
      <c r="AH421">
        <f>VLOOKUP(Table13[[#This Row],[Driven_Wheels]],$K$4:$L$7,2,0)</f>
        <v>4</v>
      </c>
      <c r="AI421">
        <v>2</v>
      </c>
      <c r="AJ421" t="s">
        <v>86</v>
      </c>
      <c r="AK421">
        <f>VLOOKUP(Table13[[#This Row],[Market Category]],$M$4:$N$75,2,0)</f>
        <v>68</v>
      </c>
      <c r="AL421" t="s">
        <v>94</v>
      </c>
      <c r="AM421">
        <f>VLOOKUP(Table13[[#This Row],[Vehicle Size]],$O$4:$P$6,2,0)</f>
        <v>3</v>
      </c>
      <c r="AN421" t="s">
        <v>87</v>
      </c>
      <c r="AO421">
        <f>VLOOKUP(Table13[[#This Row],[Vehicle Style]],$Q$4:$R$19,2,0)</f>
        <v>7</v>
      </c>
      <c r="AP421">
        <v>31</v>
      </c>
      <c r="AQ421">
        <v>20</v>
      </c>
      <c r="AR421">
        <v>3916</v>
      </c>
      <c r="AS421">
        <v>54900</v>
      </c>
    </row>
    <row r="422" spans="3:45" x14ac:dyDescent="0.35">
      <c r="C422" t="s">
        <v>636</v>
      </c>
      <c r="D422">
        <v>419</v>
      </c>
      <c r="T422">
        <v>419</v>
      </c>
      <c r="U422" t="s">
        <v>72</v>
      </c>
      <c r="V422">
        <f>VLOOKUP(Table13[[#This Row],[Make]],$A$4:$B$51,2,0)</f>
        <v>6</v>
      </c>
      <c r="W422" t="s">
        <v>176</v>
      </c>
      <c r="X422">
        <f>VLOOKUP(Table13[[#This Row],[Model]],Table12[[Model S]:[Column2]],2,0)</f>
        <v>25</v>
      </c>
      <c r="Y422">
        <v>2016</v>
      </c>
      <c r="Z422">
        <f>VLOOKUP(Table13[[#This Row],[Year]],$E$4:$F$31,2,0)</f>
        <v>27</v>
      </c>
      <c r="AA422" t="s">
        <v>74</v>
      </c>
      <c r="AB422">
        <f>VLOOKUP(Table13[[#This Row],[Engine Fuel Type]],$G$4:$H$13,2,0)</f>
        <v>9</v>
      </c>
      <c r="AC422">
        <v>240</v>
      </c>
      <c r="AD422">
        <v>4</v>
      </c>
      <c r="AE422" t="s">
        <v>81</v>
      </c>
      <c r="AF422">
        <f>VLOOKUP(Table13[[#This Row],[Transmission Type]],$I$4:$J$7,2,0)</f>
        <v>2</v>
      </c>
      <c r="AG422" t="s">
        <v>68</v>
      </c>
      <c r="AH422">
        <f>VLOOKUP(Table13[[#This Row],[Driven_Wheels]],$K$4:$L$7,2,0)</f>
        <v>1</v>
      </c>
      <c r="AI422">
        <v>2</v>
      </c>
      <c r="AJ422" t="s">
        <v>107</v>
      </c>
      <c r="AK422">
        <f>VLOOKUP(Table13[[#This Row],[Market Category]],$M$4:$N$75,2,0)</f>
        <v>64</v>
      </c>
      <c r="AL422" t="s">
        <v>94</v>
      </c>
      <c r="AM422">
        <f>VLOOKUP(Table13[[#This Row],[Vehicle Size]],$O$4:$P$6,2,0)</f>
        <v>3</v>
      </c>
      <c r="AN422" t="s">
        <v>87</v>
      </c>
      <c r="AO422">
        <f>VLOOKUP(Table13[[#This Row],[Vehicle Style]],$Q$4:$R$19,2,0)</f>
        <v>7</v>
      </c>
      <c r="AP422">
        <v>33</v>
      </c>
      <c r="AQ422">
        <v>21</v>
      </c>
      <c r="AR422">
        <v>3916</v>
      </c>
      <c r="AS422">
        <v>52000</v>
      </c>
    </row>
    <row r="423" spans="3:45" x14ac:dyDescent="0.35">
      <c r="C423" t="s">
        <v>637</v>
      </c>
      <c r="D423">
        <v>420</v>
      </c>
      <c r="T423">
        <v>420</v>
      </c>
      <c r="U423" t="s">
        <v>72</v>
      </c>
      <c r="V423">
        <f>VLOOKUP(Table13[[#This Row],[Make]],$A$4:$B$51,2,0)</f>
        <v>6</v>
      </c>
      <c r="W423" t="s">
        <v>176</v>
      </c>
      <c r="X423">
        <f>VLOOKUP(Table13[[#This Row],[Model]],Table12[[Model S]:[Column2]],2,0)</f>
        <v>25</v>
      </c>
      <c r="Y423">
        <v>2016</v>
      </c>
      <c r="Z423">
        <f>VLOOKUP(Table13[[#This Row],[Year]],$E$4:$F$31,2,0)</f>
        <v>27</v>
      </c>
      <c r="AA423" t="s">
        <v>74</v>
      </c>
      <c r="AB423">
        <f>VLOOKUP(Table13[[#This Row],[Engine Fuel Type]],$G$4:$H$13,2,0)</f>
        <v>9</v>
      </c>
      <c r="AC423">
        <v>240</v>
      </c>
      <c r="AD423">
        <v>4</v>
      </c>
      <c r="AE423" t="s">
        <v>81</v>
      </c>
      <c r="AF423">
        <f>VLOOKUP(Table13[[#This Row],[Transmission Type]],$I$4:$J$7,2,0)</f>
        <v>2</v>
      </c>
      <c r="AG423" t="s">
        <v>76</v>
      </c>
      <c r="AH423">
        <f>VLOOKUP(Table13[[#This Row],[Driven_Wheels]],$K$4:$L$7,2,0)</f>
        <v>4</v>
      </c>
      <c r="AI423">
        <v>2</v>
      </c>
      <c r="AJ423" t="s">
        <v>107</v>
      </c>
      <c r="AK423">
        <f>VLOOKUP(Table13[[#This Row],[Market Category]],$M$4:$N$75,2,0)</f>
        <v>64</v>
      </c>
      <c r="AL423" t="s">
        <v>94</v>
      </c>
      <c r="AM423">
        <f>VLOOKUP(Table13[[#This Row],[Vehicle Size]],$O$4:$P$6,2,0)</f>
        <v>3</v>
      </c>
      <c r="AN423" t="s">
        <v>87</v>
      </c>
      <c r="AO423">
        <f>VLOOKUP(Table13[[#This Row],[Vehicle Style]],$Q$4:$R$19,2,0)</f>
        <v>7</v>
      </c>
      <c r="AP423">
        <v>34</v>
      </c>
      <c r="AQ423">
        <v>23</v>
      </c>
      <c r="AR423">
        <v>3916</v>
      </c>
      <c r="AS423">
        <v>50000</v>
      </c>
    </row>
    <row r="424" spans="3:45" x14ac:dyDescent="0.35">
      <c r="C424" t="s">
        <v>638</v>
      </c>
      <c r="D424">
        <v>421</v>
      </c>
      <c r="T424">
        <v>421</v>
      </c>
      <c r="U424" t="s">
        <v>72</v>
      </c>
      <c r="V424">
        <f>VLOOKUP(Table13[[#This Row],[Make]],$A$4:$B$51,2,0)</f>
        <v>6</v>
      </c>
      <c r="W424" t="s">
        <v>176</v>
      </c>
      <c r="X424">
        <f>VLOOKUP(Table13[[#This Row],[Model]],Table12[[Model S]:[Column2]],2,0)</f>
        <v>25</v>
      </c>
      <c r="Y424">
        <v>2016</v>
      </c>
      <c r="Z424">
        <f>VLOOKUP(Table13[[#This Row],[Year]],$E$4:$F$31,2,0)</f>
        <v>27</v>
      </c>
      <c r="AA424" t="s">
        <v>74</v>
      </c>
      <c r="AB424">
        <f>VLOOKUP(Table13[[#This Row],[Engine Fuel Type]],$G$4:$H$13,2,0)</f>
        <v>9</v>
      </c>
      <c r="AC424">
        <v>240</v>
      </c>
      <c r="AD424">
        <v>4</v>
      </c>
      <c r="AE424" t="s">
        <v>75</v>
      </c>
      <c r="AF424">
        <f>VLOOKUP(Table13[[#This Row],[Transmission Type]],$I$4:$J$7,2,0)</f>
        <v>4</v>
      </c>
      <c r="AG424" t="s">
        <v>76</v>
      </c>
      <c r="AH424">
        <f>VLOOKUP(Table13[[#This Row],[Driven_Wheels]],$K$4:$L$7,2,0)</f>
        <v>4</v>
      </c>
      <c r="AI424">
        <v>2</v>
      </c>
      <c r="AJ424" t="s">
        <v>86</v>
      </c>
      <c r="AK424">
        <f>VLOOKUP(Table13[[#This Row],[Market Category]],$M$4:$N$75,2,0)</f>
        <v>68</v>
      </c>
      <c r="AL424" t="s">
        <v>94</v>
      </c>
      <c r="AM424">
        <f>VLOOKUP(Table13[[#This Row],[Vehicle Size]],$O$4:$P$6,2,0)</f>
        <v>3</v>
      </c>
      <c r="AN424" t="s">
        <v>78</v>
      </c>
      <c r="AO424">
        <f>VLOOKUP(Table13[[#This Row],[Vehicle Style]],$Q$4:$R$19,2,0)</f>
        <v>9</v>
      </c>
      <c r="AP424">
        <v>34</v>
      </c>
      <c r="AQ424">
        <v>22</v>
      </c>
      <c r="AR424">
        <v>3916</v>
      </c>
      <c r="AS424">
        <v>41850</v>
      </c>
    </row>
    <row r="425" spans="3:45" x14ac:dyDescent="0.35">
      <c r="C425" t="s">
        <v>639</v>
      </c>
      <c r="D425">
        <v>422</v>
      </c>
      <c r="T425">
        <v>422</v>
      </c>
      <c r="U425" t="s">
        <v>72</v>
      </c>
      <c r="V425">
        <f>VLOOKUP(Table13[[#This Row],[Make]],$A$4:$B$51,2,0)</f>
        <v>6</v>
      </c>
      <c r="W425" t="s">
        <v>176</v>
      </c>
      <c r="X425">
        <f>VLOOKUP(Table13[[#This Row],[Model]],Table12[[Model S]:[Column2]],2,0)</f>
        <v>25</v>
      </c>
      <c r="Y425">
        <v>2016</v>
      </c>
      <c r="Z425">
        <f>VLOOKUP(Table13[[#This Row],[Year]],$E$4:$F$31,2,0)</f>
        <v>27</v>
      </c>
      <c r="AA425" t="s">
        <v>74</v>
      </c>
      <c r="AB425">
        <f>VLOOKUP(Table13[[#This Row],[Engine Fuel Type]],$G$4:$H$13,2,0)</f>
        <v>9</v>
      </c>
      <c r="AC425">
        <v>300</v>
      </c>
      <c r="AD425">
        <v>6</v>
      </c>
      <c r="AE425" t="s">
        <v>81</v>
      </c>
      <c r="AF425">
        <f>VLOOKUP(Table13[[#This Row],[Transmission Type]],$I$4:$J$7,2,0)</f>
        <v>2</v>
      </c>
      <c r="AG425" t="s">
        <v>68</v>
      </c>
      <c r="AH425">
        <f>VLOOKUP(Table13[[#This Row],[Driven_Wheels]],$K$4:$L$7,2,0)</f>
        <v>1</v>
      </c>
      <c r="AI425">
        <v>2</v>
      </c>
      <c r="AJ425" t="s">
        <v>86</v>
      </c>
      <c r="AK425">
        <f>VLOOKUP(Table13[[#This Row],[Market Category]],$M$4:$N$75,2,0)</f>
        <v>68</v>
      </c>
      <c r="AL425" t="s">
        <v>94</v>
      </c>
      <c r="AM425">
        <f>VLOOKUP(Table13[[#This Row],[Vehicle Size]],$O$4:$P$6,2,0)</f>
        <v>3</v>
      </c>
      <c r="AN425" t="s">
        <v>78</v>
      </c>
      <c r="AO425">
        <f>VLOOKUP(Table13[[#This Row],[Vehicle Style]],$Q$4:$R$19,2,0)</f>
        <v>9</v>
      </c>
      <c r="AP425">
        <v>30</v>
      </c>
      <c r="AQ425">
        <v>20</v>
      </c>
      <c r="AR425">
        <v>3916</v>
      </c>
      <c r="AS425">
        <v>50150</v>
      </c>
    </row>
    <row r="426" spans="3:45" x14ac:dyDescent="0.35">
      <c r="C426" t="s">
        <v>640</v>
      </c>
      <c r="D426">
        <v>423</v>
      </c>
      <c r="T426">
        <v>423</v>
      </c>
      <c r="U426" t="s">
        <v>72</v>
      </c>
      <c r="V426">
        <f>VLOOKUP(Table13[[#This Row],[Make]],$A$4:$B$51,2,0)</f>
        <v>6</v>
      </c>
      <c r="W426" t="s">
        <v>176</v>
      </c>
      <c r="X426">
        <f>VLOOKUP(Table13[[#This Row],[Model]],Table12[[Model S]:[Column2]],2,0)</f>
        <v>25</v>
      </c>
      <c r="Y426">
        <v>2016</v>
      </c>
      <c r="Z426">
        <f>VLOOKUP(Table13[[#This Row],[Year]],$E$4:$F$31,2,0)</f>
        <v>27</v>
      </c>
      <c r="AA426" t="s">
        <v>74</v>
      </c>
      <c r="AB426">
        <f>VLOOKUP(Table13[[#This Row],[Engine Fuel Type]],$G$4:$H$13,2,0)</f>
        <v>9</v>
      </c>
      <c r="AC426">
        <v>240</v>
      </c>
      <c r="AD426">
        <v>4</v>
      </c>
      <c r="AE426" t="s">
        <v>81</v>
      </c>
      <c r="AF426">
        <f>VLOOKUP(Table13[[#This Row],[Transmission Type]],$I$4:$J$7,2,0)</f>
        <v>2</v>
      </c>
      <c r="AG426" t="s">
        <v>76</v>
      </c>
      <c r="AH426">
        <f>VLOOKUP(Table13[[#This Row],[Driven_Wheels]],$K$4:$L$7,2,0)</f>
        <v>4</v>
      </c>
      <c r="AI426">
        <v>2</v>
      </c>
      <c r="AJ426" t="s">
        <v>86</v>
      </c>
      <c r="AK426">
        <f>VLOOKUP(Table13[[#This Row],[Market Category]],$M$4:$N$75,2,0)</f>
        <v>68</v>
      </c>
      <c r="AL426" t="s">
        <v>94</v>
      </c>
      <c r="AM426">
        <f>VLOOKUP(Table13[[#This Row],[Vehicle Size]],$O$4:$P$6,2,0)</f>
        <v>3</v>
      </c>
      <c r="AN426" t="s">
        <v>78</v>
      </c>
      <c r="AO426">
        <f>VLOOKUP(Table13[[#This Row],[Vehicle Style]],$Q$4:$R$19,2,0)</f>
        <v>9</v>
      </c>
      <c r="AP426">
        <v>35</v>
      </c>
      <c r="AQ426">
        <v>23</v>
      </c>
      <c r="AR426">
        <v>3916</v>
      </c>
      <c r="AS426">
        <v>41850</v>
      </c>
    </row>
    <row r="427" spans="3:45" x14ac:dyDescent="0.35">
      <c r="C427" t="s">
        <v>641</v>
      </c>
      <c r="D427">
        <v>424</v>
      </c>
      <c r="T427">
        <v>424</v>
      </c>
      <c r="U427" t="s">
        <v>72</v>
      </c>
      <c r="V427">
        <f>VLOOKUP(Table13[[#This Row],[Make]],$A$4:$B$51,2,0)</f>
        <v>6</v>
      </c>
      <c r="W427" t="s">
        <v>176</v>
      </c>
      <c r="X427">
        <f>VLOOKUP(Table13[[#This Row],[Model]],Table12[[Model S]:[Column2]],2,0)</f>
        <v>25</v>
      </c>
      <c r="Y427">
        <v>2016</v>
      </c>
      <c r="Z427">
        <f>VLOOKUP(Table13[[#This Row],[Year]],$E$4:$F$31,2,0)</f>
        <v>27</v>
      </c>
      <c r="AA427" t="s">
        <v>74</v>
      </c>
      <c r="AB427">
        <f>VLOOKUP(Table13[[#This Row],[Engine Fuel Type]],$G$4:$H$13,2,0)</f>
        <v>9</v>
      </c>
      <c r="AC427">
        <v>300</v>
      </c>
      <c r="AD427">
        <v>6</v>
      </c>
      <c r="AE427" t="s">
        <v>81</v>
      </c>
      <c r="AF427">
        <f>VLOOKUP(Table13[[#This Row],[Transmission Type]],$I$4:$J$7,2,0)</f>
        <v>2</v>
      </c>
      <c r="AG427" t="s">
        <v>68</v>
      </c>
      <c r="AH427">
        <f>VLOOKUP(Table13[[#This Row],[Driven_Wheels]],$K$4:$L$7,2,0)</f>
        <v>1</v>
      </c>
      <c r="AI427">
        <v>2</v>
      </c>
      <c r="AJ427" t="s">
        <v>86</v>
      </c>
      <c r="AK427">
        <f>VLOOKUP(Table13[[#This Row],[Market Category]],$M$4:$N$75,2,0)</f>
        <v>68</v>
      </c>
      <c r="AL427" t="s">
        <v>94</v>
      </c>
      <c r="AM427">
        <f>VLOOKUP(Table13[[#This Row],[Vehicle Size]],$O$4:$P$6,2,0)</f>
        <v>3</v>
      </c>
      <c r="AN427" t="s">
        <v>87</v>
      </c>
      <c r="AO427">
        <f>VLOOKUP(Table13[[#This Row],[Vehicle Style]],$Q$4:$R$19,2,0)</f>
        <v>7</v>
      </c>
      <c r="AP427">
        <v>29</v>
      </c>
      <c r="AQ427">
        <v>20</v>
      </c>
      <c r="AR427">
        <v>3916</v>
      </c>
      <c r="AS427">
        <v>58950</v>
      </c>
    </row>
    <row r="428" spans="3:45" x14ac:dyDescent="0.35">
      <c r="C428" t="s">
        <v>642</v>
      </c>
      <c r="D428">
        <v>425</v>
      </c>
      <c r="T428">
        <v>425</v>
      </c>
      <c r="U428" t="s">
        <v>72</v>
      </c>
      <c r="V428">
        <f>VLOOKUP(Table13[[#This Row],[Make]],$A$4:$B$51,2,0)</f>
        <v>6</v>
      </c>
      <c r="W428" t="s">
        <v>176</v>
      </c>
      <c r="X428">
        <f>VLOOKUP(Table13[[#This Row],[Model]],Table12[[Model S]:[Column2]],2,0)</f>
        <v>25</v>
      </c>
      <c r="Y428">
        <v>2016</v>
      </c>
      <c r="Z428">
        <f>VLOOKUP(Table13[[#This Row],[Year]],$E$4:$F$31,2,0)</f>
        <v>27</v>
      </c>
      <c r="AA428" t="s">
        <v>74</v>
      </c>
      <c r="AB428">
        <f>VLOOKUP(Table13[[#This Row],[Engine Fuel Type]],$G$4:$H$13,2,0)</f>
        <v>9</v>
      </c>
      <c r="AC428">
        <v>240</v>
      </c>
      <c r="AD428">
        <v>4</v>
      </c>
      <c r="AE428" t="s">
        <v>81</v>
      </c>
      <c r="AF428">
        <f>VLOOKUP(Table13[[#This Row],[Transmission Type]],$I$4:$J$7,2,0)</f>
        <v>2</v>
      </c>
      <c r="AG428" t="s">
        <v>68</v>
      </c>
      <c r="AH428">
        <f>VLOOKUP(Table13[[#This Row],[Driven_Wheels]],$K$4:$L$7,2,0)</f>
        <v>1</v>
      </c>
      <c r="AI428">
        <v>2</v>
      </c>
      <c r="AJ428" t="s">
        <v>107</v>
      </c>
      <c r="AK428">
        <f>VLOOKUP(Table13[[#This Row],[Market Category]],$M$4:$N$75,2,0)</f>
        <v>64</v>
      </c>
      <c r="AL428" t="s">
        <v>94</v>
      </c>
      <c r="AM428">
        <f>VLOOKUP(Table13[[#This Row],[Vehicle Size]],$O$4:$P$6,2,0)</f>
        <v>3</v>
      </c>
      <c r="AN428" t="s">
        <v>78</v>
      </c>
      <c r="AO428">
        <f>VLOOKUP(Table13[[#This Row],[Vehicle Style]],$Q$4:$R$19,2,0)</f>
        <v>9</v>
      </c>
      <c r="AP428">
        <v>34</v>
      </c>
      <c r="AQ428">
        <v>22</v>
      </c>
      <c r="AR428">
        <v>3916</v>
      </c>
      <c r="AS428">
        <v>43850</v>
      </c>
    </row>
    <row r="429" spans="3:45" x14ac:dyDescent="0.35">
      <c r="C429" t="s">
        <v>643</v>
      </c>
      <c r="D429">
        <v>426</v>
      </c>
      <c r="T429">
        <v>426</v>
      </c>
      <c r="U429" t="s">
        <v>72</v>
      </c>
      <c r="V429">
        <f>VLOOKUP(Table13[[#This Row],[Make]],$A$4:$B$51,2,0)</f>
        <v>6</v>
      </c>
      <c r="W429" t="s">
        <v>176</v>
      </c>
      <c r="X429">
        <f>VLOOKUP(Table13[[#This Row],[Model]],Table12[[Model S]:[Column2]],2,0)</f>
        <v>25</v>
      </c>
      <c r="Y429">
        <v>2016</v>
      </c>
      <c r="Z429">
        <f>VLOOKUP(Table13[[#This Row],[Year]],$E$4:$F$31,2,0)</f>
        <v>27</v>
      </c>
      <c r="AA429" t="s">
        <v>74</v>
      </c>
      <c r="AB429">
        <f>VLOOKUP(Table13[[#This Row],[Engine Fuel Type]],$G$4:$H$13,2,0)</f>
        <v>9</v>
      </c>
      <c r="AC429">
        <v>300</v>
      </c>
      <c r="AD429">
        <v>6</v>
      </c>
      <c r="AE429" t="s">
        <v>81</v>
      </c>
      <c r="AF429">
        <f>VLOOKUP(Table13[[#This Row],[Transmission Type]],$I$4:$J$7,2,0)</f>
        <v>2</v>
      </c>
      <c r="AG429" t="s">
        <v>76</v>
      </c>
      <c r="AH429">
        <f>VLOOKUP(Table13[[#This Row],[Driven_Wheels]],$K$4:$L$7,2,0)</f>
        <v>4</v>
      </c>
      <c r="AI429">
        <v>2</v>
      </c>
      <c r="AJ429" t="s">
        <v>86</v>
      </c>
      <c r="AK429">
        <f>VLOOKUP(Table13[[#This Row],[Market Category]],$M$4:$N$75,2,0)</f>
        <v>68</v>
      </c>
      <c r="AL429" t="s">
        <v>94</v>
      </c>
      <c r="AM429">
        <f>VLOOKUP(Table13[[#This Row],[Vehicle Size]],$O$4:$P$6,2,0)</f>
        <v>3</v>
      </c>
      <c r="AN429" t="s">
        <v>78</v>
      </c>
      <c r="AO429">
        <f>VLOOKUP(Table13[[#This Row],[Vehicle Style]],$Q$4:$R$19,2,0)</f>
        <v>9</v>
      </c>
      <c r="AP429">
        <v>31</v>
      </c>
      <c r="AQ429">
        <v>20</v>
      </c>
      <c r="AR429">
        <v>3916</v>
      </c>
      <c r="AS429">
        <v>48150</v>
      </c>
    </row>
    <row r="430" spans="3:45" x14ac:dyDescent="0.35">
      <c r="C430" t="s">
        <v>644</v>
      </c>
      <c r="D430">
        <v>427</v>
      </c>
      <c r="T430">
        <v>427</v>
      </c>
      <c r="U430" t="s">
        <v>72</v>
      </c>
      <c r="V430">
        <f>VLOOKUP(Table13[[#This Row],[Make]],$A$4:$B$51,2,0)</f>
        <v>6</v>
      </c>
      <c r="W430" t="s">
        <v>176</v>
      </c>
      <c r="X430">
        <f>VLOOKUP(Table13[[#This Row],[Model]],Table12[[Model S]:[Column2]],2,0)</f>
        <v>25</v>
      </c>
      <c r="Y430">
        <v>2016</v>
      </c>
      <c r="Z430">
        <f>VLOOKUP(Table13[[#This Row],[Year]],$E$4:$F$31,2,0)</f>
        <v>27</v>
      </c>
      <c r="AA430" t="s">
        <v>74</v>
      </c>
      <c r="AB430">
        <f>VLOOKUP(Table13[[#This Row],[Engine Fuel Type]],$G$4:$H$13,2,0)</f>
        <v>9</v>
      </c>
      <c r="AC430">
        <v>300</v>
      </c>
      <c r="AD430">
        <v>6</v>
      </c>
      <c r="AE430" t="s">
        <v>81</v>
      </c>
      <c r="AF430">
        <f>VLOOKUP(Table13[[#This Row],[Transmission Type]],$I$4:$J$7,2,0)</f>
        <v>2</v>
      </c>
      <c r="AG430" t="s">
        <v>76</v>
      </c>
      <c r="AH430">
        <f>VLOOKUP(Table13[[#This Row],[Driven_Wheels]],$K$4:$L$7,2,0)</f>
        <v>4</v>
      </c>
      <c r="AI430">
        <v>2</v>
      </c>
      <c r="AJ430" t="s">
        <v>86</v>
      </c>
      <c r="AK430">
        <f>VLOOKUP(Table13[[#This Row],[Market Category]],$M$4:$N$75,2,0)</f>
        <v>68</v>
      </c>
      <c r="AL430" t="s">
        <v>94</v>
      </c>
      <c r="AM430">
        <f>VLOOKUP(Table13[[#This Row],[Vehicle Size]],$O$4:$P$6,2,0)</f>
        <v>3</v>
      </c>
      <c r="AN430" t="s">
        <v>87</v>
      </c>
      <c r="AO430">
        <f>VLOOKUP(Table13[[#This Row],[Vehicle Style]],$Q$4:$R$19,2,0)</f>
        <v>7</v>
      </c>
      <c r="AP430">
        <v>31</v>
      </c>
      <c r="AQ430">
        <v>20</v>
      </c>
      <c r="AR430">
        <v>3916</v>
      </c>
      <c r="AS430">
        <v>56950</v>
      </c>
    </row>
    <row r="431" spans="3:45" x14ac:dyDescent="0.35">
      <c r="C431" t="s">
        <v>645</v>
      </c>
      <c r="D431">
        <v>428</v>
      </c>
      <c r="T431">
        <v>428</v>
      </c>
      <c r="U431" t="s">
        <v>72</v>
      </c>
      <c r="V431">
        <f>VLOOKUP(Table13[[#This Row],[Make]],$A$4:$B$51,2,0)</f>
        <v>6</v>
      </c>
      <c r="W431" t="s">
        <v>176</v>
      </c>
      <c r="X431">
        <f>VLOOKUP(Table13[[#This Row],[Model]],Table12[[Model S]:[Column2]],2,0)</f>
        <v>25</v>
      </c>
      <c r="Y431">
        <v>2017</v>
      </c>
      <c r="Z431">
        <f>VLOOKUP(Table13[[#This Row],[Year]],$E$4:$F$31,2,0)</f>
        <v>28</v>
      </c>
      <c r="AA431" t="s">
        <v>117</v>
      </c>
      <c r="AB431">
        <f>VLOOKUP(Table13[[#This Row],[Engine Fuel Type]],$G$4:$H$13,2,0)</f>
        <v>8</v>
      </c>
      <c r="AC431">
        <v>248</v>
      </c>
      <c r="AD431">
        <v>4</v>
      </c>
      <c r="AE431" t="s">
        <v>81</v>
      </c>
      <c r="AF431">
        <f>VLOOKUP(Table13[[#This Row],[Transmission Type]],$I$4:$J$7,2,0)</f>
        <v>2</v>
      </c>
      <c r="AG431" t="s">
        <v>76</v>
      </c>
      <c r="AH431">
        <f>VLOOKUP(Table13[[#This Row],[Driven_Wheels]],$K$4:$L$7,2,0)</f>
        <v>4</v>
      </c>
      <c r="AI431">
        <v>2</v>
      </c>
      <c r="AJ431" t="s">
        <v>107</v>
      </c>
      <c r="AK431">
        <f>VLOOKUP(Table13[[#This Row],[Market Category]],$M$4:$N$75,2,0)</f>
        <v>64</v>
      </c>
      <c r="AL431" t="s">
        <v>94</v>
      </c>
      <c r="AM431">
        <f>VLOOKUP(Table13[[#This Row],[Vehicle Size]],$O$4:$P$6,2,0)</f>
        <v>3</v>
      </c>
      <c r="AN431" t="s">
        <v>87</v>
      </c>
      <c r="AO431">
        <f>VLOOKUP(Table13[[#This Row],[Vehicle Style]],$Q$4:$R$19,2,0)</f>
        <v>7</v>
      </c>
      <c r="AP431">
        <v>34</v>
      </c>
      <c r="AQ431">
        <v>23</v>
      </c>
      <c r="AR431">
        <v>3916</v>
      </c>
      <c r="AS431">
        <v>50300</v>
      </c>
    </row>
    <row r="432" spans="3:45" x14ac:dyDescent="0.35">
      <c r="C432" t="s">
        <v>646</v>
      </c>
      <c r="D432">
        <v>429</v>
      </c>
      <c r="T432">
        <v>429</v>
      </c>
      <c r="U432" t="s">
        <v>72</v>
      </c>
      <c r="V432">
        <f>VLOOKUP(Table13[[#This Row],[Make]],$A$4:$B$51,2,0)</f>
        <v>6</v>
      </c>
      <c r="W432" t="s">
        <v>176</v>
      </c>
      <c r="X432">
        <f>VLOOKUP(Table13[[#This Row],[Model]],Table12[[Model S]:[Column2]],2,0)</f>
        <v>25</v>
      </c>
      <c r="Y432">
        <v>2017</v>
      </c>
      <c r="Z432">
        <f>VLOOKUP(Table13[[#This Row],[Year]],$E$4:$F$31,2,0)</f>
        <v>28</v>
      </c>
      <c r="AA432" t="s">
        <v>117</v>
      </c>
      <c r="AB432">
        <f>VLOOKUP(Table13[[#This Row],[Engine Fuel Type]],$G$4:$H$13,2,0)</f>
        <v>8</v>
      </c>
      <c r="AC432">
        <v>248</v>
      </c>
      <c r="AD432">
        <v>4</v>
      </c>
      <c r="AE432" t="s">
        <v>81</v>
      </c>
      <c r="AF432">
        <f>VLOOKUP(Table13[[#This Row],[Transmission Type]],$I$4:$J$7,2,0)</f>
        <v>2</v>
      </c>
      <c r="AG432" t="s">
        <v>68</v>
      </c>
      <c r="AH432">
        <f>VLOOKUP(Table13[[#This Row],[Driven_Wheels]],$K$4:$L$7,2,0)</f>
        <v>1</v>
      </c>
      <c r="AI432">
        <v>2</v>
      </c>
      <c r="AJ432" t="s">
        <v>107</v>
      </c>
      <c r="AK432">
        <f>VLOOKUP(Table13[[#This Row],[Market Category]],$M$4:$N$75,2,0)</f>
        <v>64</v>
      </c>
      <c r="AL432" t="s">
        <v>94</v>
      </c>
      <c r="AM432">
        <f>VLOOKUP(Table13[[#This Row],[Vehicle Size]],$O$4:$P$6,2,0)</f>
        <v>3</v>
      </c>
      <c r="AN432" t="s">
        <v>87</v>
      </c>
      <c r="AO432">
        <f>VLOOKUP(Table13[[#This Row],[Vehicle Style]],$Q$4:$R$19,2,0)</f>
        <v>7</v>
      </c>
      <c r="AP432">
        <v>32</v>
      </c>
      <c r="AQ432">
        <v>22</v>
      </c>
      <c r="AR432">
        <v>3916</v>
      </c>
      <c r="AS432">
        <v>52300</v>
      </c>
    </row>
    <row r="433" spans="3:45" x14ac:dyDescent="0.35">
      <c r="C433" t="s">
        <v>647</v>
      </c>
      <c r="D433">
        <v>430</v>
      </c>
      <c r="T433">
        <v>430</v>
      </c>
      <c r="U433" t="s">
        <v>72</v>
      </c>
      <c r="V433">
        <f>VLOOKUP(Table13[[#This Row],[Make]],$A$4:$B$51,2,0)</f>
        <v>6</v>
      </c>
      <c r="W433" t="s">
        <v>176</v>
      </c>
      <c r="X433">
        <f>VLOOKUP(Table13[[#This Row],[Model]],Table12[[Model S]:[Column2]],2,0)</f>
        <v>25</v>
      </c>
      <c r="Y433">
        <v>2017</v>
      </c>
      <c r="Z433">
        <f>VLOOKUP(Table13[[#This Row],[Year]],$E$4:$F$31,2,0)</f>
        <v>28</v>
      </c>
      <c r="AA433" t="s">
        <v>117</v>
      </c>
      <c r="AB433">
        <f>VLOOKUP(Table13[[#This Row],[Engine Fuel Type]],$G$4:$H$13,2,0)</f>
        <v>8</v>
      </c>
      <c r="AC433">
        <v>320</v>
      </c>
      <c r="AD433">
        <v>6</v>
      </c>
      <c r="AE433" t="s">
        <v>81</v>
      </c>
      <c r="AF433">
        <f>VLOOKUP(Table13[[#This Row],[Transmission Type]],$I$4:$J$7,2,0)</f>
        <v>2</v>
      </c>
      <c r="AG433" t="s">
        <v>68</v>
      </c>
      <c r="AH433">
        <f>VLOOKUP(Table13[[#This Row],[Driven_Wheels]],$K$4:$L$7,2,0)</f>
        <v>1</v>
      </c>
      <c r="AI433">
        <v>2</v>
      </c>
      <c r="AJ433" t="s">
        <v>86</v>
      </c>
      <c r="AK433">
        <f>VLOOKUP(Table13[[#This Row],[Market Category]],$M$4:$N$75,2,0)</f>
        <v>68</v>
      </c>
      <c r="AL433" t="s">
        <v>94</v>
      </c>
      <c r="AM433">
        <f>VLOOKUP(Table13[[#This Row],[Vehicle Size]],$O$4:$P$6,2,0)</f>
        <v>3</v>
      </c>
      <c r="AN433" t="s">
        <v>78</v>
      </c>
      <c r="AO433">
        <f>VLOOKUP(Table13[[#This Row],[Vehicle Style]],$Q$4:$R$19,2,0)</f>
        <v>9</v>
      </c>
      <c r="AP433">
        <v>31</v>
      </c>
      <c r="AQ433">
        <v>21</v>
      </c>
      <c r="AR433">
        <v>3916</v>
      </c>
      <c r="AS433">
        <v>50500</v>
      </c>
    </row>
    <row r="434" spans="3:45" x14ac:dyDescent="0.35">
      <c r="C434" t="s">
        <v>648</v>
      </c>
      <c r="D434">
        <v>431</v>
      </c>
      <c r="T434">
        <v>431</v>
      </c>
      <c r="U434" t="s">
        <v>72</v>
      </c>
      <c r="V434">
        <f>VLOOKUP(Table13[[#This Row],[Make]],$A$4:$B$51,2,0)</f>
        <v>6</v>
      </c>
      <c r="W434" t="s">
        <v>176</v>
      </c>
      <c r="X434">
        <f>VLOOKUP(Table13[[#This Row],[Model]],Table12[[Model S]:[Column2]],2,0)</f>
        <v>25</v>
      </c>
      <c r="Y434">
        <v>2017</v>
      </c>
      <c r="Z434">
        <f>VLOOKUP(Table13[[#This Row],[Year]],$E$4:$F$31,2,0)</f>
        <v>28</v>
      </c>
      <c r="AA434" t="s">
        <v>117</v>
      </c>
      <c r="AB434">
        <f>VLOOKUP(Table13[[#This Row],[Engine Fuel Type]],$G$4:$H$13,2,0)</f>
        <v>8</v>
      </c>
      <c r="AC434">
        <v>248</v>
      </c>
      <c r="AD434">
        <v>4</v>
      </c>
      <c r="AE434" t="s">
        <v>81</v>
      </c>
      <c r="AF434">
        <f>VLOOKUP(Table13[[#This Row],[Transmission Type]],$I$4:$J$7,2,0)</f>
        <v>2</v>
      </c>
      <c r="AG434" t="s">
        <v>68</v>
      </c>
      <c r="AH434">
        <f>VLOOKUP(Table13[[#This Row],[Driven_Wheels]],$K$4:$L$7,2,0)</f>
        <v>1</v>
      </c>
      <c r="AI434">
        <v>2</v>
      </c>
      <c r="AJ434" t="s">
        <v>86</v>
      </c>
      <c r="AK434">
        <f>VLOOKUP(Table13[[#This Row],[Market Category]],$M$4:$N$75,2,0)</f>
        <v>68</v>
      </c>
      <c r="AL434" t="s">
        <v>94</v>
      </c>
      <c r="AM434">
        <f>VLOOKUP(Table13[[#This Row],[Vehicle Size]],$O$4:$P$6,2,0)</f>
        <v>3</v>
      </c>
      <c r="AN434" t="s">
        <v>78</v>
      </c>
      <c r="AO434">
        <f>VLOOKUP(Table13[[#This Row],[Vehicle Style]],$Q$4:$R$19,2,0)</f>
        <v>9</v>
      </c>
      <c r="AP434">
        <v>33</v>
      </c>
      <c r="AQ434">
        <v>23</v>
      </c>
      <c r="AR434">
        <v>3916</v>
      </c>
      <c r="AS434">
        <v>44150</v>
      </c>
    </row>
    <row r="435" spans="3:45" x14ac:dyDescent="0.35">
      <c r="C435" t="s">
        <v>649</v>
      </c>
      <c r="D435">
        <v>432</v>
      </c>
      <c r="T435">
        <v>432</v>
      </c>
      <c r="U435" t="s">
        <v>72</v>
      </c>
      <c r="V435">
        <f>VLOOKUP(Table13[[#This Row],[Make]],$A$4:$B$51,2,0)</f>
        <v>6</v>
      </c>
      <c r="W435" t="s">
        <v>176</v>
      </c>
      <c r="X435">
        <f>VLOOKUP(Table13[[#This Row],[Model]],Table12[[Model S]:[Column2]],2,0)</f>
        <v>25</v>
      </c>
      <c r="Y435">
        <v>2017</v>
      </c>
      <c r="Z435">
        <f>VLOOKUP(Table13[[#This Row],[Year]],$E$4:$F$31,2,0)</f>
        <v>28</v>
      </c>
      <c r="AA435" t="s">
        <v>117</v>
      </c>
      <c r="AB435">
        <f>VLOOKUP(Table13[[#This Row],[Engine Fuel Type]],$G$4:$H$13,2,0)</f>
        <v>8</v>
      </c>
      <c r="AC435">
        <v>248</v>
      </c>
      <c r="AD435">
        <v>4</v>
      </c>
      <c r="AE435" t="s">
        <v>81</v>
      </c>
      <c r="AF435">
        <f>VLOOKUP(Table13[[#This Row],[Transmission Type]],$I$4:$J$7,2,0)</f>
        <v>2</v>
      </c>
      <c r="AG435" t="s">
        <v>76</v>
      </c>
      <c r="AH435">
        <f>VLOOKUP(Table13[[#This Row],[Driven_Wheels]],$K$4:$L$7,2,0)</f>
        <v>4</v>
      </c>
      <c r="AI435">
        <v>2</v>
      </c>
      <c r="AJ435" t="s">
        <v>86</v>
      </c>
      <c r="AK435">
        <f>VLOOKUP(Table13[[#This Row],[Market Category]],$M$4:$N$75,2,0)</f>
        <v>68</v>
      </c>
      <c r="AL435" t="s">
        <v>94</v>
      </c>
      <c r="AM435">
        <f>VLOOKUP(Table13[[#This Row],[Vehicle Size]],$O$4:$P$6,2,0)</f>
        <v>3</v>
      </c>
      <c r="AN435" t="s">
        <v>78</v>
      </c>
      <c r="AO435">
        <f>VLOOKUP(Table13[[#This Row],[Vehicle Style]],$Q$4:$R$19,2,0)</f>
        <v>9</v>
      </c>
      <c r="AP435">
        <v>34</v>
      </c>
      <c r="AQ435">
        <v>23</v>
      </c>
      <c r="AR435">
        <v>3916</v>
      </c>
      <c r="AS435">
        <v>42150</v>
      </c>
    </row>
    <row r="436" spans="3:45" x14ac:dyDescent="0.35">
      <c r="C436" t="s">
        <v>650</v>
      </c>
      <c r="D436">
        <v>433</v>
      </c>
      <c r="T436">
        <v>433</v>
      </c>
      <c r="U436" t="s">
        <v>72</v>
      </c>
      <c r="V436">
        <f>VLOOKUP(Table13[[#This Row],[Make]],$A$4:$B$51,2,0)</f>
        <v>6</v>
      </c>
      <c r="W436" t="s">
        <v>176</v>
      </c>
      <c r="X436">
        <f>VLOOKUP(Table13[[#This Row],[Model]],Table12[[Model S]:[Column2]],2,0)</f>
        <v>25</v>
      </c>
      <c r="Y436">
        <v>2017</v>
      </c>
      <c r="Z436">
        <f>VLOOKUP(Table13[[#This Row],[Year]],$E$4:$F$31,2,0)</f>
        <v>28</v>
      </c>
      <c r="AA436" t="s">
        <v>117</v>
      </c>
      <c r="AB436">
        <f>VLOOKUP(Table13[[#This Row],[Engine Fuel Type]],$G$4:$H$13,2,0)</f>
        <v>8</v>
      </c>
      <c r="AC436">
        <v>320</v>
      </c>
      <c r="AD436">
        <v>6</v>
      </c>
      <c r="AE436" t="s">
        <v>81</v>
      </c>
      <c r="AF436">
        <f>VLOOKUP(Table13[[#This Row],[Transmission Type]],$I$4:$J$7,2,0)</f>
        <v>2</v>
      </c>
      <c r="AG436" t="s">
        <v>68</v>
      </c>
      <c r="AH436">
        <f>VLOOKUP(Table13[[#This Row],[Driven_Wheels]],$K$4:$L$7,2,0)</f>
        <v>1</v>
      </c>
      <c r="AI436">
        <v>2</v>
      </c>
      <c r="AJ436" t="s">
        <v>86</v>
      </c>
      <c r="AK436">
        <f>VLOOKUP(Table13[[#This Row],[Market Category]],$M$4:$N$75,2,0)</f>
        <v>68</v>
      </c>
      <c r="AL436" t="s">
        <v>94</v>
      </c>
      <c r="AM436">
        <f>VLOOKUP(Table13[[#This Row],[Vehicle Size]],$O$4:$P$6,2,0)</f>
        <v>3</v>
      </c>
      <c r="AN436" t="s">
        <v>87</v>
      </c>
      <c r="AO436">
        <f>VLOOKUP(Table13[[#This Row],[Vehicle Style]],$Q$4:$R$19,2,0)</f>
        <v>7</v>
      </c>
      <c r="AP436">
        <v>30</v>
      </c>
      <c r="AQ436">
        <v>20</v>
      </c>
      <c r="AR436">
        <v>3916</v>
      </c>
      <c r="AS436">
        <v>59300</v>
      </c>
    </row>
    <row r="437" spans="3:45" x14ac:dyDescent="0.35">
      <c r="C437" t="s">
        <v>651</v>
      </c>
      <c r="D437">
        <v>434</v>
      </c>
      <c r="T437">
        <v>434</v>
      </c>
      <c r="U437" t="s">
        <v>72</v>
      </c>
      <c r="V437">
        <f>VLOOKUP(Table13[[#This Row],[Make]],$A$4:$B$51,2,0)</f>
        <v>6</v>
      </c>
      <c r="W437" t="s">
        <v>176</v>
      </c>
      <c r="X437">
        <f>VLOOKUP(Table13[[#This Row],[Model]],Table12[[Model S]:[Column2]],2,0)</f>
        <v>25</v>
      </c>
      <c r="Y437">
        <v>2017</v>
      </c>
      <c r="Z437">
        <f>VLOOKUP(Table13[[#This Row],[Year]],$E$4:$F$31,2,0)</f>
        <v>28</v>
      </c>
      <c r="AA437" t="s">
        <v>117</v>
      </c>
      <c r="AB437">
        <f>VLOOKUP(Table13[[#This Row],[Engine Fuel Type]],$G$4:$H$13,2,0)</f>
        <v>8</v>
      </c>
      <c r="AC437">
        <v>320</v>
      </c>
      <c r="AD437">
        <v>6</v>
      </c>
      <c r="AE437" t="s">
        <v>81</v>
      </c>
      <c r="AF437">
        <f>VLOOKUP(Table13[[#This Row],[Transmission Type]],$I$4:$J$7,2,0)</f>
        <v>2</v>
      </c>
      <c r="AG437" t="s">
        <v>76</v>
      </c>
      <c r="AH437">
        <f>VLOOKUP(Table13[[#This Row],[Driven_Wheels]],$K$4:$L$7,2,0)</f>
        <v>4</v>
      </c>
      <c r="AI437">
        <v>2</v>
      </c>
      <c r="AJ437" t="s">
        <v>86</v>
      </c>
      <c r="AK437">
        <f>VLOOKUP(Table13[[#This Row],[Market Category]],$M$4:$N$75,2,0)</f>
        <v>68</v>
      </c>
      <c r="AL437" t="s">
        <v>94</v>
      </c>
      <c r="AM437">
        <f>VLOOKUP(Table13[[#This Row],[Vehicle Size]],$O$4:$P$6,2,0)</f>
        <v>3</v>
      </c>
      <c r="AN437" t="s">
        <v>87</v>
      </c>
      <c r="AO437">
        <f>VLOOKUP(Table13[[#This Row],[Vehicle Style]],$Q$4:$R$19,2,0)</f>
        <v>7</v>
      </c>
      <c r="AP437">
        <v>29</v>
      </c>
      <c r="AQ437">
        <v>21</v>
      </c>
      <c r="AR437">
        <v>3916</v>
      </c>
      <c r="AS437">
        <v>57300</v>
      </c>
    </row>
    <row r="438" spans="3:45" x14ac:dyDescent="0.35">
      <c r="C438" t="s">
        <v>652</v>
      </c>
      <c r="D438">
        <v>435</v>
      </c>
      <c r="T438">
        <v>435</v>
      </c>
      <c r="U438" t="s">
        <v>72</v>
      </c>
      <c r="V438">
        <f>VLOOKUP(Table13[[#This Row],[Make]],$A$4:$B$51,2,0)</f>
        <v>6</v>
      </c>
      <c r="W438" t="s">
        <v>176</v>
      </c>
      <c r="X438">
        <f>VLOOKUP(Table13[[#This Row],[Model]],Table12[[Model S]:[Column2]],2,0)</f>
        <v>25</v>
      </c>
      <c r="Y438">
        <v>2017</v>
      </c>
      <c r="Z438">
        <f>VLOOKUP(Table13[[#This Row],[Year]],$E$4:$F$31,2,0)</f>
        <v>28</v>
      </c>
      <c r="AA438" t="s">
        <v>117</v>
      </c>
      <c r="AB438">
        <f>VLOOKUP(Table13[[#This Row],[Engine Fuel Type]],$G$4:$H$13,2,0)</f>
        <v>8</v>
      </c>
      <c r="AC438">
        <v>320</v>
      </c>
      <c r="AD438">
        <v>6</v>
      </c>
      <c r="AE438" t="s">
        <v>81</v>
      </c>
      <c r="AF438">
        <f>VLOOKUP(Table13[[#This Row],[Transmission Type]],$I$4:$J$7,2,0)</f>
        <v>2</v>
      </c>
      <c r="AG438" t="s">
        <v>76</v>
      </c>
      <c r="AH438">
        <f>VLOOKUP(Table13[[#This Row],[Driven_Wheels]],$K$4:$L$7,2,0)</f>
        <v>4</v>
      </c>
      <c r="AI438">
        <v>2</v>
      </c>
      <c r="AJ438" t="s">
        <v>86</v>
      </c>
      <c r="AK438">
        <f>VLOOKUP(Table13[[#This Row],[Market Category]],$M$4:$N$75,2,0)</f>
        <v>68</v>
      </c>
      <c r="AL438" t="s">
        <v>94</v>
      </c>
      <c r="AM438">
        <f>VLOOKUP(Table13[[#This Row],[Vehicle Size]],$O$4:$P$6,2,0)</f>
        <v>3</v>
      </c>
      <c r="AN438" t="s">
        <v>78</v>
      </c>
      <c r="AO438">
        <f>VLOOKUP(Table13[[#This Row],[Vehicle Style]],$Q$4:$R$19,2,0)</f>
        <v>9</v>
      </c>
      <c r="AP438">
        <v>32</v>
      </c>
      <c r="AQ438">
        <v>21</v>
      </c>
      <c r="AR438">
        <v>3916</v>
      </c>
      <c r="AS438">
        <v>48500</v>
      </c>
    </row>
    <row r="439" spans="3:45" x14ac:dyDescent="0.35">
      <c r="C439" t="s">
        <v>653</v>
      </c>
      <c r="D439">
        <v>436</v>
      </c>
      <c r="T439">
        <v>436</v>
      </c>
      <c r="U439" t="s">
        <v>197</v>
      </c>
      <c r="V439">
        <f>VLOOKUP(Table13[[#This Row],[Make]],$A$4:$B$51,2,0)</f>
        <v>32</v>
      </c>
      <c r="W439" t="s">
        <v>182</v>
      </c>
      <c r="X439">
        <f>VLOOKUP(Table13[[#This Row],[Model]],Table12[[Model S]:[Column2]],2,0)</f>
        <v>27</v>
      </c>
      <c r="Y439">
        <v>1992</v>
      </c>
      <c r="Z439">
        <f>VLOOKUP(Table13[[#This Row],[Year]],$E$4:$F$31,2,0)</f>
        <v>3</v>
      </c>
      <c r="AA439" t="s">
        <v>125</v>
      </c>
      <c r="AB439">
        <f>VLOOKUP(Table13[[#This Row],[Engine Fuel Type]],$G$4:$H$13,2,0)</f>
        <v>10</v>
      </c>
      <c r="AC439">
        <v>268</v>
      </c>
      <c r="AD439">
        <v>8</v>
      </c>
      <c r="AE439" t="s">
        <v>81</v>
      </c>
      <c r="AF439">
        <f>VLOOKUP(Table13[[#This Row],[Transmission Type]],$I$4:$J$7,2,0)</f>
        <v>2</v>
      </c>
      <c r="AG439" t="s">
        <v>76</v>
      </c>
      <c r="AH439">
        <f>VLOOKUP(Table13[[#This Row],[Driven_Wheels]],$K$4:$L$7,2,0)</f>
        <v>4</v>
      </c>
      <c r="AI439">
        <v>4</v>
      </c>
      <c r="AJ439" t="s">
        <v>86</v>
      </c>
      <c r="AK439">
        <f>VLOOKUP(Table13[[#This Row],[Market Category]],$M$4:$N$75,2,0)</f>
        <v>68</v>
      </c>
      <c r="AL439" t="s">
        <v>94</v>
      </c>
      <c r="AM439">
        <f>VLOOKUP(Table13[[#This Row],[Vehicle Size]],$O$4:$P$6,2,0)</f>
        <v>3</v>
      </c>
      <c r="AN439" t="s">
        <v>147</v>
      </c>
      <c r="AO439">
        <f>VLOOKUP(Table13[[#This Row],[Vehicle Style]],$Q$4:$R$19,2,0)</f>
        <v>15</v>
      </c>
      <c r="AP439">
        <v>20</v>
      </c>
      <c r="AQ439">
        <v>15</v>
      </c>
      <c r="AR439">
        <v>617</v>
      </c>
      <c r="AS439">
        <v>2168</v>
      </c>
    </row>
    <row r="440" spans="3:45" x14ac:dyDescent="0.35">
      <c r="C440" t="s">
        <v>654</v>
      </c>
      <c r="D440">
        <v>437</v>
      </c>
      <c r="T440">
        <v>437</v>
      </c>
      <c r="U440" t="s">
        <v>197</v>
      </c>
      <c r="V440">
        <f>VLOOKUP(Table13[[#This Row],[Make]],$A$4:$B$51,2,0)</f>
        <v>32</v>
      </c>
      <c r="W440" t="s">
        <v>182</v>
      </c>
      <c r="X440">
        <f>VLOOKUP(Table13[[#This Row],[Model]],Table12[[Model S]:[Column2]],2,0)</f>
        <v>27</v>
      </c>
      <c r="Y440">
        <v>1992</v>
      </c>
      <c r="Z440">
        <f>VLOOKUP(Table13[[#This Row],[Year]],$E$4:$F$31,2,0)</f>
        <v>3</v>
      </c>
      <c r="AA440" t="s">
        <v>125</v>
      </c>
      <c r="AB440">
        <f>VLOOKUP(Table13[[#This Row],[Engine Fuel Type]],$G$4:$H$13,2,0)</f>
        <v>10</v>
      </c>
      <c r="AC440">
        <v>282</v>
      </c>
      <c r="AD440">
        <v>8</v>
      </c>
      <c r="AE440" t="s">
        <v>81</v>
      </c>
      <c r="AF440">
        <f>VLOOKUP(Table13[[#This Row],[Transmission Type]],$I$4:$J$7,2,0)</f>
        <v>2</v>
      </c>
      <c r="AG440" t="s">
        <v>76</v>
      </c>
      <c r="AH440">
        <f>VLOOKUP(Table13[[#This Row],[Driven_Wheels]],$K$4:$L$7,2,0)</f>
        <v>4</v>
      </c>
      <c r="AI440">
        <v>4</v>
      </c>
      <c r="AJ440" t="s">
        <v>107</v>
      </c>
      <c r="AK440">
        <f>VLOOKUP(Table13[[#This Row],[Market Category]],$M$4:$N$75,2,0)</f>
        <v>64</v>
      </c>
      <c r="AL440" t="s">
        <v>84</v>
      </c>
      <c r="AM440">
        <f>VLOOKUP(Table13[[#This Row],[Vehicle Size]],$O$4:$P$6,2,0)</f>
        <v>2</v>
      </c>
      <c r="AN440" t="s">
        <v>147</v>
      </c>
      <c r="AO440">
        <f>VLOOKUP(Table13[[#This Row],[Vehicle Style]],$Q$4:$R$19,2,0)</f>
        <v>15</v>
      </c>
      <c r="AP440">
        <v>16</v>
      </c>
      <c r="AQ440">
        <v>12</v>
      </c>
      <c r="AR440">
        <v>617</v>
      </c>
      <c r="AS440">
        <v>2497</v>
      </c>
    </row>
    <row r="441" spans="3:45" x14ac:dyDescent="0.35">
      <c r="C441" t="s">
        <v>655</v>
      </c>
      <c r="D441">
        <v>438</v>
      </c>
      <c r="T441">
        <v>438</v>
      </c>
      <c r="U441" t="s">
        <v>197</v>
      </c>
      <c r="V441">
        <f>VLOOKUP(Table13[[#This Row],[Make]],$A$4:$B$51,2,0)</f>
        <v>32</v>
      </c>
      <c r="W441" t="s">
        <v>182</v>
      </c>
      <c r="X441">
        <f>VLOOKUP(Table13[[#This Row],[Model]],Table12[[Model S]:[Column2]],2,0)</f>
        <v>27</v>
      </c>
      <c r="Y441">
        <v>1993</v>
      </c>
      <c r="Z441">
        <f>VLOOKUP(Table13[[#This Row],[Year]],$E$4:$F$31,2,0)</f>
        <v>4</v>
      </c>
      <c r="AA441" t="s">
        <v>125</v>
      </c>
      <c r="AB441">
        <f>VLOOKUP(Table13[[#This Row],[Engine Fuel Type]],$G$4:$H$13,2,0)</f>
        <v>10</v>
      </c>
      <c r="AC441">
        <v>275</v>
      </c>
      <c r="AD441">
        <v>8</v>
      </c>
      <c r="AE441" t="s">
        <v>81</v>
      </c>
      <c r="AF441">
        <f>VLOOKUP(Table13[[#This Row],[Transmission Type]],$I$4:$J$7,2,0)</f>
        <v>2</v>
      </c>
      <c r="AG441" t="s">
        <v>76</v>
      </c>
      <c r="AH441">
        <f>VLOOKUP(Table13[[#This Row],[Driven_Wheels]],$K$4:$L$7,2,0)</f>
        <v>4</v>
      </c>
      <c r="AI441">
        <v>4</v>
      </c>
      <c r="AJ441" t="s">
        <v>86</v>
      </c>
      <c r="AK441">
        <f>VLOOKUP(Table13[[#This Row],[Market Category]],$M$4:$N$75,2,0)</f>
        <v>68</v>
      </c>
      <c r="AL441" t="s">
        <v>94</v>
      </c>
      <c r="AM441">
        <f>VLOOKUP(Table13[[#This Row],[Vehicle Size]],$O$4:$P$6,2,0)</f>
        <v>3</v>
      </c>
      <c r="AN441" t="s">
        <v>147</v>
      </c>
      <c r="AO441">
        <f>VLOOKUP(Table13[[#This Row],[Vehicle Style]],$Q$4:$R$19,2,0)</f>
        <v>15</v>
      </c>
      <c r="AP441">
        <v>22</v>
      </c>
      <c r="AQ441">
        <v>16</v>
      </c>
      <c r="AR441">
        <v>617</v>
      </c>
      <c r="AS441">
        <v>2278</v>
      </c>
    </row>
    <row r="442" spans="3:45" x14ac:dyDescent="0.35">
      <c r="C442" t="s">
        <v>656</v>
      </c>
      <c r="D442">
        <v>439</v>
      </c>
      <c r="T442">
        <v>439</v>
      </c>
      <c r="U442" t="s">
        <v>197</v>
      </c>
      <c r="V442">
        <f>VLOOKUP(Table13[[#This Row],[Make]],$A$4:$B$51,2,0)</f>
        <v>32</v>
      </c>
      <c r="W442" t="s">
        <v>182</v>
      </c>
      <c r="X442">
        <f>VLOOKUP(Table13[[#This Row],[Model]],Table12[[Model S]:[Column2]],2,0)</f>
        <v>27</v>
      </c>
      <c r="Y442">
        <v>1993</v>
      </c>
      <c r="Z442">
        <f>VLOOKUP(Table13[[#This Row],[Year]],$E$4:$F$31,2,0)</f>
        <v>4</v>
      </c>
      <c r="AA442" t="s">
        <v>125</v>
      </c>
      <c r="AB442">
        <f>VLOOKUP(Table13[[#This Row],[Engine Fuel Type]],$G$4:$H$13,2,0)</f>
        <v>10</v>
      </c>
      <c r="AC442">
        <v>275</v>
      </c>
      <c r="AD442">
        <v>8</v>
      </c>
      <c r="AE442" t="s">
        <v>81</v>
      </c>
      <c r="AF442">
        <f>VLOOKUP(Table13[[#This Row],[Transmission Type]],$I$4:$J$7,2,0)</f>
        <v>2</v>
      </c>
      <c r="AG442" t="s">
        <v>76</v>
      </c>
      <c r="AH442">
        <f>VLOOKUP(Table13[[#This Row],[Driven_Wheels]],$K$4:$L$7,2,0)</f>
        <v>4</v>
      </c>
      <c r="AI442">
        <v>4</v>
      </c>
      <c r="AJ442" t="s">
        <v>107</v>
      </c>
      <c r="AK442">
        <f>VLOOKUP(Table13[[#This Row],[Market Category]],$M$4:$N$75,2,0)</f>
        <v>64</v>
      </c>
      <c r="AL442" t="s">
        <v>84</v>
      </c>
      <c r="AM442">
        <f>VLOOKUP(Table13[[#This Row],[Vehicle Size]],$O$4:$P$6,2,0)</f>
        <v>2</v>
      </c>
      <c r="AN442" t="s">
        <v>147</v>
      </c>
      <c r="AO442">
        <f>VLOOKUP(Table13[[#This Row],[Vehicle Style]],$Q$4:$R$19,2,0)</f>
        <v>15</v>
      </c>
      <c r="AP442">
        <v>17</v>
      </c>
      <c r="AQ442">
        <v>13</v>
      </c>
      <c r="AR442">
        <v>617</v>
      </c>
      <c r="AS442">
        <v>2650</v>
      </c>
    </row>
    <row r="443" spans="3:45" x14ac:dyDescent="0.35">
      <c r="C443" t="s">
        <v>657</v>
      </c>
      <c r="D443">
        <v>440</v>
      </c>
      <c r="T443">
        <v>440</v>
      </c>
      <c r="U443" t="s">
        <v>197</v>
      </c>
      <c r="V443">
        <f>VLOOKUP(Table13[[#This Row],[Make]],$A$4:$B$51,2,0)</f>
        <v>32</v>
      </c>
      <c r="W443" t="s">
        <v>185</v>
      </c>
      <c r="X443">
        <f>VLOOKUP(Table13[[#This Row],[Model]],Table12[[Model S]:[Column2]],2,0)</f>
        <v>28</v>
      </c>
      <c r="Y443">
        <v>1990</v>
      </c>
      <c r="Z443">
        <f>VLOOKUP(Table13[[#This Row],[Year]],$E$4:$F$31,2,0)</f>
        <v>1</v>
      </c>
      <c r="AA443" t="s">
        <v>125</v>
      </c>
      <c r="AB443">
        <f>VLOOKUP(Table13[[#This Row],[Engine Fuel Type]],$G$4:$H$13,2,0)</f>
        <v>10</v>
      </c>
      <c r="AC443">
        <v>201</v>
      </c>
      <c r="AD443">
        <v>8</v>
      </c>
      <c r="AE443" t="s">
        <v>81</v>
      </c>
      <c r="AF443">
        <f>VLOOKUP(Table13[[#This Row],[Transmission Type]],$I$4:$J$7,2,0)</f>
        <v>2</v>
      </c>
      <c r="AG443" t="s">
        <v>76</v>
      </c>
      <c r="AH443">
        <f>VLOOKUP(Table13[[#This Row],[Driven_Wheels]],$K$4:$L$7,2,0)</f>
        <v>4</v>
      </c>
      <c r="AI443">
        <v>4</v>
      </c>
      <c r="AJ443" t="s">
        <v>107</v>
      </c>
      <c r="AK443">
        <f>VLOOKUP(Table13[[#This Row],[Market Category]],$M$4:$N$75,2,0)</f>
        <v>64</v>
      </c>
      <c r="AL443" t="s">
        <v>84</v>
      </c>
      <c r="AM443">
        <f>VLOOKUP(Table13[[#This Row],[Vehicle Size]],$O$4:$P$6,2,0)</f>
        <v>2</v>
      </c>
      <c r="AN443" t="s">
        <v>147</v>
      </c>
      <c r="AO443">
        <f>VLOOKUP(Table13[[#This Row],[Vehicle Style]],$Q$4:$R$19,2,0)</f>
        <v>15</v>
      </c>
      <c r="AP443">
        <v>17</v>
      </c>
      <c r="AQ443">
        <v>14</v>
      </c>
      <c r="AR443">
        <v>617</v>
      </c>
      <c r="AS443">
        <v>2000</v>
      </c>
    </row>
    <row r="444" spans="3:45" x14ac:dyDescent="0.35">
      <c r="C444" t="s">
        <v>658</v>
      </c>
      <c r="D444">
        <v>441</v>
      </c>
      <c r="T444">
        <v>441</v>
      </c>
      <c r="U444" t="s">
        <v>197</v>
      </c>
      <c r="V444">
        <f>VLOOKUP(Table13[[#This Row],[Make]],$A$4:$B$51,2,0)</f>
        <v>32</v>
      </c>
      <c r="W444" t="s">
        <v>185</v>
      </c>
      <c r="X444">
        <f>VLOOKUP(Table13[[#This Row],[Model]],Table12[[Model S]:[Column2]],2,0)</f>
        <v>28</v>
      </c>
      <c r="Y444">
        <v>1991</v>
      </c>
      <c r="Z444">
        <f>VLOOKUP(Table13[[#This Row],[Year]],$E$4:$F$31,2,0)</f>
        <v>2</v>
      </c>
      <c r="AA444" t="s">
        <v>125</v>
      </c>
      <c r="AB444">
        <f>VLOOKUP(Table13[[#This Row],[Engine Fuel Type]],$G$4:$H$13,2,0)</f>
        <v>10</v>
      </c>
      <c r="AC444">
        <v>201</v>
      </c>
      <c r="AD444">
        <v>8</v>
      </c>
      <c r="AE444" t="s">
        <v>81</v>
      </c>
      <c r="AF444">
        <f>VLOOKUP(Table13[[#This Row],[Transmission Type]],$I$4:$J$7,2,0)</f>
        <v>2</v>
      </c>
      <c r="AG444" t="s">
        <v>76</v>
      </c>
      <c r="AH444">
        <f>VLOOKUP(Table13[[#This Row],[Driven_Wheels]],$K$4:$L$7,2,0)</f>
        <v>4</v>
      </c>
      <c r="AI444">
        <v>4</v>
      </c>
      <c r="AJ444" t="s">
        <v>107</v>
      </c>
      <c r="AK444">
        <f>VLOOKUP(Table13[[#This Row],[Market Category]],$M$4:$N$75,2,0)</f>
        <v>64</v>
      </c>
      <c r="AL444" t="s">
        <v>84</v>
      </c>
      <c r="AM444">
        <f>VLOOKUP(Table13[[#This Row],[Vehicle Size]],$O$4:$P$6,2,0)</f>
        <v>2</v>
      </c>
      <c r="AN444" t="s">
        <v>147</v>
      </c>
      <c r="AO444">
        <f>VLOOKUP(Table13[[#This Row],[Vehicle Style]],$Q$4:$R$19,2,0)</f>
        <v>15</v>
      </c>
      <c r="AP444">
        <v>17</v>
      </c>
      <c r="AQ444">
        <v>14</v>
      </c>
      <c r="AR444">
        <v>617</v>
      </c>
      <c r="AS444">
        <v>2186</v>
      </c>
    </row>
    <row r="445" spans="3:45" x14ac:dyDescent="0.35">
      <c r="C445" t="s">
        <v>659</v>
      </c>
      <c r="D445">
        <v>442</v>
      </c>
      <c r="T445">
        <v>442</v>
      </c>
      <c r="U445" t="s">
        <v>136</v>
      </c>
      <c r="V445">
        <f>VLOOKUP(Table13[[#This Row],[Make]],$A$4:$B$51,2,0)</f>
        <v>13</v>
      </c>
      <c r="W445" t="s">
        <v>189</v>
      </c>
      <c r="X445">
        <f>VLOOKUP(Table13[[#This Row],[Model]],Table12[[Model S]:[Column2]],2,0)</f>
        <v>29</v>
      </c>
      <c r="Y445">
        <v>2001</v>
      </c>
      <c r="Z445">
        <f>VLOOKUP(Table13[[#This Row],[Year]],$E$4:$F$31,2,0)</f>
        <v>12</v>
      </c>
      <c r="AA445" t="s">
        <v>74</v>
      </c>
      <c r="AB445">
        <f>VLOOKUP(Table13[[#This Row],[Engine Fuel Type]],$G$4:$H$13,2,0)</f>
        <v>9</v>
      </c>
      <c r="AC445">
        <v>442</v>
      </c>
      <c r="AD445">
        <v>12</v>
      </c>
      <c r="AE445" t="s">
        <v>81</v>
      </c>
      <c r="AF445">
        <f>VLOOKUP(Table13[[#This Row],[Transmission Type]],$I$4:$J$7,2,0)</f>
        <v>2</v>
      </c>
      <c r="AG445" t="s">
        <v>76</v>
      </c>
      <c r="AH445">
        <f>VLOOKUP(Table13[[#This Row],[Driven_Wheels]],$K$4:$L$7,2,0)</f>
        <v>4</v>
      </c>
      <c r="AI445">
        <v>2</v>
      </c>
      <c r="AJ445" t="s">
        <v>196</v>
      </c>
      <c r="AK445">
        <f>VLOOKUP(Table13[[#This Row],[Market Category]],$M$4:$N$75,2,0)</f>
        <v>31</v>
      </c>
      <c r="AL445" t="s">
        <v>70</v>
      </c>
      <c r="AM445">
        <f>VLOOKUP(Table13[[#This Row],[Vehicle Size]],$O$4:$P$6,2,0)</f>
        <v>1</v>
      </c>
      <c r="AN445" t="s">
        <v>78</v>
      </c>
      <c r="AO445">
        <f>VLOOKUP(Table13[[#This Row],[Vehicle Style]],$Q$4:$R$19,2,0)</f>
        <v>9</v>
      </c>
      <c r="AP445">
        <v>14</v>
      </c>
      <c r="AQ445">
        <v>9</v>
      </c>
      <c r="AR445">
        <v>2774</v>
      </c>
      <c r="AS445">
        <v>223970</v>
      </c>
    </row>
    <row r="446" spans="3:45" x14ac:dyDescent="0.35">
      <c r="C446" t="s">
        <v>660</v>
      </c>
      <c r="D446">
        <v>443</v>
      </c>
      <c r="T446">
        <v>443</v>
      </c>
      <c r="U446" t="s">
        <v>136</v>
      </c>
      <c r="V446">
        <f>VLOOKUP(Table13[[#This Row],[Make]],$A$4:$B$51,2,0)</f>
        <v>13</v>
      </c>
      <c r="W446" t="s">
        <v>189</v>
      </c>
      <c r="X446">
        <f>VLOOKUP(Table13[[#This Row],[Model]],Table12[[Model S]:[Column2]],2,0)</f>
        <v>29</v>
      </c>
      <c r="Y446">
        <v>2001</v>
      </c>
      <c r="Z446">
        <f>VLOOKUP(Table13[[#This Row],[Year]],$E$4:$F$31,2,0)</f>
        <v>12</v>
      </c>
      <c r="AA446" t="s">
        <v>74</v>
      </c>
      <c r="AB446">
        <f>VLOOKUP(Table13[[#This Row],[Engine Fuel Type]],$G$4:$H$13,2,0)</f>
        <v>9</v>
      </c>
      <c r="AC446">
        <v>442</v>
      </c>
      <c r="AD446">
        <v>12</v>
      </c>
      <c r="AE446" t="s">
        <v>75</v>
      </c>
      <c r="AF446">
        <f>VLOOKUP(Table13[[#This Row],[Transmission Type]],$I$4:$J$7,2,0)</f>
        <v>4</v>
      </c>
      <c r="AG446" t="s">
        <v>76</v>
      </c>
      <c r="AH446">
        <f>VLOOKUP(Table13[[#This Row],[Driven_Wheels]],$K$4:$L$7,2,0)</f>
        <v>4</v>
      </c>
      <c r="AI446">
        <v>2</v>
      </c>
      <c r="AJ446" t="s">
        <v>196</v>
      </c>
      <c r="AK446">
        <f>VLOOKUP(Table13[[#This Row],[Market Category]],$M$4:$N$75,2,0)</f>
        <v>31</v>
      </c>
      <c r="AL446" t="s">
        <v>70</v>
      </c>
      <c r="AM446">
        <f>VLOOKUP(Table13[[#This Row],[Vehicle Size]],$O$4:$P$6,2,0)</f>
        <v>1</v>
      </c>
      <c r="AN446" t="s">
        <v>78</v>
      </c>
      <c r="AO446">
        <f>VLOOKUP(Table13[[#This Row],[Vehicle Style]],$Q$4:$R$19,2,0)</f>
        <v>9</v>
      </c>
      <c r="AP446">
        <v>15</v>
      </c>
      <c r="AQ446">
        <v>9</v>
      </c>
      <c r="AR446">
        <v>2774</v>
      </c>
      <c r="AS446">
        <v>219775</v>
      </c>
    </row>
    <row r="447" spans="3:45" x14ac:dyDescent="0.35">
      <c r="C447" t="s">
        <v>661</v>
      </c>
      <c r="D447">
        <v>444</v>
      </c>
      <c r="T447">
        <v>444</v>
      </c>
      <c r="U447" t="s">
        <v>136</v>
      </c>
      <c r="V447">
        <f>VLOOKUP(Table13[[#This Row],[Make]],$A$4:$B$51,2,0)</f>
        <v>13</v>
      </c>
      <c r="W447" t="s">
        <v>189</v>
      </c>
      <c r="X447">
        <f>VLOOKUP(Table13[[#This Row],[Model]],Table12[[Model S]:[Column2]],2,0)</f>
        <v>29</v>
      </c>
      <c r="Y447">
        <v>2002</v>
      </c>
      <c r="Z447">
        <f>VLOOKUP(Table13[[#This Row],[Year]],$E$4:$F$31,2,0)</f>
        <v>13</v>
      </c>
      <c r="AA447" t="s">
        <v>74</v>
      </c>
      <c r="AB447">
        <f>VLOOKUP(Table13[[#This Row],[Engine Fuel Type]],$G$4:$H$13,2,0)</f>
        <v>9</v>
      </c>
      <c r="AC447">
        <v>442</v>
      </c>
      <c r="AD447">
        <v>12</v>
      </c>
      <c r="AE447" t="s">
        <v>81</v>
      </c>
      <c r="AF447">
        <f>VLOOKUP(Table13[[#This Row],[Transmission Type]],$I$4:$J$7,2,0)</f>
        <v>2</v>
      </c>
      <c r="AG447" t="s">
        <v>76</v>
      </c>
      <c r="AH447">
        <f>VLOOKUP(Table13[[#This Row],[Driven_Wheels]],$K$4:$L$7,2,0)</f>
        <v>4</v>
      </c>
      <c r="AI447">
        <v>2</v>
      </c>
      <c r="AJ447" t="s">
        <v>196</v>
      </c>
      <c r="AK447">
        <f>VLOOKUP(Table13[[#This Row],[Market Category]],$M$4:$N$75,2,0)</f>
        <v>31</v>
      </c>
      <c r="AL447" t="s">
        <v>70</v>
      </c>
      <c r="AM447">
        <f>VLOOKUP(Table13[[#This Row],[Vehicle Size]],$O$4:$P$6,2,0)</f>
        <v>1</v>
      </c>
      <c r="AN447" t="s">
        <v>78</v>
      </c>
      <c r="AO447">
        <f>VLOOKUP(Table13[[#This Row],[Vehicle Style]],$Q$4:$R$19,2,0)</f>
        <v>9</v>
      </c>
      <c r="AP447">
        <v>14</v>
      </c>
      <c r="AQ447">
        <v>9</v>
      </c>
      <c r="AR447">
        <v>2774</v>
      </c>
      <c r="AS447">
        <v>228625</v>
      </c>
    </row>
    <row r="448" spans="3:45" x14ac:dyDescent="0.35">
      <c r="C448" t="s">
        <v>662</v>
      </c>
      <c r="D448">
        <v>445</v>
      </c>
      <c r="T448">
        <v>445</v>
      </c>
      <c r="U448" t="s">
        <v>136</v>
      </c>
      <c r="V448">
        <f>VLOOKUP(Table13[[#This Row],[Make]],$A$4:$B$51,2,0)</f>
        <v>13</v>
      </c>
      <c r="W448" t="s">
        <v>189</v>
      </c>
      <c r="X448">
        <f>VLOOKUP(Table13[[#This Row],[Model]],Table12[[Model S]:[Column2]],2,0)</f>
        <v>29</v>
      </c>
      <c r="Y448">
        <v>2002</v>
      </c>
      <c r="Z448">
        <f>VLOOKUP(Table13[[#This Row],[Year]],$E$4:$F$31,2,0)</f>
        <v>13</v>
      </c>
      <c r="AA448" t="s">
        <v>74</v>
      </c>
      <c r="AB448">
        <f>VLOOKUP(Table13[[#This Row],[Engine Fuel Type]],$G$4:$H$13,2,0)</f>
        <v>9</v>
      </c>
      <c r="AC448">
        <v>442</v>
      </c>
      <c r="AD448">
        <v>12</v>
      </c>
      <c r="AE448" t="s">
        <v>75</v>
      </c>
      <c r="AF448">
        <f>VLOOKUP(Table13[[#This Row],[Transmission Type]],$I$4:$J$7,2,0)</f>
        <v>4</v>
      </c>
      <c r="AG448" t="s">
        <v>76</v>
      </c>
      <c r="AH448">
        <f>VLOOKUP(Table13[[#This Row],[Driven_Wheels]],$K$4:$L$7,2,0)</f>
        <v>4</v>
      </c>
      <c r="AI448">
        <v>2</v>
      </c>
      <c r="AJ448" t="s">
        <v>196</v>
      </c>
      <c r="AK448">
        <f>VLOOKUP(Table13[[#This Row],[Market Category]],$M$4:$N$75,2,0)</f>
        <v>31</v>
      </c>
      <c r="AL448" t="s">
        <v>70</v>
      </c>
      <c r="AM448">
        <f>VLOOKUP(Table13[[#This Row],[Vehicle Size]],$O$4:$P$6,2,0)</f>
        <v>1</v>
      </c>
      <c r="AN448" t="s">
        <v>78</v>
      </c>
      <c r="AO448">
        <f>VLOOKUP(Table13[[#This Row],[Vehicle Style]],$Q$4:$R$19,2,0)</f>
        <v>9</v>
      </c>
      <c r="AP448">
        <v>15</v>
      </c>
      <c r="AQ448">
        <v>9</v>
      </c>
      <c r="AR448">
        <v>2774</v>
      </c>
      <c r="AS448">
        <v>224585</v>
      </c>
    </row>
    <row r="449" spans="3:45" x14ac:dyDescent="0.35">
      <c r="C449" t="s">
        <v>663</v>
      </c>
      <c r="D449">
        <v>446</v>
      </c>
      <c r="T449">
        <v>446</v>
      </c>
      <c r="U449" t="s">
        <v>136</v>
      </c>
      <c r="V449">
        <f>VLOOKUP(Table13[[#This Row],[Make]],$A$4:$B$51,2,0)</f>
        <v>13</v>
      </c>
      <c r="W449" t="s">
        <v>189</v>
      </c>
      <c r="X449">
        <f>VLOOKUP(Table13[[#This Row],[Model]],Table12[[Model S]:[Column2]],2,0)</f>
        <v>29</v>
      </c>
      <c r="Y449">
        <v>2003</v>
      </c>
      <c r="Z449">
        <f>VLOOKUP(Table13[[#This Row],[Year]],$E$4:$F$31,2,0)</f>
        <v>14</v>
      </c>
      <c r="AA449" t="s">
        <v>74</v>
      </c>
      <c r="AB449">
        <f>VLOOKUP(Table13[[#This Row],[Engine Fuel Type]],$G$4:$H$13,2,0)</f>
        <v>9</v>
      </c>
      <c r="AC449">
        <v>442</v>
      </c>
      <c r="AD449">
        <v>12</v>
      </c>
      <c r="AE449" t="s">
        <v>81</v>
      </c>
      <c r="AF449">
        <f>VLOOKUP(Table13[[#This Row],[Transmission Type]],$I$4:$J$7,2,0)</f>
        <v>2</v>
      </c>
      <c r="AG449" t="s">
        <v>76</v>
      </c>
      <c r="AH449">
        <f>VLOOKUP(Table13[[#This Row],[Driven_Wheels]],$K$4:$L$7,2,0)</f>
        <v>4</v>
      </c>
      <c r="AI449">
        <v>2</v>
      </c>
      <c r="AJ449" t="s">
        <v>196</v>
      </c>
      <c r="AK449">
        <f>VLOOKUP(Table13[[#This Row],[Market Category]],$M$4:$N$75,2,0)</f>
        <v>31</v>
      </c>
      <c r="AL449" t="s">
        <v>70</v>
      </c>
      <c r="AM449">
        <f>VLOOKUP(Table13[[#This Row],[Vehicle Size]],$O$4:$P$6,2,0)</f>
        <v>1</v>
      </c>
      <c r="AN449" t="s">
        <v>78</v>
      </c>
      <c r="AO449">
        <f>VLOOKUP(Table13[[#This Row],[Vehicle Style]],$Q$4:$R$19,2,0)</f>
        <v>9</v>
      </c>
      <c r="AP449">
        <v>14</v>
      </c>
      <c r="AQ449">
        <v>9</v>
      </c>
      <c r="AR449">
        <v>2774</v>
      </c>
      <c r="AS449">
        <v>228625</v>
      </c>
    </row>
    <row r="450" spans="3:45" x14ac:dyDescent="0.35">
      <c r="C450" t="s">
        <v>664</v>
      </c>
      <c r="D450">
        <v>447</v>
      </c>
      <c r="T450">
        <v>447</v>
      </c>
      <c r="U450" t="s">
        <v>136</v>
      </c>
      <c r="V450">
        <f>VLOOKUP(Table13[[#This Row],[Make]],$A$4:$B$51,2,0)</f>
        <v>13</v>
      </c>
      <c r="W450" t="s">
        <v>189</v>
      </c>
      <c r="X450">
        <f>VLOOKUP(Table13[[#This Row],[Model]],Table12[[Model S]:[Column2]],2,0)</f>
        <v>29</v>
      </c>
      <c r="Y450">
        <v>2003</v>
      </c>
      <c r="Z450">
        <f>VLOOKUP(Table13[[#This Row],[Year]],$E$4:$F$31,2,0)</f>
        <v>14</v>
      </c>
      <c r="AA450" t="s">
        <v>74</v>
      </c>
      <c r="AB450">
        <f>VLOOKUP(Table13[[#This Row],[Engine Fuel Type]],$G$4:$H$13,2,0)</f>
        <v>9</v>
      </c>
      <c r="AC450">
        <v>442</v>
      </c>
      <c r="AD450">
        <v>12</v>
      </c>
      <c r="AE450" t="s">
        <v>75</v>
      </c>
      <c r="AF450">
        <f>VLOOKUP(Table13[[#This Row],[Transmission Type]],$I$4:$J$7,2,0)</f>
        <v>4</v>
      </c>
      <c r="AG450" t="s">
        <v>76</v>
      </c>
      <c r="AH450">
        <f>VLOOKUP(Table13[[#This Row],[Driven_Wheels]],$K$4:$L$7,2,0)</f>
        <v>4</v>
      </c>
      <c r="AI450">
        <v>2</v>
      </c>
      <c r="AJ450" t="s">
        <v>196</v>
      </c>
      <c r="AK450">
        <f>VLOOKUP(Table13[[#This Row],[Market Category]],$M$4:$N$75,2,0)</f>
        <v>31</v>
      </c>
      <c r="AL450" t="s">
        <v>70</v>
      </c>
      <c r="AM450">
        <f>VLOOKUP(Table13[[#This Row],[Vehicle Size]],$O$4:$P$6,2,0)</f>
        <v>1</v>
      </c>
      <c r="AN450" t="s">
        <v>78</v>
      </c>
      <c r="AO450">
        <f>VLOOKUP(Table13[[#This Row],[Vehicle Style]],$Q$4:$R$19,2,0)</f>
        <v>9</v>
      </c>
      <c r="AP450">
        <v>15</v>
      </c>
      <c r="AQ450">
        <v>9</v>
      </c>
      <c r="AR450">
        <v>2774</v>
      </c>
      <c r="AS450">
        <v>224585</v>
      </c>
    </row>
    <row r="451" spans="3:45" x14ac:dyDescent="0.35">
      <c r="C451" t="s">
        <v>665</v>
      </c>
      <c r="D451">
        <v>448</v>
      </c>
      <c r="T451">
        <v>448</v>
      </c>
      <c r="U451" t="s">
        <v>136</v>
      </c>
      <c r="V451">
        <f>VLOOKUP(Table13[[#This Row],[Make]],$A$4:$B$51,2,0)</f>
        <v>13</v>
      </c>
      <c r="W451" t="s">
        <v>192</v>
      </c>
      <c r="X451">
        <f>VLOOKUP(Table13[[#This Row],[Model]],Table12[[Model S]:[Column2]],2,0)</f>
        <v>30</v>
      </c>
      <c r="Y451">
        <v>2013</v>
      </c>
      <c r="Z451">
        <f>VLOOKUP(Table13[[#This Row],[Year]],$E$4:$F$31,2,0)</f>
        <v>24</v>
      </c>
      <c r="AA451" t="s">
        <v>74</v>
      </c>
      <c r="AB451">
        <f>VLOOKUP(Table13[[#This Row],[Engine Fuel Type]],$G$4:$H$13,2,0)</f>
        <v>9</v>
      </c>
      <c r="AC451">
        <v>562</v>
      </c>
      <c r="AD451">
        <v>8</v>
      </c>
      <c r="AE451" t="s">
        <v>67</v>
      </c>
      <c r="AF451">
        <f>VLOOKUP(Table13[[#This Row],[Transmission Type]],$I$4:$J$7,2,0)</f>
        <v>1</v>
      </c>
      <c r="AG451" t="s">
        <v>76</v>
      </c>
      <c r="AH451">
        <f>VLOOKUP(Table13[[#This Row],[Driven_Wheels]],$K$4:$L$7,2,0)</f>
        <v>4</v>
      </c>
      <c r="AI451">
        <v>2</v>
      </c>
      <c r="AJ451" t="s">
        <v>196</v>
      </c>
      <c r="AK451">
        <f>VLOOKUP(Table13[[#This Row],[Market Category]],$M$4:$N$75,2,0)</f>
        <v>31</v>
      </c>
      <c r="AL451" t="s">
        <v>70</v>
      </c>
      <c r="AM451">
        <f>VLOOKUP(Table13[[#This Row],[Vehicle Size]],$O$4:$P$6,2,0)</f>
        <v>1</v>
      </c>
      <c r="AN451" t="s">
        <v>87</v>
      </c>
      <c r="AO451">
        <f>VLOOKUP(Table13[[#This Row],[Vehicle Style]],$Q$4:$R$19,2,0)</f>
        <v>7</v>
      </c>
      <c r="AP451">
        <v>17</v>
      </c>
      <c r="AQ451">
        <v>13</v>
      </c>
      <c r="AR451">
        <v>2774</v>
      </c>
      <c r="AS451">
        <v>257412</v>
      </c>
    </row>
    <row r="452" spans="3:45" x14ac:dyDescent="0.35">
      <c r="C452" t="s">
        <v>666</v>
      </c>
      <c r="D452">
        <v>449</v>
      </c>
      <c r="T452">
        <v>449</v>
      </c>
      <c r="U452" t="s">
        <v>136</v>
      </c>
      <c r="V452">
        <f>VLOOKUP(Table13[[#This Row],[Make]],$A$4:$B$51,2,0)</f>
        <v>13</v>
      </c>
      <c r="W452" t="s">
        <v>192</v>
      </c>
      <c r="X452">
        <f>VLOOKUP(Table13[[#This Row],[Model]],Table12[[Model S]:[Column2]],2,0)</f>
        <v>30</v>
      </c>
      <c r="Y452">
        <v>2013</v>
      </c>
      <c r="Z452">
        <f>VLOOKUP(Table13[[#This Row],[Year]],$E$4:$F$31,2,0)</f>
        <v>24</v>
      </c>
      <c r="AA452" t="s">
        <v>74</v>
      </c>
      <c r="AB452">
        <f>VLOOKUP(Table13[[#This Row],[Engine Fuel Type]],$G$4:$H$13,2,0)</f>
        <v>9</v>
      </c>
      <c r="AC452">
        <v>562</v>
      </c>
      <c r="AD452">
        <v>8</v>
      </c>
      <c r="AE452" t="s">
        <v>67</v>
      </c>
      <c r="AF452">
        <f>VLOOKUP(Table13[[#This Row],[Transmission Type]],$I$4:$J$7,2,0)</f>
        <v>1</v>
      </c>
      <c r="AG452" t="s">
        <v>76</v>
      </c>
      <c r="AH452">
        <f>VLOOKUP(Table13[[#This Row],[Driven_Wheels]],$K$4:$L$7,2,0)</f>
        <v>4</v>
      </c>
      <c r="AI452">
        <v>2</v>
      </c>
      <c r="AJ452" t="s">
        <v>196</v>
      </c>
      <c r="AK452">
        <f>VLOOKUP(Table13[[#This Row],[Market Category]],$M$4:$N$75,2,0)</f>
        <v>31</v>
      </c>
      <c r="AL452" t="s">
        <v>70</v>
      </c>
      <c r="AM452">
        <f>VLOOKUP(Table13[[#This Row],[Vehicle Size]],$O$4:$P$6,2,0)</f>
        <v>1</v>
      </c>
      <c r="AN452" t="s">
        <v>78</v>
      </c>
      <c r="AO452">
        <f>VLOOKUP(Table13[[#This Row],[Vehicle Style]],$Q$4:$R$19,2,0)</f>
        <v>9</v>
      </c>
      <c r="AP452">
        <v>17</v>
      </c>
      <c r="AQ452">
        <v>13</v>
      </c>
      <c r="AR452">
        <v>2774</v>
      </c>
      <c r="AS452">
        <v>233509</v>
      </c>
    </row>
    <row r="453" spans="3:45" x14ac:dyDescent="0.35">
      <c r="C453" t="s">
        <v>667</v>
      </c>
      <c r="D453">
        <v>450</v>
      </c>
      <c r="T453">
        <v>450</v>
      </c>
      <c r="U453" t="s">
        <v>136</v>
      </c>
      <c r="V453">
        <f>VLOOKUP(Table13[[#This Row],[Make]],$A$4:$B$51,2,0)</f>
        <v>13</v>
      </c>
      <c r="W453" t="s">
        <v>192</v>
      </c>
      <c r="X453">
        <f>VLOOKUP(Table13[[#This Row],[Model]],Table12[[Model S]:[Column2]],2,0)</f>
        <v>30</v>
      </c>
      <c r="Y453">
        <v>2014</v>
      </c>
      <c r="Z453">
        <f>VLOOKUP(Table13[[#This Row],[Year]],$E$4:$F$31,2,0)</f>
        <v>25</v>
      </c>
      <c r="AA453" t="s">
        <v>74</v>
      </c>
      <c r="AB453">
        <f>VLOOKUP(Table13[[#This Row],[Engine Fuel Type]],$G$4:$H$13,2,0)</f>
        <v>9</v>
      </c>
      <c r="AC453">
        <v>562</v>
      </c>
      <c r="AD453">
        <v>8</v>
      </c>
      <c r="AE453" t="s">
        <v>67</v>
      </c>
      <c r="AF453">
        <f>VLOOKUP(Table13[[#This Row],[Transmission Type]],$I$4:$J$7,2,0)</f>
        <v>1</v>
      </c>
      <c r="AG453" t="s">
        <v>76</v>
      </c>
      <c r="AH453">
        <f>VLOOKUP(Table13[[#This Row],[Driven_Wheels]],$K$4:$L$7,2,0)</f>
        <v>4</v>
      </c>
      <c r="AI453">
        <v>2</v>
      </c>
      <c r="AJ453" t="s">
        <v>196</v>
      </c>
      <c r="AK453">
        <f>VLOOKUP(Table13[[#This Row],[Market Category]],$M$4:$N$75,2,0)</f>
        <v>31</v>
      </c>
      <c r="AL453" t="s">
        <v>70</v>
      </c>
      <c r="AM453">
        <f>VLOOKUP(Table13[[#This Row],[Vehicle Size]],$O$4:$P$6,2,0)</f>
        <v>1</v>
      </c>
      <c r="AN453" t="s">
        <v>78</v>
      </c>
      <c r="AO453">
        <f>VLOOKUP(Table13[[#This Row],[Vehicle Style]],$Q$4:$R$19,2,0)</f>
        <v>9</v>
      </c>
      <c r="AP453">
        <v>17</v>
      </c>
      <c r="AQ453">
        <v>13</v>
      </c>
      <c r="AR453">
        <v>2774</v>
      </c>
      <c r="AS453">
        <v>233509</v>
      </c>
    </row>
    <row r="454" spans="3:45" x14ac:dyDescent="0.35">
      <c r="C454" t="s">
        <v>668</v>
      </c>
      <c r="D454">
        <v>451</v>
      </c>
      <c r="T454">
        <v>451</v>
      </c>
      <c r="U454" t="s">
        <v>136</v>
      </c>
      <c r="V454">
        <f>VLOOKUP(Table13[[#This Row],[Make]],$A$4:$B$51,2,0)</f>
        <v>13</v>
      </c>
      <c r="W454" t="s">
        <v>192</v>
      </c>
      <c r="X454">
        <f>VLOOKUP(Table13[[#This Row],[Model]],Table12[[Model S]:[Column2]],2,0)</f>
        <v>30</v>
      </c>
      <c r="Y454">
        <v>2014</v>
      </c>
      <c r="Z454">
        <f>VLOOKUP(Table13[[#This Row],[Year]],$E$4:$F$31,2,0)</f>
        <v>25</v>
      </c>
      <c r="AA454" t="s">
        <v>74</v>
      </c>
      <c r="AB454">
        <f>VLOOKUP(Table13[[#This Row],[Engine Fuel Type]],$G$4:$H$13,2,0)</f>
        <v>9</v>
      </c>
      <c r="AC454">
        <v>597</v>
      </c>
      <c r="AD454">
        <v>8</v>
      </c>
      <c r="AE454" t="s">
        <v>67</v>
      </c>
      <c r="AF454">
        <f>VLOOKUP(Table13[[#This Row],[Transmission Type]],$I$4:$J$7,2,0)</f>
        <v>1</v>
      </c>
      <c r="AG454" t="s">
        <v>76</v>
      </c>
      <c r="AH454">
        <f>VLOOKUP(Table13[[#This Row],[Driven_Wheels]],$K$4:$L$7,2,0)</f>
        <v>4</v>
      </c>
      <c r="AI454">
        <v>2</v>
      </c>
      <c r="AJ454" t="s">
        <v>196</v>
      </c>
      <c r="AK454">
        <f>VLOOKUP(Table13[[#This Row],[Market Category]],$M$4:$N$75,2,0)</f>
        <v>31</v>
      </c>
      <c r="AL454" t="s">
        <v>70</v>
      </c>
      <c r="AM454">
        <f>VLOOKUP(Table13[[#This Row],[Vehicle Size]],$O$4:$P$6,2,0)</f>
        <v>1</v>
      </c>
      <c r="AN454" t="s">
        <v>78</v>
      </c>
      <c r="AO454">
        <f>VLOOKUP(Table13[[#This Row],[Vehicle Style]],$Q$4:$R$19,2,0)</f>
        <v>9</v>
      </c>
      <c r="AP454">
        <v>17</v>
      </c>
      <c r="AQ454">
        <v>13</v>
      </c>
      <c r="AR454">
        <v>2774</v>
      </c>
      <c r="AS454">
        <v>288000</v>
      </c>
    </row>
    <row r="455" spans="3:45" x14ac:dyDescent="0.35">
      <c r="C455" t="s">
        <v>669</v>
      </c>
      <c r="D455">
        <v>452</v>
      </c>
      <c r="T455">
        <v>452</v>
      </c>
      <c r="U455" t="s">
        <v>136</v>
      </c>
      <c r="V455">
        <f>VLOOKUP(Table13[[#This Row],[Make]],$A$4:$B$51,2,0)</f>
        <v>13</v>
      </c>
      <c r="W455" t="s">
        <v>192</v>
      </c>
      <c r="X455">
        <f>VLOOKUP(Table13[[#This Row],[Model]],Table12[[Model S]:[Column2]],2,0)</f>
        <v>30</v>
      </c>
      <c r="Y455">
        <v>2014</v>
      </c>
      <c r="Z455">
        <f>VLOOKUP(Table13[[#This Row],[Year]],$E$4:$F$31,2,0)</f>
        <v>25</v>
      </c>
      <c r="AA455" t="s">
        <v>74</v>
      </c>
      <c r="AB455">
        <f>VLOOKUP(Table13[[#This Row],[Engine Fuel Type]],$G$4:$H$13,2,0)</f>
        <v>9</v>
      </c>
      <c r="AC455">
        <v>562</v>
      </c>
      <c r="AD455">
        <v>8</v>
      </c>
      <c r="AE455" t="s">
        <v>67</v>
      </c>
      <c r="AF455">
        <f>VLOOKUP(Table13[[#This Row],[Transmission Type]],$I$4:$J$7,2,0)</f>
        <v>1</v>
      </c>
      <c r="AG455" t="s">
        <v>76</v>
      </c>
      <c r="AH455">
        <f>VLOOKUP(Table13[[#This Row],[Driven_Wheels]],$K$4:$L$7,2,0)</f>
        <v>4</v>
      </c>
      <c r="AI455">
        <v>2</v>
      </c>
      <c r="AJ455" t="s">
        <v>196</v>
      </c>
      <c r="AK455">
        <f>VLOOKUP(Table13[[#This Row],[Market Category]],$M$4:$N$75,2,0)</f>
        <v>31</v>
      </c>
      <c r="AL455" t="s">
        <v>70</v>
      </c>
      <c r="AM455">
        <f>VLOOKUP(Table13[[#This Row],[Vehicle Size]],$O$4:$P$6,2,0)</f>
        <v>1</v>
      </c>
      <c r="AN455" t="s">
        <v>87</v>
      </c>
      <c r="AO455">
        <f>VLOOKUP(Table13[[#This Row],[Vehicle Style]],$Q$4:$R$19,2,0)</f>
        <v>7</v>
      </c>
      <c r="AP455">
        <v>17</v>
      </c>
      <c r="AQ455">
        <v>13</v>
      </c>
      <c r="AR455">
        <v>2774</v>
      </c>
      <c r="AS455">
        <v>257412</v>
      </c>
    </row>
    <row r="456" spans="3:45" x14ac:dyDescent="0.35">
      <c r="C456" t="s">
        <v>670</v>
      </c>
      <c r="D456">
        <v>453</v>
      </c>
      <c r="T456">
        <v>453</v>
      </c>
      <c r="U456" t="s">
        <v>136</v>
      </c>
      <c r="V456">
        <f>VLOOKUP(Table13[[#This Row],[Make]],$A$4:$B$51,2,0)</f>
        <v>13</v>
      </c>
      <c r="W456" t="s">
        <v>192</v>
      </c>
      <c r="X456">
        <f>VLOOKUP(Table13[[#This Row],[Model]],Table12[[Model S]:[Column2]],2,0)</f>
        <v>30</v>
      </c>
      <c r="Y456">
        <v>2015</v>
      </c>
      <c r="Z456">
        <f>VLOOKUP(Table13[[#This Row],[Year]],$E$4:$F$31,2,0)</f>
        <v>26</v>
      </c>
      <c r="AA456" t="s">
        <v>74</v>
      </c>
      <c r="AB456">
        <f>VLOOKUP(Table13[[#This Row],[Engine Fuel Type]],$G$4:$H$13,2,0)</f>
        <v>9</v>
      </c>
      <c r="AC456">
        <v>562</v>
      </c>
      <c r="AD456">
        <v>8</v>
      </c>
      <c r="AE456" t="s">
        <v>67</v>
      </c>
      <c r="AF456">
        <f>VLOOKUP(Table13[[#This Row],[Transmission Type]],$I$4:$J$7,2,0)</f>
        <v>1</v>
      </c>
      <c r="AG456" t="s">
        <v>76</v>
      </c>
      <c r="AH456">
        <f>VLOOKUP(Table13[[#This Row],[Driven_Wheels]],$K$4:$L$7,2,0)</f>
        <v>4</v>
      </c>
      <c r="AI456">
        <v>2</v>
      </c>
      <c r="AJ456" t="s">
        <v>196</v>
      </c>
      <c r="AK456">
        <f>VLOOKUP(Table13[[#This Row],[Market Category]],$M$4:$N$75,2,0)</f>
        <v>31</v>
      </c>
      <c r="AL456" t="s">
        <v>70</v>
      </c>
      <c r="AM456">
        <f>VLOOKUP(Table13[[#This Row],[Vehicle Size]],$O$4:$P$6,2,0)</f>
        <v>1</v>
      </c>
      <c r="AN456" t="s">
        <v>78</v>
      </c>
      <c r="AO456">
        <f>VLOOKUP(Table13[[#This Row],[Vehicle Style]],$Q$4:$R$19,2,0)</f>
        <v>9</v>
      </c>
      <c r="AP456">
        <v>17</v>
      </c>
      <c r="AQ456">
        <v>13</v>
      </c>
      <c r="AR456">
        <v>2774</v>
      </c>
      <c r="AS456">
        <v>239340</v>
      </c>
    </row>
    <row r="457" spans="3:45" x14ac:dyDescent="0.35">
      <c r="C457" t="s">
        <v>671</v>
      </c>
      <c r="D457">
        <v>454</v>
      </c>
      <c r="T457">
        <v>454</v>
      </c>
      <c r="U457" t="s">
        <v>136</v>
      </c>
      <c r="V457">
        <f>VLOOKUP(Table13[[#This Row],[Make]],$A$4:$B$51,2,0)</f>
        <v>13</v>
      </c>
      <c r="W457" t="s">
        <v>192</v>
      </c>
      <c r="X457">
        <f>VLOOKUP(Table13[[#This Row],[Model]],Table12[[Model S]:[Column2]],2,0)</f>
        <v>30</v>
      </c>
      <c r="Y457">
        <v>2015</v>
      </c>
      <c r="Z457">
        <f>VLOOKUP(Table13[[#This Row],[Year]],$E$4:$F$31,2,0)</f>
        <v>26</v>
      </c>
      <c r="AA457" t="s">
        <v>74</v>
      </c>
      <c r="AB457">
        <f>VLOOKUP(Table13[[#This Row],[Engine Fuel Type]],$G$4:$H$13,2,0)</f>
        <v>9</v>
      </c>
      <c r="AC457">
        <v>562</v>
      </c>
      <c r="AD457">
        <v>8</v>
      </c>
      <c r="AE457" t="s">
        <v>67</v>
      </c>
      <c r="AF457">
        <f>VLOOKUP(Table13[[#This Row],[Transmission Type]],$I$4:$J$7,2,0)</f>
        <v>1</v>
      </c>
      <c r="AG457" t="s">
        <v>76</v>
      </c>
      <c r="AH457">
        <f>VLOOKUP(Table13[[#This Row],[Driven_Wheels]],$K$4:$L$7,2,0)</f>
        <v>4</v>
      </c>
      <c r="AI457">
        <v>2</v>
      </c>
      <c r="AJ457" t="s">
        <v>196</v>
      </c>
      <c r="AK457">
        <f>VLOOKUP(Table13[[#This Row],[Market Category]],$M$4:$N$75,2,0)</f>
        <v>31</v>
      </c>
      <c r="AL457" t="s">
        <v>70</v>
      </c>
      <c r="AM457">
        <f>VLOOKUP(Table13[[#This Row],[Vehicle Size]],$O$4:$P$6,2,0)</f>
        <v>1</v>
      </c>
      <c r="AN457" t="s">
        <v>87</v>
      </c>
      <c r="AO457">
        <f>VLOOKUP(Table13[[#This Row],[Vehicle Style]],$Q$4:$R$19,2,0)</f>
        <v>7</v>
      </c>
      <c r="AP457">
        <v>17</v>
      </c>
      <c r="AQ457">
        <v>13</v>
      </c>
      <c r="AR457">
        <v>2774</v>
      </c>
      <c r="AS457">
        <v>263553</v>
      </c>
    </row>
    <row r="458" spans="3:45" x14ac:dyDescent="0.35">
      <c r="C458" t="s">
        <v>672</v>
      </c>
      <c r="D458">
        <v>455</v>
      </c>
      <c r="T458">
        <v>455</v>
      </c>
      <c r="U458" t="s">
        <v>136</v>
      </c>
      <c r="V458">
        <f>VLOOKUP(Table13[[#This Row],[Make]],$A$4:$B$51,2,0)</f>
        <v>13</v>
      </c>
      <c r="W458" t="s">
        <v>192</v>
      </c>
      <c r="X458">
        <f>VLOOKUP(Table13[[#This Row],[Model]],Table12[[Model S]:[Column2]],2,0)</f>
        <v>30</v>
      </c>
      <c r="Y458">
        <v>2015</v>
      </c>
      <c r="Z458">
        <f>VLOOKUP(Table13[[#This Row],[Year]],$E$4:$F$31,2,0)</f>
        <v>26</v>
      </c>
      <c r="AA458" t="s">
        <v>74</v>
      </c>
      <c r="AB458">
        <f>VLOOKUP(Table13[[#This Row],[Engine Fuel Type]],$G$4:$H$13,2,0)</f>
        <v>9</v>
      </c>
      <c r="AC458">
        <v>597</v>
      </c>
      <c r="AD458">
        <v>8</v>
      </c>
      <c r="AE458" t="s">
        <v>67</v>
      </c>
      <c r="AF458">
        <f>VLOOKUP(Table13[[#This Row],[Transmission Type]],$I$4:$J$7,2,0)</f>
        <v>1</v>
      </c>
      <c r="AG458" t="s">
        <v>76</v>
      </c>
      <c r="AH458">
        <f>VLOOKUP(Table13[[#This Row],[Driven_Wheels]],$K$4:$L$7,2,0)</f>
        <v>4</v>
      </c>
      <c r="AI458">
        <v>2</v>
      </c>
      <c r="AJ458" t="s">
        <v>196</v>
      </c>
      <c r="AK458">
        <f>VLOOKUP(Table13[[#This Row],[Market Category]],$M$4:$N$75,2,0)</f>
        <v>31</v>
      </c>
      <c r="AL458" t="s">
        <v>70</v>
      </c>
      <c r="AM458">
        <f>VLOOKUP(Table13[[#This Row],[Vehicle Size]],$O$4:$P$6,2,0)</f>
        <v>1</v>
      </c>
      <c r="AN458" t="s">
        <v>78</v>
      </c>
      <c r="AO458">
        <f>VLOOKUP(Table13[[#This Row],[Vehicle Style]],$Q$4:$R$19,2,0)</f>
        <v>9</v>
      </c>
      <c r="AP458">
        <v>17</v>
      </c>
      <c r="AQ458">
        <v>13</v>
      </c>
      <c r="AR458">
        <v>2774</v>
      </c>
      <c r="AS458">
        <v>291744</v>
      </c>
    </row>
    <row r="459" spans="3:45" x14ac:dyDescent="0.35">
      <c r="C459" t="s">
        <v>673</v>
      </c>
      <c r="D459">
        <v>456</v>
      </c>
      <c r="T459">
        <v>456</v>
      </c>
      <c r="U459" t="s">
        <v>79</v>
      </c>
      <c r="V459">
        <f>VLOOKUP(Table13[[#This Row],[Make]],$A$4:$B$51,2,0)</f>
        <v>2</v>
      </c>
      <c r="W459" t="s">
        <v>195</v>
      </c>
      <c r="X459">
        <f>VLOOKUP(Table13[[#This Row],[Model]],Table12[[Model S]:[Column2]],2,0)</f>
        <v>31</v>
      </c>
      <c r="Y459">
        <v>2015</v>
      </c>
      <c r="Z459">
        <f>VLOOKUP(Table13[[#This Row],[Year]],$E$4:$F$31,2,0)</f>
        <v>26</v>
      </c>
      <c r="AA459" t="s">
        <v>74</v>
      </c>
      <c r="AB459">
        <f>VLOOKUP(Table13[[#This Row],[Engine Fuel Type]],$G$4:$H$13,2,0)</f>
        <v>9</v>
      </c>
      <c r="AC459">
        <v>237</v>
      </c>
      <c r="AD459">
        <v>4</v>
      </c>
      <c r="AE459" t="s">
        <v>67</v>
      </c>
      <c r="AF459">
        <f>VLOOKUP(Table13[[#This Row],[Transmission Type]],$I$4:$J$7,2,0)</f>
        <v>1</v>
      </c>
      <c r="AG459" t="s">
        <v>76</v>
      </c>
      <c r="AH459">
        <f>VLOOKUP(Table13[[#This Row],[Driven_Wheels]],$K$4:$L$7,2,0)</f>
        <v>4</v>
      </c>
      <c r="AI459">
        <v>2</v>
      </c>
      <c r="AJ459" t="s">
        <v>96</v>
      </c>
      <c r="AK459">
        <f>VLOOKUP(Table13[[#This Row],[Market Category]],$M$4:$N$75,2,0)</f>
        <v>65</v>
      </c>
      <c r="AL459" t="s">
        <v>70</v>
      </c>
      <c r="AM459">
        <f>VLOOKUP(Table13[[#This Row],[Vehicle Size]],$O$4:$P$6,2,0)</f>
        <v>1</v>
      </c>
      <c r="AN459" t="s">
        <v>87</v>
      </c>
      <c r="AO459">
        <f>VLOOKUP(Table13[[#This Row],[Vehicle Style]],$Q$4:$R$19,2,0)</f>
        <v>7</v>
      </c>
      <c r="AP459">
        <v>34</v>
      </c>
      <c r="AQ459">
        <v>24</v>
      </c>
      <c r="AR459">
        <v>113</v>
      </c>
      <c r="AS459">
        <v>63900</v>
      </c>
    </row>
    <row r="460" spans="3:45" x14ac:dyDescent="0.35">
      <c r="C460" t="s">
        <v>674</v>
      </c>
      <c r="D460">
        <v>457</v>
      </c>
      <c r="T460">
        <v>457</v>
      </c>
      <c r="U460" t="s">
        <v>79</v>
      </c>
      <c r="V460">
        <f>VLOOKUP(Table13[[#This Row],[Make]],$A$4:$B$51,2,0)</f>
        <v>2</v>
      </c>
      <c r="W460" t="s">
        <v>195</v>
      </c>
      <c r="X460">
        <f>VLOOKUP(Table13[[#This Row],[Model]],Table12[[Model S]:[Column2]],2,0)</f>
        <v>31</v>
      </c>
      <c r="Y460">
        <v>2015</v>
      </c>
      <c r="Z460">
        <f>VLOOKUP(Table13[[#This Row],[Year]],$E$4:$F$31,2,0)</f>
        <v>26</v>
      </c>
      <c r="AA460" t="s">
        <v>74</v>
      </c>
      <c r="AB460">
        <f>VLOOKUP(Table13[[#This Row],[Engine Fuel Type]],$G$4:$H$13,2,0)</f>
        <v>9</v>
      </c>
      <c r="AC460">
        <v>237</v>
      </c>
      <c r="AD460">
        <v>4</v>
      </c>
      <c r="AE460" t="s">
        <v>67</v>
      </c>
      <c r="AF460">
        <f>VLOOKUP(Table13[[#This Row],[Transmission Type]],$I$4:$J$7,2,0)</f>
        <v>1</v>
      </c>
      <c r="AG460" t="s">
        <v>76</v>
      </c>
      <c r="AH460">
        <f>VLOOKUP(Table13[[#This Row],[Driven_Wheels]],$K$4:$L$7,2,0)</f>
        <v>4</v>
      </c>
      <c r="AI460">
        <v>2</v>
      </c>
      <c r="AJ460" t="s">
        <v>96</v>
      </c>
      <c r="AK460">
        <f>VLOOKUP(Table13[[#This Row],[Market Category]],$M$4:$N$75,2,0)</f>
        <v>65</v>
      </c>
      <c r="AL460" t="s">
        <v>70</v>
      </c>
      <c r="AM460">
        <f>VLOOKUP(Table13[[#This Row],[Vehicle Size]],$O$4:$P$6,2,0)</f>
        <v>1</v>
      </c>
      <c r="AN460" t="s">
        <v>78</v>
      </c>
      <c r="AO460">
        <f>VLOOKUP(Table13[[#This Row],[Vehicle Style]],$Q$4:$R$19,2,0)</f>
        <v>9</v>
      </c>
      <c r="AP460">
        <v>34</v>
      </c>
      <c r="AQ460">
        <v>24</v>
      </c>
      <c r="AR460">
        <v>113</v>
      </c>
      <c r="AS460">
        <v>68400</v>
      </c>
    </row>
    <row r="461" spans="3:45" x14ac:dyDescent="0.35">
      <c r="C461" t="s">
        <v>675</v>
      </c>
      <c r="D461">
        <v>458</v>
      </c>
      <c r="T461">
        <v>458</v>
      </c>
      <c r="U461" t="s">
        <v>79</v>
      </c>
      <c r="V461">
        <f>VLOOKUP(Table13[[#This Row],[Make]],$A$4:$B$51,2,0)</f>
        <v>2</v>
      </c>
      <c r="W461" t="s">
        <v>195</v>
      </c>
      <c r="X461">
        <f>VLOOKUP(Table13[[#This Row],[Model]],Table12[[Model S]:[Column2]],2,0)</f>
        <v>31</v>
      </c>
      <c r="Y461">
        <v>2015</v>
      </c>
      <c r="Z461">
        <f>VLOOKUP(Table13[[#This Row],[Year]],$E$4:$F$31,2,0)</f>
        <v>26</v>
      </c>
      <c r="AA461" t="s">
        <v>74</v>
      </c>
      <c r="AB461">
        <f>VLOOKUP(Table13[[#This Row],[Engine Fuel Type]],$G$4:$H$13,2,0)</f>
        <v>9</v>
      </c>
      <c r="AC461">
        <v>237</v>
      </c>
      <c r="AD461">
        <v>4</v>
      </c>
      <c r="AE461" t="s">
        <v>67</v>
      </c>
      <c r="AF461">
        <f>VLOOKUP(Table13[[#This Row],[Transmission Type]],$I$4:$J$7,2,0)</f>
        <v>1</v>
      </c>
      <c r="AG461" t="s">
        <v>76</v>
      </c>
      <c r="AH461">
        <f>VLOOKUP(Table13[[#This Row],[Driven_Wheels]],$K$4:$L$7,2,0)</f>
        <v>4</v>
      </c>
      <c r="AI461">
        <v>2</v>
      </c>
      <c r="AJ461" t="s">
        <v>96</v>
      </c>
      <c r="AK461">
        <f>VLOOKUP(Table13[[#This Row],[Market Category]],$M$4:$N$75,2,0)</f>
        <v>65</v>
      </c>
      <c r="AL461" t="s">
        <v>70</v>
      </c>
      <c r="AM461">
        <f>VLOOKUP(Table13[[#This Row],[Vehicle Size]],$O$4:$P$6,2,0)</f>
        <v>1</v>
      </c>
      <c r="AN461" t="s">
        <v>78</v>
      </c>
      <c r="AO461">
        <f>VLOOKUP(Table13[[#This Row],[Vehicle Style]],$Q$4:$R$19,2,0)</f>
        <v>9</v>
      </c>
      <c r="AP461">
        <v>34</v>
      </c>
      <c r="AQ461">
        <v>24</v>
      </c>
      <c r="AR461">
        <v>113</v>
      </c>
      <c r="AS461">
        <v>53900</v>
      </c>
    </row>
    <row r="462" spans="3:45" x14ac:dyDescent="0.35">
      <c r="C462" t="s">
        <v>676</v>
      </c>
      <c r="D462">
        <v>459</v>
      </c>
      <c r="T462">
        <v>459</v>
      </c>
      <c r="U462" t="s">
        <v>79</v>
      </c>
      <c r="V462">
        <f>VLOOKUP(Table13[[#This Row],[Make]],$A$4:$B$51,2,0)</f>
        <v>2</v>
      </c>
      <c r="W462" t="s">
        <v>195</v>
      </c>
      <c r="X462">
        <f>VLOOKUP(Table13[[#This Row],[Model]],Table12[[Model S]:[Column2]],2,0)</f>
        <v>31</v>
      </c>
      <c r="Y462">
        <v>2016</v>
      </c>
      <c r="Z462">
        <f>VLOOKUP(Table13[[#This Row],[Year]],$E$4:$F$31,2,0)</f>
        <v>27</v>
      </c>
      <c r="AA462" t="s">
        <v>74</v>
      </c>
      <c r="AB462">
        <f>VLOOKUP(Table13[[#This Row],[Engine Fuel Type]],$G$4:$H$13,2,0)</f>
        <v>9</v>
      </c>
      <c r="AC462">
        <v>237</v>
      </c>
      <c r="AD462">
        <v>4</v>
      </c>
      <c r="AE462" t="s">
        <v>67</v>
      </c>
      <c r="AF462">
        <f>VLOOKUP(Table13[[#This Row],[Transmission Type]],$I$4:$J$7,2,0)</f>
        <v>1</v>
      </c>
      <c r="AG462" t="s">
        <v>76</v>
      </c>
      <c r="AH462">
        <f>VLOOKUP(Table13[[#This Row],[Driven_Wheels]],$K$4:$L$7,2,0)</f>
        <v>4</v>
      </c>
      <c r="AI462">
        <v>2</v>
      </c>
      <c r="AJ462" t="s">
        <v>96</v>
      </c>
      <c r="AK462">
        <f>VLOOKUP(Table13[[#This Row],[Market Category]],$M$4:$N$75,2,0)</f>
        <v>65</v>
      </c>
      <c r="AL462" t="s">
        <v>70</v>
      </c>
      <c r="AM462">
        <f>VLOOKUP(Table13[[#This Row],[Vehicle Size]],$O$4:$P$6,2,0)</f>
        <v>1</v>
      </c>
      <c r="AN462" t="s">
        <v>78</v>
      </c>
      <c r="AO462">
        <f>VLOOKUP(Table13[[#This Row],[Vehicle Style]],$Q$4:$R$19,2,0)</f>
        <v>9</v>
      </c>
      <c r="AP462">
        <v>34</v>
      </c>
      <c r="AQ462">
        <v>24</v>
      </c>
      <c r="AR462">
        <v>113</v>
      </c>
      <c r="AS462">
        <v>55900</v>
      </c>
    </row>
    <row r="463" spans="3:45" x14ac:dyDescent="0.35">
      <c r="C463" t="s">
        <v>677</v>
      </c>
      <c r="D463">
        <v>460</v>
      </c>
      <c r="T463">
        <v>460</v>
      </c>
      <c r="U463" t="s">
        <v>79</v>
      </c>
      <c r="V463">
        <f>VLOOKUP(Table13[[#This Row],[Make]],$A$4:$B$51,2,0)</f>
        <v>2</v>
      </c>
      <c r="W463" t="s">
        <v>195</v>
      </c>
      <c r="X463">
        <f>VLOOKUP(Table13[[#This Row],[Model]],Table12[[Model S]:[Column2]],2,0)</f>
        <v>31</v>
      </c>
      <c r="Y463">
        <v>2016</v>
      </c>
      <c r="Z463">
        <f>VLOOKUP(Table13[[#This Row],[Year]],$E$4:$F$31,2,0)</f>
        <v>27</v>
      </c>
      <c r="AA463" t="s">
        <v>74</v>
      </c>
      <c r="AB463">
        <f>VLOOKUP(Table13[[#This Row],[Engine Fuel Type]],$G$4:$H$13,2,0)</f>
        <v>9</v>
      </c>
      <c r="AC463">
        <v>237</v>
      </c>
      <c r="AD463">
        <v>4</v>
      </c>
      <c r="AE463" t="s">
        <v>67</v>
      </c>
      <c r="AF463">
        <f>VLOOKUP(Table13[[#This Row],[Transmission Type]],$I$4:$J$7,2,0)</f>
        <v>1</v>
      </c>
      <c r="AG463" t="s">
        <v>76</v>
      </c>
      <c r="AH463">
        <f>VLOOKUP(Table13[[#This Row],[Driven_Wheels]],$K$4:$L$7,2,0)</f>
        <v>4</v>
      </c>
      <c r="AI463">
        <v>2</v>
      </c>
      <c r="AJ463" t="s">
        <v>96</v>
      </c>
      <c r="AK463">
        <f>VLOOKUP(Table13[[#This Row],[Market Category]],$M$4:$N$75,2,0)</f>
        <v>65</v>
      </c>
      <c r="AL463" t="s">
        <v>70</v>
      </c>
      <c r="AM463">
        <f>VLOOKUP(Table13[[#This Row],[Vehicle Size]],$O$4:$P$6,2,0)</f>
        <v>1</v>
      </c>
      <c r="AN463" t="s">
        <v>87</v>
      </c>
      <c r="AO463">
        <f>VLOOKUP(Table13[[#This Row],[Vehicle Style]],$Q$4:$R$19,2,0)</f>
        <v>7</v>
      </c>
      <c r="AP463">
        <v>34</v>
      </c>
      <c r="AQ463">
        <v>24</v>
      </c>
      <c r="AR463">
        <v>113</v>
      </c>
      <c r="AS463">
        <v>65900</v>
      </c>
    </row>
    <row r="464" spans="3:45" x14ac:dyDescent="0.35">
      <c r="C464" t="s">
        <v>678</v>
      </c>
      <c r="D464">
        <v>461</v>
      </c>
      <c r="T464">
        <v>461</v>
      </c>
      <c r="U464" t="s">
        <v>238</v>
      </c>
      <c r="V464">
        <f>VLOOKUP(Table13[[#This Row],[Make]],$A$4:$B$51,2,0)</f>
        <v>46</v>
      </c>
      <c r="W464" t="s">
        <v>198</v>
      </c>
      <c r="X464">
        <f>VLOOKUP(Table13[[#This Row],[Model]],Table12[[Model S]:[Column2]],2,0)</f>
        <v>32</v>
      </c>
      <c r="Y464">
        <v>2014</v>
      </c>
      <c r="Z464">
        <f>VLOOKUP(Table13[[#This Row],[Year]],$E$4:$F$31,2,0)</f>
        <v>25</v>
      </c>
      <c r="AA464" t="s">
        <v>125</v>
      </c>
      <c r="AB464">
        <f>VLOOKUP(Table13[[#This Row],[Engine Fuel Type]],$G$4:$H$13,2,0)</f>
        <v>10</v>
      </c>
      <c r="AC464">
        <v>270</v>
      </c>
      <c r="AD464">
        <v>6</v>
      </c>
      <c r="AE464" t="s">
        <v>81</v>
      </c>
      <c r="AF464">
        <f>VLOOKUP(Table13[[#This Row],[Transmission Type]],$I$4:$J$7,2,0)</f>
        <v>2</v>
      </c>
      <c r="AG464" t="s">
        <v>76</v>
      </c>
      <c r="AH464">
        <f>VLOOKUP(Table13[[#This Row],[Driven_Wheels]],$K$4:$L$7,2,0)</f>
        <v>4</v>
      </c>
      <c r="AI464">
        <v>4</v>
      </c>
      <c r="AJ464" t="s">
        <v>288</v>
      </c>
      <c r="AK464">
        <f>VLOOKUP(Table13[[#This Row],[Market Category]],$M$4:$N$75,2,0)</f>
        <v>70</v>
      </c>
      <c r="AL464" t="s">
        <v>94</v>
      </c>
      <c r="AM464">
        <f>VLOOKUP(Table13[[#This Row],[Vehicle Size]],$O$4:$P$6,2,0)</f>
        <v>3</v>
      </c>
      <c r="AN464" t="s">
        <v>101</v>
      </c>
      <c r="AO464">
        <f>VLOOKUP(Table13[[#This Row],[Vehicle Style]],$Q$4:$R$19,2,0)</f>
        <v>4</v>
      </c>
      <c r="AP464">
        <v>23</v>
      </c>
      <c r="AQ464">
        <v>17</v>
      </c>
      <c r="AR464">
        <v>2031</v>
      </c>
      <c r="AS464">
        <v>41365</v>
      </c>
    </row>
    <row r="465" spans="3:45" x14ac:dyDescent="0.35">
      <c r="C465" t="s">
        <v>679</v>
      </c>
      <c r="D465">
        <v>462</v>
      </c>
      <c r="T465">
        <v>462</v>
      </c>
      <c r="U465" t="s">
        <v>238</v>
      </c>
      <c r="V465">
        <f>VLOOKUP(Table13[[#This Row],[Make]],$A$4:$B$51,2,0)</f>
        <v>46</v>
      </c>
      <c r="W465" t="s">
        <v>198</v>
      </c>
      <c r="X465">
        <f>VLOOKUP(Table13[[#This Row],[Model]],Table12[[Model S]:[Column2]],2,0)</f>
        <v>32</v>
      </c>
      <c r="Y465">
        <v>2014</v>
      </c>
      <c r="Z465">
        <f>VLOOKUP(Table13[[#This Row],[Year]],$E$4:$F$31,2,0)</f>
        <v>25</v>
      </c>
      <c r="AA465" t="s">
        <v>125</v>
      </c>
      <c r="AB465">
        <f>VLOOKUP(Table13[[#This Row],[Engine Fuel Type]],$G$4:$H$13,2,0)</f>
        <v>10</v>
      </c>
      <c r="AC465">
        <v>270</v>
      </c>
      <c r="AD465">
        <v>6</v>
      </c>
      <c r="AE465" t="s">
        <v>81</v>
      </c>
      <c r="AF465">
        <f>VLOOKUP(Table13[[#This Row],[Transmission Type]],$I$4:$J$7,2,0)</f>
        <v>2</v>
      </c>
      <c r="AG465" t="s">
        <v>76</v>
      </c>
      <c r="AH465">
        <f>VLOOKUP(Table13[[#This Row],[Driven_Wheels]],$K$4:$L$7,2,0)</f>
        <v>4</v>
      </c>
      <c r="AI465">
        <v>4</v>
      </c>
      <c r="AJ465" t="s">
        <v>288</v>
      </c>
      <c r="AK465">
        <f>VLOOKUP(Table13[[#This Row],[Market Category]],$M$4:$N$75,2,0)</f>
        <v>70</v>
      </c>
      <c r="AL465" t="s">
        <v>94</v>
      </c>
      <c r="AM465">
        <f>VLOOKUP(Table13[[#This Row],[Vehicle Size]],$O$4:$P$6,2,0)</f>
        <v>3</v>
      </c>
      <c r="AN465" t="s">
        <v>101</v>
      </c>
      <c r="AO465">
        <f>VLOOKUP(Table13[[#This Row],[Vehicle Style]],$Q$4:$R$19,2,0)</f>
        <v>4</v>
      </c>
      <c r="AP465">
        <v>23</v>
      </c>
      <c r="AQ465">
        <v>17</v>
      </c>
      <c r="AR465">
        <v>2031</v>
      </c>
      <c r="AS465">
        <v>35740</v>
      </c>
    </row>
    <row r="466" spans="3:45" x14ac:dyDescent="0.35">
      <c r="C466" t="s">
        <v>680</v>
      </c>
      <c r="D466">
        <v>463</v>
      </c>
      <c r="T466">
        <v>463</v>
      </c>
      <c r="U466" t="s">
        <v>238</v>
      </c>
      <c r="V466">
        <f>VLOOKUP(Table13[[#This Row],[Make]],$A$4:$B$51,2,0)</f>
        <v>46</v>
      </c>
      <c r="W466" t="s">
        <v>198</v>
      </c>
      <c r="X466">
        <f>VLOOKUP(Table13[[#This Row],[Model]],Table12[[Model S]:[Column2]],2,0)</f>
        <v>32</v>
      </c>
      <c r="Y466">
        <v>2014</v>
      </c>
      <c r="Z466">
        <f>VLOOKUP(Table13[[#This Row],[Year]],$E$4:$F$31,2,0)</f>
        <v>25</v>
      </c>
      <c r="AA466" t="s">
        <v>125</v>
      </c>
      <c r="AB466">
        <f>VLOOKUP(Table13[[#This Row],[Engine Fuel Type]],$G$4:$H$13,2,0)</f>
        <v>10</v>
      </c>
      <c r="AC466">
        <v>270</v>
      </c>
      <c r="AD466">
        <v>6</v>
      </c>
      <c r="AE466" t="s">
        <v>81</v>
      </c>
      <c r="AF466">
        <f>VLOOKUP(Table13[[#This Row],[Transmission Type]],$I$4:$J$7,2,0)</f>
        <v>2</v>
      </c>
      <c r="AG466" t="s">
        <v>82</v>
      </c>
      <c r="AH466">
        <f>VLOOKUP(Table13[[#This Row],[Driven_Wheels]],$K$4:$L$7,2,0)</f>
        <v>2</v>
      </c>
      <c r="AI466">
        <v>4</v>
      </c>
      <c r="AJ466" t="s">
        <v>288</v>
      </c>
      <c r="AK466">
        <f>VLOOKUP(Table13[[#This Row],[Market Category]],$M$4:$N$75,2,0)</f>
        <v>70</v>
      </c>
      <c r="AL466" t="s">
        <v>94</v>
      </c>
      <c r="AM466">
        <f>VLOOKUP(Table13[[#This Row],[Vehicle Size]],$O$4:$P$6,2,0)</f>
        <v>3</v>
      </c>
      <c r="AN466" t="s">
        <v>101</v>
      </c>
      <c r="AO466">
        <f>VLOOKUP(Table13[[#This Row],[Vehicle Style]],$Q$4:$R$19,2,0)</f>
        <v>4</v>
      </c>
      <c r="AP466">
        <v>22</v>
      </c>
      <c r="AQ466">
        <v>17</v>
      </c>
      <c r="AR466">
        <v>2031</v>
      </c>
      <c r="AS466">
        <v>37615</v>
      </c>
    </row>
    <row r="467" spans="3:45" x14ac:dyDescent="0.35">
      <c r="C467" t="s">
        <v>681</v>
      </c>
      <c r="D467">
        <v>464</v>
      </c>
      <c r="T467">
        <v>464</v>
      </c>
      <c r="U467" t="s">
        <v>238</v>
      </c>
      <c r="V467">
        <f>VLOOKUP(Table13[[#This Row],[Make]],$A$4:$B$51,2,0)</f>
        <v>46</v>
      </c>
      <c r="W467" t="s">
        <v>198</v>
      </c>
      <c r="X467">
        <f>VLOOKUP(Table13[[#This Row],[Model]],Table12[[Model S]:[Column2]],2,0)</f>
        <v>32</v>
      </c>
      <c r="Y467">
        <v>2014</v>
      </c>
      <c r="Z467">
        <f>VLOOKUP(Table13[[#This Row],[Year]],$E$4:$F$31,2,0)</f>
        <v>25</v>
      </c>
      <c r="AA467" t="s">
        <v>125</v>
      </c>
      <c r="AB467">
        <f>VLOOKUP(Table13[[#This Row],[Engine Fuel Type]],$G$4:$H$13,2,0)</f>
        <v>10</v>
      </c>
      <c r="AC467">
        <v>270</v>
      </c>
      <c r="AD467">
        <v>6</v>
      </c>
      <c r="AE467" t="s">
        <v>81</v>
      </c>
      <c r="AF467">
        <f>VLOOKUP(Table13[[#This Row],[Transmission Type]],$I$4:$J$7,2,0)</f>
        <v>2</v>
      </c>
      <c r="AG467" t="s">
        <v>82</v>
      </c>
      <c r="AH467">
        <f>VLOOKUP(Table13[[#This Row],[Driven_Wheels]],$K$4:$L$7,2,0)</f>
        <v>2</v>
      </c>
      <c r="AI467">
        <v>4</v>
      </c>
      <c r="AJ467" t="s">
        <v>288</v>
      </c>
      <c r="AK467">
        <f>VLOOKUP(Table13[[#This Row],[Market Category]],$M$4:$N$75,2,0)</f>
        <v>70</v>
      </c>
      <c r="AL467" t="s">
        <v>94</v>
      </c>
      <c r="AM467">
        <f>VLOOKUP(Table13[[#This Row],[Vehicle Size]],$O$4:$P$6,2,0)</f>
        <v>3</v>
      </c>
      <c r="AN467" t="s">
        <v>101</v>
      </c>
      <c r="AO467">
        <f>VLOOKUP(Table13[[#This Row],[Vehicle Style]],$Q$4:$R$19,2,0)</f>
        <v>4</v>
      </c>
      <c r="AP467">
        <v>22</v>
      </c>
      <c r="AQ467">
        <v>17</v>
      </c>
      <c r="AR467">
        <v>2031</v>
      </c>
      <c r="AS467">
        <v>34695</v>
      </c>
    </row>
    <row r="468" spans="3:45" x14ac:dyDescent="0.35">
      <c r="C468" t="s">
        <v>682</v>
      </c>
      <c r="D468">
        <v>465</v>
      </c>
      <c r="T468">
        <v>465</v>
      </c>
      <c r="U468" t="s">
        <v>238</v>
      </c>
      <c r="V468">
        <f>VLOOKUP(Table13[[#This Row],[Make]],$A$4:$B$51,2,0)</f>
        <v>46</v>
      </c>
      <c r="W468" t="s">
        <v>198</v>
      </c>
      <c r="X468">
        <f>VLOOKUP(Table13[[#This Row],[Model]],Table12[[Model S]:[Column2]],2,0)</f>
        <v>32</v>
      </c>
      <c r="Y468">
        <v>2014</v>
      </c>
      <c r="Z468">
        <f>VLOOKUP(Table13[[#This Row],[Year]],$E$4:$F$31,2,0)</f>
        <v>25</v>
      </c>
      <c r="AA468" t="s">
        <v>125</v>
      </c>
      <c r="AB468">
        <f>VLOOKUP(Table13[[#This Row],[Engine Fuel Type]],$G$4:$H$13,2,0)</f>
        <v>10</v>
      </c>
      <c r="AC468">
        <v>270</v>
      </c>
      <c r="AD468">
        <v>6</v>
      </c>
      <c r="AE468" t="s">
        <v>81</v>
      </c>
      <c r="AF468">
        <f>VLOOKUP(Table13[[#This Row],[Transmission Type]],$I$4:$J$7,2,0)</f>
        <v>2</v>
      </c>
      <c r="AG468" t="s">
        <v>82</v>
      </c>
      <c r="AH468">
        <f>VLOOKUP(Table13[[#This Row],[Driven_Wheels]],$K$4:$L$7,2,0)</f>
        <v>2</v>
      </c>
      <c r="AI468">
        <v>4</v>
      </c>
      <c r="AJ468" t="s">
        <v>288</v>
      </c>
      <c r="AK468">
        <f>VLOOKUP(Table13[[#This Row],[Market Category]],$M$4:$N$75,2,0)</f>
        <v>70</v>
      </c>
      <c r="AL468" t="s">
        <v>94</v>
      </c>
      <c r="AM468">
        <f>VLOOKUP(Table13[[#This Row],[Vehicle Size]],$O$4:$P$6,2,0)</f>
        <v>3</v>
      </c>
      <c r="AN468" t="s">
        <v>101</v>
      </c>
      <c r="AO468">
        <f>VLOOKUP(Table13[[#This Row],[Vehicle Style]],$Q$4:$R$19,2,0)</f>
        <v>4</v>
      </c>
      <c r="AP468">
        <v>22</v>
      </c>
      <c r="AQ468">
        <v>17</v>
      </c>
      <c r="AR468">
        <v>2031</v>
      </c>
      <c r="AS468">
        <v>35725</v>
      </c>
    </row>
    <row r="469" spans="3:45" x14ac:dyDescent="0.35">
      <c r="C469" t="s">
        <v>683</v>
      </c>
      <c r="D469">
        <v>466</v>
      </c>
      <c r="T469">
        <v>466</v>
      </c>
      <c r="U469" t="s">
        <v>238</v>
      </c>
      <c r="V469">
        <f>VLOOKUP(Table13[[#This Row],[Make]],$A$4:$B$51,2,0)</f>
        <v>46</v>
      </c>
      <c r="W469" t="s">
        <v>198</v>
      </c>
      <c r="X469">
        <f>VLOOKUP(Table13[[#This Row],[Model]],Table12[[Model S]:[Column2]],2,0)</f>
        <v>32</v>
      </c>
      <c r="Y469">
        <v>2014</v>
      </c>
      <c r="Z469">
        <f>VLOOKUP(Table13[[#This Row],[Year]],$E$4:$F$31,2,0)</f>
        <v>25</v>
      </c>
      <c r="AA469" t="s">
        <v>125</v>
      </c>
      <c r="AB469">
        <f>VLOOKUP(Table13[[#This Row],[Engine Fuel Type]],$G$4:$H$13,2,0)</f>
        <v>10</v>
      </c>
      <c r="AC469">
        <v>270</v>
      </c>
      <c r="AD469">
        <v>6</v>
      </c>
      <c r="AE469" t="s">
        <v>81</v>
      </c>
      <c r="AF469">
        <f>VLOOKUP(Table13[[#This Row],[Transmission Type]],$I$4:$J$7,2,0)</f>
        <v>2</v>
      </c>
      <c r="AG469" t="s">
        <v>82</v>
      </c>
      <c r="AH469">
        <f>VLOOKUP(Table13[[#This Row],[Driven_Wheels]],$K$4:$L$7,2,0)</f>
        <v>2</v>
      </c>
      <c r="AI469">
        <v>4</v>
      </c>
      <c r="AJ469" t="s">
        <v>288</v>
      </c>
      <c r="AK469">
        <f>VLOOKUP(Table13[[#This Row],[Market Category]],$M$4:$N$75,2,0)</f>
        <v>70</v>
      </c>
      <c r="AL469" t="s">
        <v>94</v>
      </c>
      <c r="AM469">
        <f>VLOOKUP(Table13[[#This Row],[Vehicle Size]],$O$4:$P$6,2,0)</f>
        <v>3</v>
      </c>
      <c r="AN469" t="s">
        <v>101</v>
      </c>
      <c r="AO469">
        <f>VLOOKUP(Table13[[#This Row],[Vehicle Style]],$Q$4:$R$19,2,0)</f>
        <v>4</v>
      </c>
      <c r="AP469">
        <v>22</v>
      </c>
      <c r="AQ469">
        <v>17</v>
      </c>
      <c r="AR469">
        <v>2031</v>
      </c>
      <c r="AS469">
        <v>43400</v>
      </c>
    </row>
    <row r="470" spans="3:45" x14ac:dyDescent="0.35">
      <c r="C470" t="s">
        <v>684</v>
      </c>
      <c r="D470">
        <v>467</v>
      </c>
      <c r="T470">
        <v>467</v>
      </c>
      <c r="U470" t="s">
        <v>238</v>
      </c>
      <c r="V470">
        <f>VLOOKUP(Table13[[#This Row],[Make]],$A$4:$B$51,2,0)</f>
        <v>46</v>
      </c>
      <c r="W470" t="s">
        <v>198</v>
      </c>
      <c r="X470">
        <f>VLOOKUP(Table13[[#This Row],[Model]],Table12[[Model S]:[Column2]],2,0)</f>
        <v>32</v>
      </c>
      <c r="Y470">
        <v>2014</v>
      </c>
      <c r="Z470">
        <f>VLOOKUP(Table13[[#This Row],[Year]],$E$4:$F$31,2,0)</f>
        <v>25</v>
      </c>
      <c r="AA470" t="s">
        <v>125</v>
      </c>
      <c r="AB470">
        <f>VLOOKUP(Table13[[#This Row],[Engine Fuel Type]],$G$4:$H$13,2,0)</f>
        <v>10</v>
      </c>
      <c r="AC470">
        <v>270</v>
      </c>
      <c r="AD470">
        <v>6</v>
      </c>
      <c r="AE470" t="s">
        <v>81</v>
      </c>
      <c r="AF470">
        <f>VLOOKUP(Table13[[#This Row],[Transmission Type]],$I$4:$J$7,2,0)</f>
        <v>2</v>
      </c>
      <c r="AG470" t="s">
        <v>76</v>
      </c>
      <c r="AH470">
        <f>VLOOKUP(Table13[[#This Row],[Driven_Wheels]],$K$4:$L$7,2,0)</f>
        <v>4</v>
      </c>
      <c r="AI470">
        <v>4</v>
      </c>
      <c r="AJ470" t="s">
        <v>288</v>
      </c>
      <c r="AK470">
        <f>VLOOKUP(Table13[[#This Row],[Market Category]],$M$4:$N$75,2,0)</f>
        <v>70</v>
      </c>
      <c r="AL470" t="s">
        <v>94</v>
      </c>
      <c r="AM470">
        <f>VLOOKUP(Table13[[#This Row],[Vehicle Size]],$O$4:$P$6,2,0)</f>
        <v>3</v>
      </c>
      <c r="AN470" t="s">
        <v>101</v>
      </c>
      <c r="AO470">
        <f>VLOOKUP(Table13[[#This Row],[Vehicle Style]],$Q$4:$R$19,2,0)</f>
        <v>4</v>
      </c>
      <c r="AP470">
        <v>23</v>
      </c>
      <c r="AQ470">
        <v>17</v>
      </c>
      <c r="AR470">
        <v>2031</v>
      </c>
      <c r="AS470">
        <v>32820</v>
      </c>
    </row>
    <row r="471" spans="3:45" x14ac:dyDescent="0.35">
      <c r="C471" t="s">
        <v>685</v>
      </c>
      <c r="D471">
        <v>468</v>
      </c>
      <c r="T471">
        <v>468</v>
      </c>
      <c r="U471" t="s">
        <v>238</v>
      </c>
      <c r="V471">
        <f>VLOOKUP(Table13[[#This Row],[Make]],$A$4:$B$51,2,0)</f>
        <v>46</v>
      </c>
      <c r="W471" t="s">
        <v>198</v>
      </c>
      <c r="X471">
        <f>VLOOKUP(Table13[[#This Row],[Model]],Table12[[Model S]:[Column2]],2,0)</f>
        <v>32</v>
      </c>
      <c r="Y471">
        <v>2014</v>
      </c>
      <c r="Z471">
        <f>VLOOKUP(Table13[[#This Row],[Year]],$E$4:$F$31,2,0)</f>
        <v>25</v>
      </c>
      <c r="AA471" t="s">
        <v>125</v>
      </c>
      <c r="AB471">
        <f>VLOOKUP(Table13[[#This Row],[Engine Fuel Type]],$G$4:$H$13,2,0)</f>
        <v>10</v>
      </c>
      <c r="AC471">
        <v>270</v>
      </c>
      <c r="AD471">
        <v>6</v>
      </c>
      <c r="AE471" t="s">
        <v>81</v>
      </c>
      <c r="AF471">
        <f>VLOOKUP(Table13[[#This Row],[Transmission Type]],$I$4:$J$7,2,0)</f>
        <v>2</v>
      </c>
      <c r="AG471" t="s">
        <v>82</v>
      </c>
      <c r="AH471">
        <f>VLOOKUP(Table13[[#This Row],[Driven_Wheels]],$K$4:$L$7,2,0)</f>
        <v>2</v>
      </c>
      <c r="AI471">
        <v>4</v>
      </c>
      <c r="AJ471" t="s">
        <v>288</v>
      </c>
      <c r="AK471">
        <f>VLOOKUP(Table13[[#This Row],[Market Category]],$M$4:$N$75,2,0)</f>
        <v>70</v>
      </c>
      <c r="AL471" t="s">
        <v>94</v>
      </c>
      <c r="AM471">
        <f>VLOOKUP(Table13[[#This Row],[Vehicle Size]],$O$4:$P$6,2,0)</f>
        <v>3</v>
      </c>
      <c r="AN471" t="s">
        <v>101</v>
      </c>
      <c r="AO471">
        <f>VLOOKUP(Table13[[#This Row],[Vehicle Style]],$Q$4:$R$19,2,0)</f>
        <v>4</v>
      </c>
      <c r="AP471">
        <v>22</v>
      </c>
      <c r="AQ471">
        <v>17</v>
      </c>
      <c r="AR471">
        <v>2031</v>
      </c>
      <c r="AS471">
        <v>38645</v>
      </c>
    </row>
    <row r="472" spans="3:45" x14ac:dyDescent="0.35">
      <c r="C472" t="s">
        <v>686</v>
      </c>
      <c r="D472">
        <v>469</v>
      </c>
      <c r="T472">
        <v>469</v>
      </c>
      <c r="U472" t="s">
        <v>238</v>
      </c>
      <c r="V472">
        <f>VLOOKUP(Table13[[#This Row],[Make]],$A$4:$B$51,2,0)</f>
        <v>46</v>
      </c>
      <c r="W472" t="s">
        <v>198</v>
      </c>
      <c r="X472">
        <f>VLOOKUP(Table13[[#This Row],[Model]],Table12[[Model S]:[Column2]],2,0)</f>
        <v>32</v>
      </c>
      <c r="Y472">
        <v>2015</v>
      </c>
      <c r="Z472">
        <f>VLOOKUP(Table13[[#This Row],[Year]],$E$4:$F$31,2,0)</f>
        <v>26</v>
      </c>
      <c r="AA472" t="s">
        <v>125</v>
      </c>
      <c r="AB472">
        <f>VLOOKUP(Table13[[#This Row],[Engine Fuel Type]],$G$4:$H$13,2,0)</f>
        <v>10</v>
      </c>
      <c r="AC472">
        <v>270</v>
      </c>
      <c r="AD472">
        <v>6</v>
      </c>
      <c r="AE472" t="s">
        <v>81</v>
      </c>
      <c r="AF472">
        <f>VLOOKUP(Table13[[#This Row],[Transmission Type]],$I$4:$J$7,2,0)</f>
        <v>2</v>
      </c>
      <c r="AG472" t="s">
        <v>82</v>
      </c>
      <c r="AH472">
        <f>VLOOKUP(Table13[[#This Row],[Driven_Wheels]],$K$4:$L$7,2,0)</f>
        <v>2</v>
      </c>
      <c r="AI472">
        <v>4</v>
      </c>
      <c r="AJ472" t="s">
        <v>288</v>
      </c>
      <c r="AK472">
        <f>VLOOKUP(Table13[[#This Row],[Market Category]],$M$4:$N$75,2,0)</f>
        <v>70</v>
      </c>
      <c r="AL472" t="s">
        <v>94</v>
      </c>
      <c r="AM472">
        <f>VLOOKUP(Table13[[#This Row],[Vehicle Size]],$O$4:$P$6,2,0)</f>
        <v>3</v>
      </c>
      <c r="AN472" t="s">
        <v>101</v>
      </c>
      <c r="AO472">
        <f>VLOOKUP(Table13[[#This Row],[Vehicle Style]],$Q$4:$R$19,2,0)</f>
        <v>4</v>
      </c>
      <c r="AP472">
        <v>21</v>
      </c>
      <c r="AQ472">
        <v>17</v>
      </c>
      <c r="AR472">
        <v>2031</v>
      </c>
      <c r="AS472">
        <v>37825</v>
      </c>
    </row>
    <row r="473" spans="3:45" x14ac:dyDescent="0.35">
      <c r="C473" t="s">
        <v>687</v>
      </c>
      <c r="D473">
        <v>470</v>
      </c>
      <c r="T473">
        <v>470</v>
      </c>
      <c r="U473" t="s">
        <v>238</v>
      </c>
      <c r="V473">
        <f>VLOOKUP(Table13[[#This Row],[Make]],$A$4:$B$51,2,0)</f>
        <v>46</v>
      </c>
      <c r="W473" t="s">
        <v>198</v>
      </c>
      <c r="X473">
        <f>VLOOKUP(Table13[[#This Row],[Model]],Table12[[Model S]:[Column2]],2,0)</f>
        <v>32</v>
      </c>
      <c r="Y473">
        <v>2015</v>
      </c>
      <c r="Z473">
        <f>VLOOKUP(Table13[[#This Row],[Year]],$E$4:$F$31,2,0)</f>
        <v>26</v>
      </c>
      <c r="AA473" t="s">
        <v>125</v>
      </c>
      <c r="AB473">
        <f>VLOOKUP(Table13[[#This Row],[Engine Fuel Type]],$G$4:$H$13,2,0)</f>
        <v>10</v>
      </c>
      <c r="AC473">
        <v>270</v>
      </c>
      <c r="AD473">
        <v>6</v>
      </c>
      <c r="AE473" t="s">
        <v>81</v>
      </c>
      <c r="AF473">
        <f>VLOOKUP(Table13[[#This Row],[Transmission Type]],$I$4:$J$7,2,0)</f>
        <v>2</v>
      </c>
      <c r="AG473" t="s">
        <v>82</v>
      </c>
      <c r="AH473">
        <f>VLOOKUP(Table13[[#This Row],[Driven_Wheels]],$K$4:$L$7,2,0)</f>
        <v>2</v>
      </c>
      <c r="AI473">
        <v>4</v>
      </c>
      <c r="AJ473" t="s">
        <v>288</v>
      </c>
      <c r="AK473">
        <f>VLOOKUP(Table13[[#This Row],[Market Category]],$M$4:$N$75,2,0)</f>
        <v>70</v>
      </c>
      <c r="AL473" t="s">
        <v>94</v>
      </c>
      <c r="AM473">
        <f>VLOOKUP(Table13[[#This Row],[Vehicle Size]],$O$4:$P$6,2,0)</f>
        <v>3</v>
      </c>
      <c r="AN473" t="s">
        <v>101</v>
      </c>
      <c r="AO473">
        <f>VLOOKUP(Table13[[#This Row],[Vehicle Style]],$Q$4:$R$19,2,0)</f>
        <v>4</v>
      </c>
      <c r="AP473">
        <v>21</v>
      </c>
      <c r="AQ473">
        <v>17</v>
      </c>
      <c r="AR473">
        <v>2031</v>
      </c>
      <c r="AS473">
        <v>43620</v>
      </c>
    </row>
    <row r="474" spans="3:45" x14ac:dyDescent="0.35">
      <c r="C474" t="s">
        <v>688</v>
      </c>
      <c r="D474">
        <v>471</v>
      </c>
      <c r="T474">
        <v>471</v>
      </c>
      <c r="U474" t="s">
        <v>238</v>
      </c>
      <c r="V474">
        <f>VLOOKUP(Table13[[#This Row],[Make]],$A$4:$B$51,2,0)</f>
        <v>46</v>
      </c>
      <c r="W474" t="s">
        <v>198</v>
      </c>
      <c r="X474">
        <f>VLOOKUP(Table13[[#This Row],[Model]],Table12[[Model S]:[Column2]],2,0)</f>
        <v>32</v>
      </c>
      <c r="Y474">
        <v>2015</v>
      </c>
      <c r="Z474">
        <f>VLOOKUP(Table13[[#This Row],[Year]],$E$4:$F$31,2,0)</f>
        <v>26</v>
      </c>
      <c r="AA474" t="s">
        <v>125</v>
      </c>
      <c r="AB474">
        <f>VLOOKUP(Table13[[#This Row],[Engine Fuel Type]],$G$4:$H$13,2,0)</f>
        <v>10</v>
      </c>
      <c r="AC474">
        <v>270</v>
      </c>
      <c r="AD474">
        <v>6</v>
      </c>
      <c r="AE474" t="s">
        <v>81</v>
      </c>
      <c r="AF474">
        <f>VLOOKUP(Table13[[#This Row],[Transmission Type]],$I$4:$J$7,2,0)</f>
        <v>2</v>
      </c>
      <c r="AG474" t="s">
        <v>82</v>
      </c>
      <c r="AH474">
        <f>VLOOKUP(Table13[[#This Row],[Driven_Wheels]],$K$4:$L$7,2,0)</f>
        <v>2</v>
      </c>
      <c r="AI474">
        <v>4</v>
      </c>
      <c r="AJ474" t="s">
        <v>288</v>
      </c>
      <c r="AK474">
        <f>VLOOKUP(Table13[[#This Row],[Market Category]],$M$4:$N$75,2,0)</f>
        <v>70</v>
      </c>
      <c r="AL474" t="s">
        <v>94</v>
      </c>
      <c r="AM474">
        <f>VLOOKUP(Table13[[#This Row],[Vehicle Size]],$O$4:$P$6,2,0)</f>
        <v>3</v>
      </c>
      <c r="AN474" t="s">
        <v>101</v>
      </c>
      <c r="AO474">
        <f>VLOOKUP(Table13[[#This Row],[Vehicle Style]],$Q$4:$R$19,2,0)</f>
        <v>4</v>
      </c>
      <c r="AP474">
        <v>21</v>
      </c>
      <c r="AQ474">
        <v>17</v>
      </c>
      <c r="AR474">
        <v>2031</v>
      </c>
      <c r="AS474">
        <v>36115</v>
      </c>
    </row>
    <row r="475" spans="3:45" x14ac:dyDescent="0.35">
      <c r="C475" t="s">
        <v>689</v>
      </c>
      <c r="D475">
        <v>472</v>
      </c>
      <c r="T475">
        <v>472</v>
      </c>
      <c r="U475" t="s">
        <v>238</v>
      </c>
      <c r="V475">
        <f>VLOOKUP(Table13[[#This Row],[Make]],$A$4:$B$51,2,0)</f>
        <v>46</v>
      </c>
      <c r="W475" t="s">
        <v>198</v>
      </c>
      <c r="X475">
        <f>VLOOKUP(Table13[[#This Row],[Model]],Table12[[Model S]:[Column2]],2,0)</f>
        <v>32</v>
      </c>
      <c r="Y475">
        <v>2015</v>
      </c>
      <c r="Z475">
        <f>VLOOKUP(Table13[[#This Row],[Year]],$E$4:$F$31,2,0)</f>
        <v>26</v>
      </c>
      <c r="AA475" t="s">
        <v>125</v>
      </c>
      <c r="AB475">
        <f>VLOOKUP(Table13[[#This Row],[Engine Fuel Type]],$G$4:$H$13,2,0)</f>
        <v>10</v>
      </c>
      <c r="AC475">
        <v>270</v>
      </c>
      <c r="AD475">
        <v>6</v>
      </c>
      <c r="AE475" t="s">
        <v>81</v>
      </c>
      <c r="AF475">
        <f>VLOOKUP(Table13[[#This Row],[Transmission Type]],$I$4:$J$7,2,0)</f>
        <v>2</v>
      </c>
      <c r="AG475" t="s">
        <v>76</v>
      </c>
      <c r="AH475">
        <f>VLOOKUP(Table13[[#This Row],[Driven_Wheels]],$K$4:$L$7,2,0)</f>
        <v>4</v>
      </c>
      <c r="AI475">
        <v>4</v>
      </c>
      <c r="AJ475" t="s">
        <v>288</v>
      </c>
      <c r="AK475">
        <f>VLOOKUP(Table13[[#This Row],[Market Category]],$M$4:$N$75,2,0)</f>
        <v>70</v>
      </c>
      <c r="AL475" t="s">
        <v>94</v>
      </c>
      <c r="AM475">
        <f>VLOOKUP(Table13[[#This Row],[Vehicle Size]],$O$4:$P$6,2,0)</f>
        <v>3</v>
      </c>
      <c r="AN475" t="s">
        <v>101</v>
      </c>
      <c r="AO475">
        <f>VLOOKUP(Table13[[#This Row],[Vehicle Style]],$Q$4:$R$19,2,0)</f>
        <v>4</v>
      </c>
      <c r="AP475">
        <v>22</v>
      </c>
      <c r="AQ475">
        <v>17</v>
      </c>
      <c r="AR475">
        <v>2031</v>
      </c>
      <c r="AS475">
        <v>35950</v>
      </c>
    </row>
    <row r="476" spans="3:45" x14ac:dyDescent="0.35">
      <c r="C476" t="s">
        <v>690</v>
      </c>
      <c r="D476">
        <v>473</v>
      </c>
      <c r="T476">
        <v>473</v>
      </c>
      <c r="U476" t="s">
        <v>238</v>
      </c>
      <c r="V476">
        <f>VLOOKUP(Table13[[#This Row],[Make]],$A$4:$B$51,2,0)</f>
        <v>46</v>
      </c>
      <c r="W476" t="s">
        <v>198</v>
      </c>
      <c r="X476">
        <f>VLOOKUP(Table13[[#This Row],[Model]],Table12[[Model S]:[Column2]],2,0)</f>
        <v>32</v>
      </c>
      <c r="Y476">
        <v>2015</v>
      </c>
      <c r="Z476">
        <f>VLOOKUP(Table13[[#This Row],[Year]],$E$4:$F$31,2,0)</f>
        <v>26</v>
      </c>
      <c r="AA476" t="s">
        <v>125</v>
      </c>
      <c r="AB476">
        <f>VLOOKUP(Table13[[#This Row],[Engine Fuel Type]],$G$4:$H$13,2,0)</f>
        <v>10</v>
      </c>
      <c r="AC476">
        <v>270</v>
      </c>
      <c r="AD476">
        <v>6</v>
      </c>
      <c r="AE476" t="s">
        <v>81</v>
      </c>
      <c r="AF476">
        <f>VLOOKUP(Table13[[#This Row],[Transmission Type]],$I$4:$J$7,2,0)</f>
        <v>2</v>
      </c>
      <c r="AG476" t="s">
        <v>76</v>
      </c>
      <c r="AH476">
        <f>VLOOKUP(Table13[[#This Row],[Driven_Wheels]],$K$4:$L$7,2,0)</f>
        <v>4</v>
      </c>
      <c r="AI476">
        <v>4</v>
      </c>
      <c r="AJ476" t="s">
        <v>288</v>
      </c>
      <c r="AK476">
        <f>VLOOKUP(Table13[[#This Row],[Market Category]],$M$4:$N$75,2,0)</f>
        <v>70</v>
      </c>
      <c r="AL476" t="s">
        <v>94</v>
      </c>
      <c r="AM476">
        <f>VLOOKUP(Table13[[#This Row],[Vehicle Size]],$O$4:$P$6,2,0)</f>
        <v>3</v>
      </c>
      <c r="AN476" t="s">
        <v>101</v>
      </c>
      <c r="AO476">
        <f>VLOOKUP(Table13[[#This Row],[Vehicle Style]],$Q$4:$R$19,2,0)</f>
        <v>4</v>
      </c>
      <c r="AP476">
        <v>22</v>
      </c>
      <c r="AQ476">
        <v>17</v>
      </c>
      <c r="AR476">
        <v>2031</v>
      </c>
      <c r="AS476">
        <v>33210</v>
      </c>
    </row>
    <row r="477" spans="3:45" x14ac:dyDescent="0.35">
      <c r="C477" t="s">
        <v>691</v>
      </c>
      <c r="D477">
        <v>474</v>
      </c>
      <c r="T477">
        <v>474</v>
      </c>
      <c r="U477" t="s">
        <v>238</v>
      </c>
      <c r="V477">
        <f>VLOOKUP(Table13[[#This Row],[Make]],$A$4:$B$51,2,0)</f>
        <v>46</v>
      </c>
      <c r="W477" t="s">
        <v>198</v>
      </c>
      <c r="X477">
        <f>VLOOKUP(Table13[[#This Row],[Model]],Table12[[Model S]:[Column2]],2,0)</f>
        <v>32</v>
      </c>
      <c r="Y477">
        <v>2015</v>
      </c>
      <c r="Z477">
        <f>VLOOKUP(Table13[[#This Row],[Year]],$E$4:$F$31,2,0)</f>
        <v>26</v>
      </c>
      <c r="AA477" t="s">
        <v>125</v>
      </c>
      <c r="AB477">
        <f>VLOOKUP(Table13[[#This Row],[Engine Fuel Type]],$G$4:$H$13,2,0)</f>
        <v>10</v>
      </c>
      <c r="AC477">
        <v>270</v>
      </c>
      <c r="AD477">
        <v>6</v>
      </c>
      <c r="AE477" t="s">
        <v>81</v>
      </c>
      <c r="AF477">
        <f>VLOOKUP(Table13[[#This Row],[Transmission Type]],$I$4:$J$7,2,0)</f>
        <v>2</v>
      </c>
      <c r="AG477" t="s">
        <v>82</v>
      </c>
      <c r="AH477">
        <f>VLOOKUP(Table13[[#This Row],[Driven_Wheels]],$K$4:$L$7,2,0)</f>
        <v>2</v>
      </c>
      <c r="AI477">
        <v>4</v>
      </c>
      <c r="AJ477" t="s">
        <v>288</v>
      </c>
      <c r="AK477">
        <f>VLOOKUP(Table13[[#This Row],[Market Category]],$M$4:$N$75,2,0)</f>
        <v>70</v>
      </c>
      <c r="AL477" t="s">
        <v>94</v>
      </c>
      <c r="AM477">
        <f>VLOOKUP(Table13[[#This Row],[Vehicle Size]],$O$4:$P$6,2,0)</f>
        <v>3</v>
      </c>
      <c r="AN477" t="s">
        <v>101</v>
      </c>
      <c r="AO477">
        <f>VLOOKUP(Table13[[#This Row],[Vehicle Style]],$Q$4:$R$19,2,0)</f>
        <v>4</v>
      </c>
      <c r="AP477">
        <v>21</v>
      </c>
      <c r="AQ477">
        <v>17</v>
      </c>
      <c r="AR477">
        <v>2031</v>
      </c>
      <c r="AS477">
        <v>38855</v>
      </c>
    </row>
    <row r="478" spans="3:45" x14ac:dyDescent="0.35">
      <c r="C478" t="s">
        <v>692</v>
      </c>
      <c r="D478">
        <v>475</v>
      </c>
      <c r="T478">
        <v>475</v>
      </c>
      <c r="U478" t="s">
        <v>238</v>
      </c>
      <c r="V478">
        <f>VLOOKUP(Table13[[#This Row],[Make]],$A$4:$B$51,2,0)</f>
        <v>46</v>
      </c>
      <c r="W478" t="s">
        <v>198</v>
      </c>
      <c r="X478">
        <f>VLOOKUP(Table13[[#This Row],[Model]],Table12[[Model S]:[Column2]],2,0)</f>
        <v>32</v>
      </c>
      <c r="Y478">
        <v>2015</v>
      </c>
      <c r="Z478">
        <f>VLOOKUP(Table13[[#This Row],[Year]],$E$4:$F$31,2,0)</f>
        <v>26</v>
      </c>
      <c r="AA478" t="s">
        <v>125</v>
      </c>
      <c r="AB478">
        <f>VLOOKUP(Table13[[#This Row],[Engine Fuel Type]],$G$4:$H$13,2,0)</f>
        <v>10</v>
      </c>
      <c r="AC478">
        <v>270</v>
      </c>
      <c r="AD478">
        <v>6</v>
      </c>
      <c r="AE478" t="s">
        <v>81</v>
      </c>
      <c r="AF478">
        <f>VLOOKUP(Table13[[#This Row],[Transmission Type]],$I$4:$J$7,2,0)</f>
        <v>2</v>
      </c>
      <c r="AG478" t="s">
        <v>76</v>
      </c>
      <c r="AH478">
        <f>VLOOKUP(Table13[[#This Row],[Driven_Wheels]],$K$4:$L$7,2,0)</f>
        <v>4</v>
      </c>
      <c r="AI478">
        <v>4</v>
      </c>
      <c r="AJ478" t="s">
        <v>288</v>
      </c>
      <c r="AK478">
        <f>VLOOKUP(Table13[[#This Row],[Market Category]],$M$4:$N$75,2,0)</f>
        <v>70</v>
      </c>
      <c r="AL478" t="s">
        <v>94</v>
      </c>
      <c r="AM478">
        <f>VLOOKUP(Table13[[#This Row],[Vehicle Size]],$O$4:$P$6,2,0)</f>
        <v>3</v>
      </c>
      <c r="AN478" t="s">
        <v>101</v>
      </c>
      <c r="AO478">
        <f>VLOOKUP(Table13[[#This Row],[Vehicle Style]],$Q$4:$R$19,2,0)</f>
        <v>4</v>
      </c>
      <c r="AP478">
        <v>22</v>
      </c>
      <c r="AQ478">
        <v>17</v>
      </c>
      <c r="AR478">
        <v>2031</v>
      </c>
      <c r="AS478">
        <v>41585</v>
      </c>
    </row>
    <row r="479" spans="3:45" x14ac:dyDescent="0.35">
      <c r="C479" t="s">
        <v>693</v>
      </c>
      <c r="D479">
        <v>476</v>
      </c>
      <c r="T479">
        <v>476</v>
      </c>
      <c r="U479" t="s">
        <v>238</v>
      </c>
      <c r="V479">
        <f>VLOOKUP(Table13[[#This Row],[Make]],$A$4:$B$51,2,0)</f>
        <v>46</v>
      </c>
      <c r="W479" t="s">
        <v>198</v>
      </c>
      <c r="X479">
        <f>VLOOKUP(Table13[[#This Row],[Model]],Table12[[Model S]:[Column2]],2,0)</f>
        <v>32</v>
      </c>
      <c r="Y479">
        <v>2015</v>
      </c>
      <c r="Z479">
        <f>VLOOKUP(Table13[[#This Row],[Year]],$E$4:$F$31,2,0)</f>
        <v>26</v>
      </c>
      <c r="AA479" t="s">
        <v>125</v>
      </c>
      <c r="AB479">
        <f>VLOOKUP(Table13[[#This Row],[Engine Fuel Type]],$G$4:$H$13,2,0)</f>
        <v>10</v>
      </c>
      <c r="AC479">
        <v>270</v>
      </c>
      <c r="AD479">
        <v>6</v>
      </c>
      <c r="AE479" t="s">
        <v>81</v>
      </c>
      <c r="AF479">
        <f>VLOOKUP(Table13[[#This Row],[Transmission Type]],$I$4:$J$7,2,0)</f>
        <v>2</v>
      </c>
      <c r="AG479" t="s">
        <v>82</v>
      </c>
      <c r="AH479">
        <f>VLOOKUP(Table13[[#This Row],[Driven_Wheels]],$K$4:$L$7,2,0)</f>
        <v>2</v>
      </c>
      <c r="AI479">
        <v>4</v>
      </c>
      <c r="AJ479" t="s">
        <v>288</v>
      </c>
      <c r="AK479">
        <f>VLOOKUP(Table13[[#This Row],[Market Category]],$M$4:$N$75,2,0)</f>
        <v>70</v>
      </c>
      <c r="AL479" t="s">
        <v>94</v>
      </c>
      <c r="AM479">
        <f>VLOOKUP(Table13[[#This Row],[Vehicle Size]],$O$4:$P$6,2,0)</f>
        <v>3</v>
      </c>
      <c r="AN479" t="s">
        <v>101</v>
      </c>
      <c r="AO479">
        <f>VLOOKUP(Table13[[#This Row],[Vehicle Style]],$Q$4:$R$19,2,0)</f>
        <v>4</v>
      </c>
      <c r="AP479">
        <v>21</v>
      </c>
      <c r="AQ479">
        <v>17</v>
      </c>
      <c r="AR479">
        <v>2031</v>
      </c>
      <c r="AS479">
        <v>35085</v>
      </c>
    </row>
    <row r="480" spans="3:45" x14ac:dyDescent="0.35">
      <c r="C480" t="s">
        <v>694</v>
      </c>
      <c r="D480">
        <v>477</v>
      </c>
      <c r="T480">
        <v>477</v>
      </c>
      <c r="U480" t="s">
        <v>238</v>
      </c>
      <c r="V480">
        <f>VLOOKUP(Table13[[#This Row],[Make]],$A$4:$B$51,2,0)</f>
        <v>46</v>
      </c>
      <c r="W480" t="s">
        <v>198</v>
      </c>
      <c r="X480">
        <f>VLOOKUP(Table13[[#This Row],[Model]],Table12[[Model S]:[Column2]],2,0)</f>
        <v>32</v>
      </c>
      <c r="Y480">
        <v>2015</v>
      </c>
      <c r="Z480">
        <f>VLOOKUP(Table13[[#This Row],[Year]],$E$4:$F$31,2,0)</f>
        <v>26</v>
      </c>
      <c r="AA480" t="s">
        <v>125</v>
      </c>
      <c r="AB480">
        <f>VLOOKUP(Table13[[#This Row],[Engine Fuel Type]],$G$4:$H$13,2,0)</f>
        <v>10</v>
      </c>
      <c r="AC480">
        <v>270</v>
      </c>
      <c r="AD480">
        <v>6</v>
      </c>
      <c r="AE480" t="s">
        <v>81</v>
      </c>
      <c r="AF480">
        <f>VLOOKUP(Table13[[#This Row],[Transmission Type]],$I$4:$J$7,2,0)</f>
        <v>2</v>
      </c>
      <c r="AG480" t="s">
        <v>82</v>
      </c>
      <c r="AH480">
        <f>VLOOKUP(Table13[[#This Row],[Driven_Wheels]],$K$4:$L$7,2,0)</f>
        <v>2</v>
      </c>
      <c r="AI480">
        <v>4</v>
      </c>
      <c r="AJ480" t="s">
        <v>288</v>
      </c>
      <c r="AK480">
        <f>VLOOKUP(Table13[[#This Row],[Market Category]],$M$4:$N$75,2,0)</f>
        <v>70</v>
      </c>
      <c r="AL480" t="s">
        <v>94</v>
      </c>
      <c r="AM480">
        <f>VLOOKUP(Table13[[#This Row],[Vehicle Size]],$O$4:$P$6,2,0)</f>
        <v>3</v>
      </c>
      <c r="AN480" t="s">
        <v>101</v>
      </c>
      <c r="AO480">
        <f>VLOOKUP(Table13[[#This Row],[Vehicle Style]],$Q$4:$R$19,2,0)</f>
        <v>4</v>
      </c>
      <c r="AP480">
        <v>21</v>
      </c>
      <c r="AQ480">
        <v>17</v>
      </c>
      <c r="AR480">
        <v>2031</v>
      </c>
      <c r="AS480">
        <v>41310</v>
      </c>
    </row>
    <row r="481" spans="3:45" x14ac:dyDescent="0.35">
      <c r="C481" t="s">
        <v>695</v>
      </c>
      <c r="D481">
        <v>478</v>
      </c>
      <c r="T481">
        <v>478</v>
      </c>
      <c r="U481" t="s">
        <v>238</v>
      </c>
      <c r="V481">
        <f>VLOOKUP(Table13[[#This Row],[Make]],$A$4:$B$51,2,0)</f>
        <v>46</v>
      </c>
      <c r="W481" t="s">
        <v>198</v>
      </c>
      <c r="X481">
        <f>VLOOKUP(Table13[[#This Row],[Model]],Table12[[Model S]:[Column2]],2,0)</f>
        <v>32</v>
      </c>
      <c r="Y481">
        <v>2016</v>
      </c>
      <c r="Z481">
        <f>VLOOKUP(Table13[[#This Row],[Year]],$E$4:$F$31,2,0)</f>
        <v>27</v>
      </c>
      <c r="AA481" t="s">
        <v>125</v>
      </c>
      <c r="AB481">
        <f>VLOOKUP(Table13[[#This Row],[Engine Fuel Type]],$G$4:$H$13,2,0)</f>
        <v>10</v>
      </c>
      <c r="AC481">
        <v>270</v>
      </c>
      <c r="AD481">
        <v>6</v>
      </c>
      <c r="AE481" t="s">
        <v>81</v>
      </c>
      <c r="AF481">
        <f>VLOOKUP(Table13[[#This Row],[Transmission Type]],$I$4:$J$7,2,0)</f>
        <v>2</v>
      </c>
      <c r="AG481" t="s">
        <v>76</v>
      </c>
      <c r="AH481">
        <f>VLOOKUP(Table13[[#This Row],[Driven_Wheels]],$K$4:$L$7,2,0)</f>
        <v>4</v>
      </c>
      <c r="AI481">
        <v>4</v>
      </c>
      <c r="AJ481" t="s">
        <v>288</v>
      </c>
      <c r="AK481">
        <f>VLOOKUP(Table13[[#This Row],[Market Category]],$M$4:$N$75,2,0)</f>
        <v>70</v>
      </c>
      <c r="AL481" t="s">
        <v>94</v>
      </c>
      <c r="AM481">
        <f>VLOOKUP(Table13[[#This Row],[Vehicle Size]],$O$4:$P$6,2,0)</f>
        <v>3</v>
      </c>
      <c r="AN481" t="s">
        <v>101</v>
      </c>
      <c r="AO481">
        <f>VLOOKUP(Table13[[#This Row],[Vehicle Style]],$Q$4:$R$19,2,0)</f>
        <v>4</v>
      </c>
      <c r="AP481">
        <v>22</v>
      </c>
      <c r="AQ481">
        <v>17</v>
      </c>
      <c r="AR481">
        <v>2031</v>
      </c>
      <c r="AS481">
        <v>36690</v>
      </c>
    </row>
    <row r="482" spans="3:45" x14ac:dyDescent="0.35">
      <c r="C482" t="s">
        <v>696</v>
      </c>
      <c r="D482">
        <v>479</v>
      </c>
      <c r="T482">
        <v>479</v>
      </c>
      <c r="U482" t="s">
        <v>238</v>
      </c>
      <c r="V482">
        <f>VLOOKUP(Table13[[#This Row],[Make]],$A$4:$B$51,2,0)</f>
        <v>46</v>
      </c>
      <c r="W482" t="s">
        <v>198</v>
      </c>
      <c r="X482">
        <f>VLOOKUP(Table13[[#This Row],[Model]],Table12[[Model S]:[Column2]],2,0)</f>
        <v>32</v>
      </c>
      <c r="Y482">
        <v>2016</v>
      </c>
      <c r="Z482">
        <f>VLOOKUP(Table13[[#This Row],[Year]],$E$4:$F$31,2,0)</f>
        <v>27</v>
      </c>
      <c r="AA482" t="s">
        <v>125</v>
      </c>
      <c r="AB482">
        <f>VLOOKUP(Table13[[#This Row],[Engine Fuel Type]],$G$4:$H$13,2,0)</f>
        <v>10</v>
      </c>
      <c r="AC482">
        <v>270</v>
      </c>
      <c r="AD482">
        <v>6</v>
      </c>
      <c r="AE482" t="s">
        <v>81</v>
      </c>
      <c r="AF482">
        <f>VLOOKUP(Table13[[#This Row],[Transmission Type]],$I$4:$J$7,2,0)</f>
        <v>2</v>
      </c>
      <c r="AG482" t="s">
        <v>82</v>
      </c>
      <c r="AH482">
        <f>VLOOKUP(Table13[[#This Row],[Driven_Wheels]],$K$4:$L$7,2,0)</f>
        <v>2</v>
      </c>
      <c r="AI482">
        <v>4</v>
      </c>
      <c r="AJ482" t="s">
        <v>288</v>
      </c>
      <c r="AK482">
        <f>VLOOKUP(Table13[[#This Row],[Market Category]],$M$4:$N$75,2,0)</f>
        <v>70</v>
      </c>
      <c r="AL482" t="s">
        <v>94</v>
      </c>
      <c r="AM482">
        <f>VLOOKUP(Table13[[#This Row],[Vehicle Size]],$O$4:$P$6,2,0)</f>
        <v>3</v>
      </c>
      <c r="AN482" t="s">
        <v>101</v>
      </c>
      <c r="AO482">
        <f>VLOOKUP(Table13[[#This Row],[Vehicle Style]],$Q$4:$R$19,2,0)</f>
        <v>4</v>
      </c>
      <c r="AP482">
        <v>21</v>
      </c>
      <c r="AQ482">
        <v>17</v>
      </c>
      <c r="AR482">
        <v>2031</v>
      </c>
      <c r="AS482">
        <v>44360</v>
      </c>
    </row>
    <row r="483" spans="3:45" x14ac:dyDescent="0.35">
      <c r="C483" t="s">
        <v>697</v>
      </c>
      <c r="D483">
        <v>480</v>
      </c>
      <c r="T483">
        <v>480</v>
      </c>
      <c r="U483" t="s">
        <v>238</v>
      </c>
      <c r="V483">
        <f>VLOOKUP(Table13[[#This Row],[Make]],$A$4:$B$51,2,0)</f>
        <v>46</v>
      </c>
      <c r="W483" t="s">
        <v>198</v>
      </c>
      <c r="X483">
        <f>VLOOKUP(Table13[[#This Row],[Model]],Table12[[Model S]:[Column2]],2,0)</f>
        <v>32</v>
      </c>
      <c r="Y483">
        <v>2016</v>
      </c>
      <c r="Z483">
        <f>VLOOKUP(Table13[[#This Row],[Year]],$E$4:$F$31,2,0)</f>
        <v>27</v>
      </c>
      <c r="AA483" t="s">
        <v>125</v>
      </c>
      <c r="AB483">
        <f>VLOOKUP(Table13[[#This Row],[Engine Fuel Type]],$G$4:$H$13,2,0)</f>
        <v>10</v>
      </c>
      <c r="AC483">
        <v>270</v>
      </c>
      <c r="AD483">
        <v>6</v>
      </c>
      <c r="AE483" t="s">
        <v>81</v>
      </c>
      <c r="AF483">
        <f>VLOOKUP(Table13[[#This Row],[Transmission Type]],$I$4:$J$7,2,0)</f>
        <v>2</v>
      </c>
      <c r="AG483" t="s">
        <v>82</v>
      </c>
      <c r="AH483">
        <f>VLOOKUP(Table13[[#This Row],[Driven_Wheels]],$K$4:$L$7,2,0)</f>
        <v>2</v>
      </c>
      <c r="AI483">
        <v>4</v>
      </c>
      <c r="AJ483" t="s">
        <v>288</v>
      </c>
      <c r="AK483">
        <f>VLOOKUP(Table13[[#This Row],[Market Category]],$M$4:$N$75,2,0)</f>
        <v>70</v>
      </c>
      <c r="AL483" t="s">
        <v>94</v>
      </c>
      <c r="AM483">
        <f>VLOOKUP(Table13[[#This Row],[Vehicle Size]],$O$4:$P$6,2,0)</f>
        <v>3</v>
      </c>
      <c r="AN483" t="s">
        <v>101</v>
      </c>
      <c r="AO483">
        <f>VLOOKUP(Table13[[#This Row],[Vehicle Style]],$Q$4:$R$19,2,0)</f>
        <v>4</v>
      </c>
      <c r="AP483">
        <v>21</v>
      </c>
      <c r="AQ483">
        <v>17</v>
      </c>
      <c r="AR483">
        <v>2031</v>
      </c>
      <c r="AS483">
        <v>39595</v>
      </c>
    </row>
    <row r="484" spans="3:45" x14ac:dyDescent="0.35">
      <c r="C484" t="s">
        <v>698</v>
      </c>
      <c r="D484">
        <v>481</v>
      </c>
      <c r="T484">
        <v>481</v>
      </c>
      <c r="U484" t="s">
        <v>238</v>
      </c>
      <c r="V484">
        <f>VLOOKUP(Table13[[#This Row],[Make]],$A$4:$B$51,2,0)</f>
        <v>46</v>
      </c>
      <c r="W484" t="s">
        <v>198</v>
      </c>
      <c r="X484">
        <f>VLOOKUP(Table13[[#This Row],[Model]],Table12[[Model S]:[Column2]],2,0)</f>
        <v>32</v>
      </c>
      <c r="Y484">
        <v>2016</v>
      </c>
      <c r="Z484">
        <f>VLOOKUP(Table13[[#This Row],[Year]],$E$4:$F$31,2,0)</f>
        <v>27</v>
      </c>
      <c r="AA484" t="s">
        <v>125</v>
      </c>
      <c r="AB484">
        <f>VLOOKUP(Table13[[#This Row],[Engine Fuel Type]],$G$4:$H$13,2,0)</f>
        <v>10</v>
      </c>
      <c r="AC484">
        <v>270</v>
      </c>
      <c r="AD484">
        <v>6</v>
      </c>
      <c r="AE484" t="s">
        <v>81</v>
      </c>
      <c r="AF484">
        <f>VLOOKUP(Table13[[#This Row],[Transmission Type]],$I$4:$J$7,2,0)</f>
        <v>2</v>
      </c>
      <c r="AG484" t="s">
        <v>82</v>
      </c>
      <c r="AH484">
        <f>VLOOKUP(Table13[[#This Row],[Driven_Wheels]],$K$4:$L$7,2,0)</f>
        <v>2</v>
      </c>
      <c r="AI484">
        <v>4</v>
      </c>
      <c r="AJ484" t="s">
        <v>288</v>
      </c>
      <c r="AK484">
        <f>VLOOKUP(Table13[[#This Row],[Market Category]],$M$4:$N$75,2,0)</f>
        <v>70</v>
      </c>
      <c r="AL484" t="s">
        <v>94</v>
      </c>
      <c r="AM484">
        <f>VLOOKUP(Table13[[#This Row],[Vehicle Size]],$O$4:$P$6,2,0)</f>
        <v>3</v>
      </c>
      <c r="AN484" t="s">
        <v>101</v>
      </c>
      <c r="AO484">
        <f>VLOOKUP(Table13[[#This Row],[Vehicle Style]],$Q$4:$R$19,2,0)</f>
        <v>4</v>
      </c>
      <c r="AP484">
        <v>21</v>
      </c>
      <c r="AQ484">
        <v>17</v>
      </c>
      <c r="AR484">
        <v>2031</v>
      </c>
      <c r="AS484">
        <v>41850</v>
      </c>
    </row>
    <row r="485" spans="3:45" x14ac:dyDescent="0.35">
      <c r="C485" t="s">
        <v>699</v>
      </c>
      <c r="D485">
        <v>482</v>
      </c>
      <c r="T485">
        <v>482</v>
      </c>
      <c r="U485" t="s">
        <v>238</v>
      </c>
      <c r="V485">
        <f>VLOOKUP(Table13[[#This Row],[Make]],$A$4:$B$51,2,0)</f>
        <v>46</v>
      </c>
      <c r="W485" t="s">
        <v>198</v>
      </c>
      <c r="X485">
        <f>VLOOKUP(Table13[[#This Row],[Model]],Table12[[Model S]:[Column2]],2,0)</f>
        <v>32</v>
      </c>
      <c r="Y485">
        <v>2016</v>
      </c>
      <c r="Z485">
        <f>VLOOKUP(Table13[[#This Row],[Year]],$E$4:$F$31,2,0)</f>
        <v>27</v>
      </c>
      <c r="AA485" t="s">
        <v>125</v>
      </c>
      <c r="AB485">
        <f>VLOOKUP(Table13[[#This Row],[Engine Fuel Type]],$G$4:$H$13,2,0)</f>
        <v>10</v>
      </c>
      <c r="AC485">
        <v>270</v>
      </c>
      <c r="AD485">
        <v>6</v>
      </c>
      <c r="AE485" t="s">
        <v>81</v>
      </c>
      <c r="AF485">
        <f>VLOOKUP(Table13[[#This Row],[Transmission Type]],$I$4:$J$7,2,0)</f>
        <v>2</v>
      </c>
      <c r="AG485" t="s">
        <v>76</v>
      </c>
      <c r="AH485">
        <f>VLOOKUP(Table13[[#This Row],[Driven_Wheels]],$K$4:$L$7,2,0)</f>
        <v>4</v>
      </c>
      <c r="AI485">
        <v>4</v>
      </c>
      <c r="AJ485" t="s">
        <v>288</v>
      </c>
      <c r="AK485">
        <f>VLOOKUP(Table13[[#This Row],[Market Category]],$M$4:$N$75,2,0)</f>
        <v>70</v>
      </c>
      <c r="AL485" t="s">
        <v>94</v>
      </c>
      <c r="AM485">
        <f>VLOOKUP(Table13[[#This Row],[Vehicle Size]],$O$4:$P$6,2,0)</f>
        <v>3</v>
      </c>
      <c r="AN485" t="s">
        <v>101</v>
      </c>
      <c r="AO485">
        <f>VLOOKUP(Table13[[#This Row],[Vehicle Style]],$Q$4:$R$19,2,0)</f>
        <v>4</v>
      </c>
      <c r="AP485">
        <v>22</v>
      </c>
      <c r="AQ485">
        <v>17</v>
      </c>
      <c r="AR485">
        <v>2031</v>
      </c>
      <c r="AS485">
        <v>42325</v>
      </c>
    </row>
    <row r="486" spans="3:45" x14ac:dyDescent="0.35">
      <c r="C486" t="s">
        <v>700</v>
      </c>
      <c r="D486">
        <v>483</v>
      </c>
      <c r="T486">
        <v>483</v>
      </c>
      <c r="U486" t="s">
        <v>238</v>
      </c>
      <c r="V486">
        <f>VLOOKUP(Table13[[#This Row],[Make]],$A$4:$B$51,2,0)</f>
        <v>46</v>
      </c>
      <c r="W486" t="s">
        <v>198</v>
      </c>
      <c r="X486">
        <f>VLOOKUP(Table13[[#This Row],[Model]],Table12[[Model S]:[Column2]],2,0)</f>
        <v>32</v>
      </c>
      <c r="Y486">
        <v>2016</v>
      </c>
      <c r="Z486">
        <f>VLOOKUP(Table13[[#This Row],[Year]],$E$4:$F$31,2,0)</f>
        <v>27</v>
      </c>
      <c r="AA486" t="s">
        <v>125</v>
      </c>
      <c r="AB486">
        <f>VLOOKUP(Table13[[#This Row],[Engine Fuel Type]],$G$4:$H$13,2,0)</f>
        <v>10</v>
      </c>
      <c r="AC486">
        <v>270</v>
      </c>
      <c r="AD486">
        <v>6</v>
      </c>
      <c r="AE486" t="s">
        <v>81</v>
      </c>
      <c r="AF486">
        <f>VLOOKUP(Table13[[#This Row],[Transmission Type]],$I$4:$J$7,2,0)</f>
        <v>2</v>
      </c>
      <c r="AG486" t="s">
        <v>82</v>
      </c>
      <c r="AH486">
        <f>VLOOKUP(Table13[[#This Row],[Driven_Wheels]],$K$4:$L$7,2,0)</f>
        <v>2</v>
      </c>
      <c r="AI486">
        <v>4</v>
      </c>
      <c r="AJ486" t="s">
        <v>288</v>
      </c>
      <c r="AK486">
        <f>VLOOKUP(Table13[[#This Row],[Market Category]],$M$4:$N$75,2,0)</f>
        <v>70</v>
      </c>
      <c r="AL486" t="s">
        <v>94</v>
      </c>
      <c r="AM486">
        <f>VLOOKUP(Table13[[#This Row],[Vehicle Size]],$O$4:$P$6,2,0)</f>
        <v>3</v>
      </c>
      <c r="AN486" t="s">
        <v>101</v>
      </c>
      <c r="AO486">
        <f>VLOOKUP(Table13[[#This Row],[Vehicle Style]],$Q$4:$R$19,2,0)</f>
        <v>4</v>
      </c>
      <c r="AP486">
        <v>21</v>
      </c>
      <c r="AQ486">
        <v>17</v>
      </c>
      <c r="AR486">
        <v>2031</v>
      </c>
      <c r="AS486">
        <v>35885</v>
      </c>
    </row>
    <row r="487" spans="3:45" x14ac:dyDescent="0.35">
      <c r="C487" t="s">
        <v>701</v>
      </c>
      <c r="D487">
        <v>484</v>
      </c>
      <c r="T487">
        <v>484</v>
      </c>
      <c r="U487" t="s">
        <v>238</v>
      </c>
      <c r="V487">
        <f>VLOOKUP(Table13[[#This Row],[Make]],$A$4:$B$51,2,0)</f>
        <v>46</v>
      </c>
      <c r="W487" t="s">
        <v>198</v>
      </c>
      <c r="X487">
        <f>VLOOKUP(Table13[[#This Row],[Model]],Table12[[Model S]:[Column2]],2,0)</f>
        <v>32</v>
      </c>
      <c r="Y487">
        <v>2016</v>
      </c>
      <c r="Z487">
        <f>VLOOKUP(Table13[[#This Row],[Year]],$E$4:$F$31,2,0)</f>
        <v>27</v>
      </c>
      <c r="AA487" t="s">
        <v>125</v>
      </c>
      <c r="AB487">
        <f>VLOOKUP(Table13[[#This Row],[Engine Fuel Type]],$G$4:$H$13,2,0)</f>
        <v>10</v>
      </c>
      <c r="AC487">
        <v>270</v>
      </c>
      <c r="AD487">
        <v>6</v>
      </c>
      <c r="AE487" t="s">
        <v>81</v>
      </c>
      <c r="AF487">
        <f>VLOOKUP(Table13[[#This Row],[Transmission Type]],$I$4:$J$7,2,0)</f>
        <v>2</v>
      </c>
      <c r="AG487" t="s">
        <v>82</v>
      </c>
      <c r="AH487">
        <f>VLOOKUP(Table13[[#This Row],[Driven_Wheels]],$K$4:$L$7,2,0)</f>
        <v>2</v>
      </c>
      <c r="AI487">
        <v>4</v>
      </c>
      <c r="AJ487" t="s">
        <v>288</v>
      </c>
      <c r="AK487">
        <f>VLOOKUP(Table13[[#This Row],[Market Category]],$M$4:$N$75,2,0)</f>
        <v>70</v>
      </c>
      <c r="AL487" t="s">
        <v>94</v>
      </c>
      <c r="AM487">
        <f>VLOOKUP(Table13[[#This Row],[Vehicle Size]],$O$4:$P$6,2,0)</f>
        <v>3</v>
      </c>
      <c r="AN487" t="s">
        <v>101</v>
      </c>
      <c r="AO487">
        <f>VLOOKUP(Table13[[#This Row],[Vehicle Style]],$Q$4:$R$19,2,0)</f>
        <v>4</v>
      </c>
      <c r="AP487">
        <v>21</v>
      </c>
      <c r="AQ487">
        <v>17</v>
      </c>
      <c r="AR487">
        <v>2031</v>
      </c>
      <c r="AS487">
        <v>38565</v>
      </c>
    </row>
    <row r="488" spans="3:45" x14ac:dyDescent="0.35">
      <c r="C488" t="s">
        <v>702</v>
      </c>
      <c r="D488">
        <v>485</v>
      </c>
      <c r="T488">
        <v>485</v>
      </c>
      <c r="U488" t="s">
        <v>238</v>
      </c>
      <c r="V488">
        <f>VLOOKUP(Table13[[#This Row],[Make]],$A$4:$B$51,2,0)</f>
        <v>46</v>
      </c>
      <c r="W488" t="s">
        <v>198</v>
      </c>
      <c r="X488">
        <f>VLOOKUP(Table13[[#This Row],[Model]],Table12[[Model S]:[Column2]],2,0)</f>
        <v>32</v>
      </c>
      <c r="Y488">
        <v>2016</v>
      </c>
      <c r="Z488">
        <f>VLOOKUP(Table13[[#This Row],[Year]],$E$4:$F$31,2,0)</f>
        <v>27</v>
      </c>
      <c r="AA488" t="s">
        <v>125</v>
      </c>
      <c r="AB488">
        <f>VLOOKUP(Table13[[#This Row],[Engine Fuel Type]],$G$4:$H$13,2,0)</f>
        <v>10</v>
      </c>
      <c r="AC488">
        <v>270</v>
      </c>
      <c r="AD488">
        <v>6</v>
      </c>
      <c r="AE488" t="s">
        <v>81</v>
      </c>
      <c r="AF488">
        <f>VLOOKUP(Table13[[#This Row],[Transmission Type]],$I$4:$J$7,2,0)</f>
        <v>2</v>
      </c>
      <c r="AG488" t="s">
        <v>82</v>
      </c>
      <c r="AH488">
        <f>VLOOKUP(Table13[[#This Row],[Driven_Wheels]],$K$4:$L$7,2,0)</f>
        <v>2</v>
      </c>
      <c r="AI488">
        <v>4</v>
      </c>
      <c r="AJ488" t="s">
        <v>288</v>
      </c>
      <c r="AK488">
        <f>VLOOKUP(Table13[[#This Row],[Market Category]],$M$4:$N$75,2,0)</f>
        <v>70</v>
      </c>
      <c r="AL488" t="s">
        <v>94</v>
      </c>
      <c r="AM488">
        <f>VLOOKUP(Table13[[#This Row],[Vehicle Size]],$O$4:$P$6,2,0)</f>
        <v>3</v>
      </c>
      <c r="AN488" t="s">
        <v>101</v>
      </c>
      <c r="AO488">
        <f>VLOOKUP(Table13[[#This Row],[Vehicle Style]],$Q$4:$R$19,2,0)</f>
        <v>4</v>
      </c>
      <c r="AP488">
        <v>21</v>
      </c>
      <c r="AQ488">
        <v>17</v>
      </c>
      <c r="AR488">
        <v>2031</v>
      </c>
      <c r="AS488">
        <v>36915</v>
      </c>
    </row>
    <row r="489" spans="3:45" x14ac:dyDescent="0.35">
      <c r="C489" t="s">
        <v>703</v>
      </c>
      <c r="D489">
        <v>486</v>
      </c>
      <c r="T489">
        <v>486</v>
      </c>
      <c r="U489" t="s">
        <v>238</v>
      </c>
      <c r="V489">
        <f>VLOOKUP(Table13[[#This Row],[Make]],$A$4:$B$51,2,0)</f>
        <v>46</v>
      </c>
      <c r="W489" t="s">
        <v>198</v>
      </c>
      <c r="X489">
        <f>VLOOKUP(Table13[[#This Row],[Model]],Table12[[Model S]:[Column2]],2,0)</f>
        <v>32</v>
      </c>
      <c r="Y489">
        <v>2016</v>
      </c>
      <c r="Z489">
        <f>VLOOKUP(Table13[[#This Row],[Year]],$E$4:$F$31,2,0)</f>
        <v>27</v>
      </c>
      <c r="AA489" t="s">
        <v>125</v>
      </c>
      <c r="AB489">
        <f>VLOOKUP(Table13[[#This Row],[Engine Fuel Type]],$G$4:$H$13,2,0)</f>
        <v>10</v>
      </c>
      <c r="AC489">
        <v>270</v>
      </c>
      <c r="AD489">
        <v>6</v>
      </c>
      <c r="AE489" t="s">
        <v>81</v>
      </c>
      <c r="AF489">
        <f>VLOOKUP(Table13[[#This Row],[Transmission Type]],$I$4:$J$7,2,0)</f>
        <v>2</v>
      </c>
      <c r="AG489" t="s">
        <v>76</v>
      </c>
      <c r="AH489">
        <f>VLOOKUP(Table13[[#This Row],[Driven_Wheels]],$K$4:$L$7,2,0)</f>
        <v>4</v>
      </c>
      <c r="AI489">
        <v>4</v>
      </c>
      <c r="AJ489" t="s">
        <v>288</v>
      </c>
      <c r="AK489">
        <f>VLOOKUP(Table13[[#This Row],[Market Category]],$M$4:$N$75,2,0)</f>
        <v>70</v>
      </c>
      <c r="AL489" t="s">
        <v>94</v>
      </c>
      <c r="AM489">
        <f>VLOOKUP(Table13[[#This Row],[Vehicle Size]],$O$4:$P$6,2,0)</f>
        <v>3</v>
      </c>
      <c r="AN489" t="s">
        <v>101</v>
      </c>
      <c r="AO489">
        <f>VLOOKUP(Table13[[#This Row],[Vehicle Style]],$Q$4:$R$19,2,0)</f>
        <v>4</v>
      </c>
      <c r="AP489">
        <v>22</v>
      </c>
      <c r="AQ489">
        <v>17</v>
      </c>
      <c r="AR489">
        <v>2031</v>
      </c>
      <c r="AS489">
        <v>34010</v>
      </c>
    </row>
    <row r="490" spans="3:45" x14ac:dyDescent="0.35">
      <c r="C490" t="s">
        <v>704</v>
      </c>
      <c r="D490">
        <v>487</v>
      </c>
      <c r="T490">
        <v>487</v>
      </c>
      <c r="U490" t="s">
        <v>72</v>
      </c>
      <c r="V490">
        <f>VLOOKUP(Table13[[#This Row],[Make]],$A$4:$B$51,2,0)</f>
        <v>6</v>
      </c>
      <c r="W490" t="s">
        <v>207</v>
      </c>
      <c r="X490">
        <f>VLOOKUP(Table13[[#This Row],[Model]],Table12[[Model S]:[Column2]],2,0)</f>
        <v>35</v>
      </c>
      <c r="Y490">
        <v>2015</v>
      </c>
      <c r="Z490">
        <f>VLOOKUP(Table13[[#This Row],[Year]],$E$4:$F$31,2,0)</f>
        <v>26</v>
      </c>
      <c r="AA490" t="s">
        <v>74</v>
      </c>
      <c r="AB490">
        <f>VLOOKUP(Table13[[#This Row],[Engine Fuel Type]],$G$4:$H$13,2,0)</f>
        <v>9</v>
      </c>
      <c r="AC490">
        <v>300</v>
      </c>
      <c r="AD490">
        <v>6</v>
      </c>
      <c r="AE490" t="s">
        <v>81</v>
      </c>
      <c r="AF490">
        <f>VLOOKUP(Table13[[#This Row],[Transmission Type]],$I$4:$J$7,2,0)</f>
        <v>2</v>
      </c>
      <c r="AG490" t="s">
        <v>76</v>
      </c>
      <c r="AH490">
        <f>VLOOKUP(Table13[[#This Row],[Driven_Wheels]],$K$4:$L$7,2,0)</f>
        <v>4</v>
      </c>
      <c r="AI490">
        <v>4</v>
      </c>
      <c r="AJ490" t="s">
        <v>267</v>
      </c>
      <c r="AK490">
        <f>VLOOKUP(Table13[[#This Row],[Market Category]],$M$4:$N$75,2,0)</f>
        <v>58</v>
      </c>
      <c r="AL490" t="s">
        <v>84</v>
      </c>
      <c r="AM490">
        <f>VLOOKUP(Table13[[#This Row],[Vehicle Size]],$O$4:$P$6,2,0)</f>
        <v>2</v>
      </c>
      <c r="AN490" t="s">
        <v>95</v>
      </c>
      <c r="AO490">
        <f>VLOOKUP(Table13[[#This Row],[Vehicle Style]],$Q$4:$R$19,2,0)</f>
        <v>3</v>
      </c>
      <c r="AP490">
        <v>28</v>
      </c>
      <c r="AQ490">
        <v>19</v>
      </c>
      <c r="AR490">
        <v>3916</v>
      </c>
      <c r="AS490">
        <v>60700</v>
      </c>
    </row>
    <row r="491" spans="3:45" x14ac:dyDescent="0.35">
      <c r="C491" t="s">
        <v>705</v>
      </c>
      <c r="D491">
        <v>488</v>
      </c>
      <c r="T491">
        <v>488</v>
      </c>
      <c r="U491" t="s">
        <v>72</v>
      </c>
      <c r="V491">
        <f>VLOOKUP(Table13[[#This Row],[Make]],$A$4:$B$51,2,0)</f>
        <v>6</v>
      </c>
      <c r="W491" t="s">
        <v>207</v>
      </c>
      <c r="X491">
        <f>VLOOKUP(Table13[[#This Row],[Model]],Table12[[Model S]:[Column2]],2,0)</f>
        <v>35</v>
      </c>
      <c r="Y491">
        <v>2015</v>
      </c>
      <c r="Z491">
        <f>VLOOKUP(Table13[[#This Row],[Year]],$E$4:$F$31,2,0)</f>
        <v>26</v>
      </c>
      <c r="AA491" t="s">
        <v>74</v>
      </c>
      <c r="AB491">
        <f>VLOOKUP(Table13[[#This Row],[Engine Fuel Type]],$G$4:$H$13,2,0)</f>
        <v>9</v>
      </c>
      <c r="AC491">
        <v>445</v>
      </c>
      <c r="AD491">
        <v>8</v>
      </c>
      <c r="AE491" t="s">
        <v>81</v>
      </c>
      <c r="AF491">
        <f>VLOOKUP(Table13[[#This Row],[Transmission Type]],$I$4:$J$7,2,0)</f>
        <v>2</v>
      </c>
      <c r="AG491" t="s">
        <v>68</v>
      </c>
      <c r="AH491">
        <f>VLOOKUP(Table13[[#This Row],[Driven_Wheels]],$K$4:$L$7,2,0)</f>
        <v>1</v>
      </c>
      <c r="AI491">
        <v>4</v>
      </c>
      <c r="AJ491" t="s">
        <v>271</v>
      </c>
      <c r="AK491">
        <f>VLOOKUP(Table13[[#This Row],[Market Category]],$M$4:$N$75,2,0)</f>
        <v>60</v>
      </c>
      <c r="AL491" t="s">
        <v>84</v>
      </c>
      <c r="AM491">
        <f>VLOOKUP(Table13[[#This Row],[Vehicle Size]],$O$4:$P$6,2,0)</f>
        <v>2</v>
      </c>
      <c r="AN491" t="s">
        <v>95</v>
      </c>
      <c r="AO491">
        <f>VLOOKUP(Table13[[#This Row],[Vehicle Style]],$Q$4:$R$19,2,0)</f>
        <v>3</v>
      </c>
      <c r="AP491">
        <v>24</v>
      </c>
      <c r="AQ491">
        <v>16</v>
      </c>
      <c r="AR491">
        <v>3916</v>
      </c>
      <c r="AS491">
        <v>71400</v>
      </c>
    </row>
    <row r="492" spans="3:45" x14ac:dyDescent="0.35">
      <c r="C492" t="s">
        <v>706</v>
      </c>
      <c r="D492">
        <v>489</v>
      </c>
      <c r="T492">
        <v>489</v>
      </c>
      <c r="U492" t="s">
        <v>72</v>
      </c>
      <c r="V492">
        <f>VLOOKUP(Table13[[#This Row],[Make]],$A$4:$B$51,2,0)</f>
        <v>6</v>
      </c>
      <c r="W492" t="s">
        <v>207</v>
      </c>
      <c r="X492">
        <f>VLOOKUP(Table13[[#This Row],[Model]],Table12[[Model S]:[Column2]],2,0)</f>
        <v>35</v>
      </c>
      <c r="Y492">
        <v>2015</v>
      </c>
      <c r="Z492">
        <f>VLOOKUP(Table13[[#This Row],[Year]],$E$4:$F$31,2,0)</f>
        <v>26</v>
      </c>
      <c r="AA492" t="s">
        <v>74</v>
      </c>
      <c r="AB492">
        <f>VLOOKUP(Table13[[#This Row],[Engine Fuel Type]],$G$4:$H$13,2,0)</f>
        <v>9</v>
      </c>
      <c r="AC492">
        <v>300</v>
      </c>
      <c r="AD492">
        <v>6</v>
      </c>
      <c r="AE492" t="s">
        <v>81</v>
      </c>
      <c r="AF492">
        <f>VLOOKUP(Table13[[#This Row],[Transmission Type]],$I$4:$J$7,2,0)</f>
        <v>2</v>
      </c>
      <c r="AG492" t="s">
        <v>68</v>
      </c>
      <c r="AH492">
        <f>VLOOKUP(Table13[[#This Row],[Driven_Wheels]],$K$4:$L$7,2,0)</f>
        <v>1</v>
      </c>
      <c r="AI492">
        <v>4</v>
      </c>
      <c r="AJ492" t="s">
        <v>267</v>
      </c>
      <c r="AK492">
        <f>VLOOKUP(Table13[[#This Row],[Market Category]],$M$4:$N$75,2,0)</f>
        <v>58</v>
      </c>
      <c r="AL492" t="s">
        <v>84</v>
      </c>
      <c r="AM492">
        <f>VLOOKUP(Table13[[#This Row],[Vehicle Size]],$O$4:$P$6,2,0)</f>
        <v>2</v>
      </c>
      <c r="AN492" t="s">
        <v>95</v>
      </c>
      <c r="AO492">
        <f>VLOOKUP(Table13[[#This Row],[Vehicle Style]],$Q$4:$R$19,2,0)</f>
        <v>3</v>
      </c>
      <c r="AP492">
        <v>26</v>
      </c>
      <c r="AQ492">
        <v>18</v>
      </c>
      <c r="AR492">
        <v>3916</v>
      </c>
      <c r="AS492">
        <v>63000</v>
      </c>
    </row>
    <row r="493" spans="3:45" x14ac:dyDescent="0.35">
      <c r="C493" t="s">
        <v>707</v>
      </c>
      <c r="D493">
        <v>490</v>
      </c>
      <c r="T493">
        <v>490</v>
      </c>
      <c r="U493" t="s">
        <v>72</v>
      </c>
      <c r="V493">
        <f>VLOOKUP(Table13[[#This Row],[Make]],$A$4:$B$51,2,0)</f>
        <v>6</v>
      </c>
      <c r="W493" t="s">
        <v>207</v>
      </c>
      <c r="X493">
        <f>VLOOKUP(Table13[[#This Row],[Model]],Table12[[Model S]:[Column2]],2,0)</f>
        <v>35</v>
      </c>
      <c r="Y493">
        <v>2015</v>
      </c>
      <c r="Z493">
        <f>VLOOKUP(Table13[[#This Row],[Year]],$E$4:$F$31,2,0)</f>
        <v>26</v>
      </c>
      <c r="AA493" t="s">
        <v>74</v>
      </c>
      <c r="AB493">
        <f>VLOOKUP(Table13[[#This Row],[Engine Fuel Type]],$G$4:$H$13,2,0)</f>
        <v>9</v>
      </c>
      <c r="AC493">
        <v>445</v>
      </c>
      <c r="AD493">
        <v>8</v>
      </c>
      <c r="AE493" t="s">
        <v>81</v>
      </c>
      <c r="AF493">
        <f>VLOOKUP(Table13[[#This Row],[Transmission Type]],$I$4:$J$7,2,0)</f>
        <v>2</v>
      </c>
      <c r="AG493" t="s">
        <v>76</v>
      </c>
      <c r="AH493">
        <f>VLOOKUP(Table13[[#This Row],[Driven_Wheels]],$K$4:$L$7,2,0)</f>
        <v>4</v>
      </c>
      <c r="AI493">
        <v>4</v>
      </c>
      <c r="AJ493" t="s">
        <v>271</v>
      </c>
      <c r="AK493">
        <f>VLOOKUP(Table13[[#This Row],[Market Category]],$M$4:$N$75,2,0)</f>
        <v>60</v>
      </c>
      <c r="AL493" t="s">
        <v>84</v>
      </c>
      <c r="AM493">
        <f>VLOOKUP(Table13[[#This Row],[Vehicle Size]],$O$4:$P$6,2,0)</f>
        <v>2</v>
      </c>
      <c r="AN493" t="s">
        <v>95</v>
      </c>
      <c r="AO493">
        <f>VLOOKUP(Table13[[#This Row],[Vehicle Style]],$Q$4:$R$19,2,0)</f>
        <v>3</v>
      </c>
      <c r="AP493">
        <v>25</v>
      </c>
      <c r="AQ493">
        <v>16</v>
      </c>
      <c r="AR493">
        <v>3916</v>
      </c>
      <c r="AS493">
        <v>69100</v>
      </c>
    </row>
    <row r="494" spans="3:45" x14ac:dyDescent="0.35">
      <c r="C494" t="s">
        <v>708</v>
      </c>
      <c r="D494">
        <v>491</v>
      </c>
      <c r="T494">
        <v>491</v>
      </c>
      <c r="U494" t="s">
        <v>72</v>
      </c>
      <c r="V494">
        <f>VLOOKUP(Table13[[#This Row],[Make]],$A$4:$B$51,2,0)</f>
        <v>6</v>
      </c>
      <c r="W494" t="s">
        <v>207</v>
      </c>
      <c r="X494">
        <f>VLOOKUP(Table13[[#This Row],[Model]],Table12[[Model S]:[Column2]],2,0)</f>
        <v>35</v>
      </c>
      <c r="Y494">
        <v>2016</v>
      </c>
      <c r="Z494">
        <f>VLOOKUP(Table13[[#This Row],[Year]],$E$4:$F$31,2,0)</f>
        <v>27</v>
      </c>
      <c r="AA494" t="s">
        <v>74</v>
      </c>
      <c r="AB494">
        <f>VLOOKUP(Table13[[#This Row],[Engine Fuel Type]],$G$4:$H$13,2,0)</f>
        <v>9</v>
      </c>
      <c r="AC494">
        <v>300</v>
      </c>
      <c r="AD494">
        <v>6</v>
      </c>
      <c r="AE494" t="s">
        <v>81</v>
      </c>
      <c r="AF494">
        <f>VLOOKUP(Table13[[#This Row],[Transmission Type]],$I$4:$J$7,2,0)</f>
        <v>2</v>
      </c>
      <c r="AG494" t="s">
        <v>68</v>
      </c>
      <c r="AH494">
        <f>VLOOKUP(Table13[[#This Row],[Driven_Wheels]],$K$4:$L$7,2,0)</f>
        <v>1</v>
      </c>
      <c r="AI494">
        <v>4</v>
      </c>
      <c r="AJ494" t="s">
        <v>267</v>
      </c>
      <c r="AK494">
        <f>VLOOKUP(Table13[[#This Row],[Market Category]],$M$4:$N$75,2,0)</f>
        <v>58</v>
      </c>
      <c r="AL494" t="s">
        <v>84</v>
      </c>
      <c r="AM494">
        <f>VLOOKUP(Table13[[#This Row],[Vehicle Size]],$O$4:$P$6,2,0)</f>
        <v>2</v>
      </c>
      <c r="AN494" t="s">
        <v>95</v>
      </c>
      <c r="AO494">
        <f>VLOOKUP(Table13[[#This Row],[Vehicle Style]],$Q$4:$R$19,2,0)</f>
        <v>3</v>
      </c>
      <c r="AP494">
        <v>26</v>
      </c>
      <c r="AQ494">
        <v>18</v>
      </c>
      <c r="AR494">
        <v>3916</v>
      </c>
      <c r="AS494">
        <v>63200</v>
      </c>
    </row>
    <row r="495" spans="3:45" x14ac:dyDescent="0.35">
      <c r="C495" t="s">
        <v>709</v>
      </c>
      <c r="D495">
        <v>492</v>
      </c>
      <c r="T495">
        <v>492</v>
      </c>
      <c r="U495" t="s">
        <v>72</v>
      </c>
      <c r="V495">
        <f>VLOOKUP(Table13[[#This Row],[Make]],$A$4:$B$51,2,0)</f>
        <v>6</v>
      </c>
      <c r="W495" t="s">
        <v>207</v>
      </c>
      <c r="X495">
        <f>VLOOKUP(Table13[[#This Row],[Model]],Table12[[Model S]:[Column2]],2,0)</f>
        <v>35</v>
      </c>
      <c r="Y495">
        <v>2016</v>
      </c>
      <c r="Z495">
        <f>VLOOKUP(Table13[[#This Row],[Year]],$E$4:$F$31,2,0)</f>
        <v>27</v>
      </c>
      <c r="AA495" t="s">
        <v>74</v>
      </c>
      <c r="AB495">
        <f>VLOOKUP(Table13[[#This Row],[Engine Fuel Type]],$G$4:$H$13,2,0)</f>
        <v>9</v>
      </c>
      <c r="AC495">
        <v>445</v>
      </c>
      <c r="AD495">
        <v>8</v>
      </c>
      <c r="AE495" t="s">
        <v>81</v>
      </c>
      <c r="AF495">
        <f>VLOOKUP(Table13[[#This Row],[Transmission Type]],$I$4:$J$7,2,0)</f>
        <v>2</v>
      </c>
      <c r="AG495" t="s">
        <v>68</v>
      </c>
      <c r="AH495">
        <f>VLOOKUP(Table13[[#This Row],[Driven_Wheels]],$K$4:$L$7,2,0)</f>
        <v>1</v>
      </c>
      <c r="AI495">
        <v>4</v>
      </c>
      <c r="AJ495" t="s">
        <v>271</v>
      </c>
      <c r="AK495">
        <f>VLOOKUP(Table13[[#This Row],[Market Category]],$M$4:$N$75,2,0)</f>
        <v>60</v>
      </c>
      <c r="AL495" t="s">
        <v>84</v>
      </c>
      <c r="AM495">
        <f>VLOOKUP(Table13[[#This Row],[Vehicle Size]],$O$4:$P$6,2,0)</f>
        <v>2</v>
      </c>
      <c r="AN495" t="s">
        <v>95</v>
      </c>
      <c r="AO495">
        <f>VLOOKUP(Table13[[#This Row],[Vehicle Style]],$Q$4:$R$19,2,0)</f>
        <v>3</v>
      </c>
      <c r="AP495">
        <v>24</v>
      </c>
      <c r="AQ495">
        <v>16</v>
      </c>
      <c r="AR495">
        <v>3916</v>
      </c>
      <c r="AS495">
        <v>72500</v>
      </c>
    </row>
    <row r="496" spans="3:45" x14ac:dyDescent="0.35">
      <c r="C496" t="s">
        <v>710</v>
      </c>
      <c r="D496">
        <v>493</v>
      </c>
      <c r="T496">
        <v>493</v>
      </c>
      <c r="U496" t="s">
        <v>72</v>
      </c>
      <c r="V496">
        <f>VLOOKUP(Table13[[#This Row],[Make]],$A$4:$B$51,2,0)</f>
        <v>6</v>
      </c>
      <c r="W496" t="s">
        <v>207</v>
      </c>
      <c r="X496">
        <f>VLOOKUP(Table13[[#This Row],[Model]],Table12[[Model S]:[Column2]],2,0)</f>
        <v>35</v>
      </c>
      <c r="Y496">
        <v>2016</v>
      </c>
      <c r="Z496">
        <f>VLOOKUP(Table13[[#This Row],[Year]],$E$4:$F$31,2,0)</f>
        <v>27</v>
      </c>
      <c r="AA496" t="s">
        <v>74</v>
      </c>
      <c r="AB496">
        <f>VLOOKUP(Table13[[#This Row],[Engine Fuel Type]],$G$4:$H$13,2,0)</f>
        <v>9</v>
      </c>
      <c r="AC496">
        <v>300</v>
      </c>
      <c r="AD496">
        <v>6</v>
      </c>
      <c r="AE496" t="s">
        <v>81</v>
      </c>
      <c r="AF496">
        <f>VLOOKUP(Table13[[#This Row],[Transmission Type]],$I$4:$J$7,2,0)</f>
        <v>2</v>
      </c>
      <c r="AG496" t="s">
        <v>76</v>
      </c>
      <c r="AH496">
        <f>VLOOKUP(Table13[[#This Row],[Driven_Wheels]],$K$4:$L$7,2,0)</f>
        <v>4</v>
      </c>
      <c r="AI496">
        <v>4</v>
      </c>
      <c r="AJ496" t="s">
        <v>267</v>
      </c>
      <c r="AK496">
        <f>VLOOKUP(Table13[[#This Row],[Market Category]],$M$4:$N$75,2,0)</f>
        <v>58</v>
      </c>
      <c r="AL496" t="s">
        <v>84</v>
      </c>
      <c r="AM496">
        <f>VLOOKUP(Table13[[#This Row],[Vehicle Size]],$O$4:$P$6,2,0)</f>
        <v>2</v>
      </c>
      <c r="AN496" t="s">
        <v>95</v>
      </c>
      <c r="AO496">
        <f>VLOOKUP(Table13[[#This Row],[Vehicle Style]],$Q$4:$R$19,2,0)</f>
        <v>3</v>
      </c>
      <c r="AP496">
        <v>28</v>
      </c>
      <c r="AQ496">
        <v>19</v>
      </c>
      <c r="AR496">
        <v>3916</v>
      </c>
      <c r="AS496">
        <v>60900</v>
      </c>
    </row>
    <row r="497" spans="3:45" x14ac:dyDescent="0.35">
      <c r="C497" t="s">
        <v>711</v>
      </c>
      <c r="D497">
        <v>494</v>
      </c>
      <c r="T497">
        <v>494</v>
      </c>
      <c r="U497" t="s">
        <v>72</v>
      </c>
      <c r="V497">
        <f>VLOOKUP(Table13[[#This Row],[Make]],$A$4:$B$51,2,0)</f>
        <v>6</v>
      </c>
      <c r="W497" t="s">
        <v>207</v>
      </c>
      <c r="X497">
        <f>VLOOKUP(Table13[[#This Row],[Model]],Table12[[Model S]:[Column2]],2,0)</f>
        <v>35</v>
      </c>
      <c r="Y497">
        <v>2017</v>
      </c>
      <c r="Z497">
        <f>VLOOKUP(Table13[[#This Row],[Year]],$E$4:$F$31,2,0)</f>
        <v>28</v>
      </c>
      <c r="AA497" t="s">
        <v>74</v>
      </c>
      <c r="AB497">
        <f>VLOOKUP(Table13[[#This Row],[Engine Fuel Type]],$G$4:$H$13,2,0)</f>
        <v>9</v>
      </c>
      <c r="AC497">
        <v>300</v>
      </c>
      <c r="AD497">
        <v>6</v>
      </c>
      <c r="AE497" t="s">
        <v>81</v>
      </c>
      <c r="AF497">
        <f>VLOOKUP(Table13[[#This Row],[Transmission Type]],$I$4:$J$7,2,0)</f>
        <v>2</v>
      </c>
      <c r="AG497" t="s">
        <v>68</v>
      </c>
      <c r="AH497">
        <f>VLOOKUP(Table13[[#This Row],[Driven_Wheels]],$K$4:$L$7,2,0)</f>
        <v>1</v>
      </c>
      <c r="AI497">
        <v>4</v>
      </c>
      <c r="AJ497" t="s">
        <v>267</v>
      </c>
      <c r="AK497">
        <f>VLOOKUP(Table13[[#This Row],[Market Category]],$M$4:$N$75,2,0)</f>
        <v>58</v>
      </c>
      <c r="AL497" t="s">
        <v>84</v>
      </c>
      <c r="AM497">
        <f>VLOOKUP(Table13[[#This Row],[Vehicle Size]],$O$4:$P$6,2,0)</f>
        <v>2</v>
      </c>
      <c r="AN497" t="s">
        <v>95</v>
      </c>
      <c r="AO497">
        <f>VLOOKUP(Table13[[#This Row],[Vehicle Style]],$Q$4:$R$19,2,0)</f>
        <v>3</v>
      </c>
      <c r="AP497">
        <v>26</v>
      </c>
      <c r="AQ497">
        <v>18</v>
      </c>
      <c r="AR497">
        <v>3916</v>
      </c>
      <c r="AS497">
        <v>63200</v>
      </c>
    </row>
    <row r="498" spans="3:45" x14ac:dyDescent="0.35">
      <c r="C498" t="s">
        <v>712</v>
      </c>
      <c r="D498">
        <v>495</v>
      </c>
      <c r="T498">
        <v>495</v>
      </c>
      <c r="U498" t="s">
        <v>72</v>
      </c>
      <c r="V498">
        <f>VLOOKUP(Table13[[#This Row],[Make]],$A$4:$B$51,2,0)</f>
        <v>6</v>
      </c>
      <c r="W498" t="s">
        <v>207</v>
      </c>
      <c r="X498">
        <f>VLOOKUP(Table13[[#This Row],[Model]],Table12[[Model S]:[Column2]],2,0)</f>
        <v>35</v>
      </c>
      <c r="Y498">
        <v>2017</v>
      </c>
      <c r="Z498">
        <f>VLOOKUP(Table13[[#This Row],[Year]],$E$4:$F$31,2,0)</f>
        <v>28</v>
      </c>
      <c r="AA498" t="s">
        <v>74</v>
      </c>
      <c r="AB498">
        <f>VLOOKUP(Table13[[#This Row],[Engine Fuel Type]],$G$4:$H$13,2,0)</f>
        <v>9</v>
      </c>
      <c r="AC498">
        <v>300</v>
      </c>
      <c r="AD498">
        <v>6</v>
      </c>
      <c r="AE498" t="s">
        <v>81</v>
      </c>
      <c r="AF498">
        <f>VLOOKUP(Table13[[#This Row],[Transmission Type]],$I$4:$J$7,2,0)</f>
        <v>2</v>
      </c>
      <c r="AG498" t="s">
        <v>76</v>
      </c>
      <c r="AH498">
        <f>VLOOKUP(Table13[[#This Row],[Driven_Wheels]],$K$4:$L$7,2,0)</f>
        <v>4</v>
      </c>
      <c r="AI498">
        <v>4</v>
      </c>
      <c r="AJ498" t="s">
        <v>271</v>
      </c>
      <c r="AK498">
        <f>VLOOKUP(Table13[[#This Row],[Market Category]],$M$4:$N$75,2,0)</f>
        <v>60</v>
      </c>
      <c r="AL498" t="s">
        <v>84</v>
      </c>
      <c r="AM498">
        <f>VLOOKUP(Table13[[#This Row],[Vehicle Size]],$O$4:$P$6,2,0)</f>
        <v>2</v>
      </c>
      <c r="AN498" t="s">
        <v>95</v>
      </c>
      <c r="AO498">
        <f>VLOOKUP(Table13[[#This Row],[Vehicle Style]],$Q$4:$R$19,2,0)</f>
        <v>3</v>
      </c>
      <c r="AP498">
        <v>27</v>
      </c>
      <c r="AQ498">
        <v>19</v>
      </c>
      <c r="AR498">
        <v>3916</v>
      </c>
      <c r="AS498">
        <v>60900</v>
      </c>
    </row>
    <row r="499" spans="3:45" x14ac:dyDescent="0.35">
      <c r="C499" t="s">
        <v>713</v>
      </c>
      <c r="D499">
        <v>496</v>
      </c>
      <c r="T499">
        <v>496</v>
      </c>
      <c r="U499" t="s">
        <v>72</v>
      </c>
      <c r="V499">
        <f>VLOOKUP(Table13[[#This Row],[Make]],$A$4:$B$51,2,0)</f>
        <v>6</v>
      </c>
      <c r="W499" t="s">
        <v>207</v>
      </c>
      <c r="X499">
        <f>VLOOKUP(Table13[[#This Row],[Model]],Table12[[Model S]:[Column2]],2,0)</f>
        <v>35</v>
      </c>
      <c r="Y499">
        <v>2017</v>
      </c>
      <c r="Z499">
        <f>VLOOKUP(Table13[[#This Row],[Year]],$E$4:$F$31,2,0)</f>
        <v>28</v>
      </c>
      <c r="AA499" t="s">
        <v>74</v>
      </c>
      <c r="AB499">
        <f>VLOOKUP(Table13[[#This Row],[Engine Fuel Type]],$G$4:$H$13,2,0)</f>
        <v>9</v>
      </c>
      <c r="AC499">
        <v>445</v>
      </c>
      <c r="AD499">
        <v>8</v>
      </c>
      <c r="AE499" t="s">
        <v>81</v>
      </c>
      <c r="AF499">
        <f>VLOOKUP(Table13[[#This Row],[Transmission Type]],$I$4:$J$7,2,0)</f>
        <v>2</v>
      </c>
      <c r="AG499" t="s">
        <v>68</v>
      </c>
      <c r="AH499">
        <f>VLOOKUP(Table13[[#This Row],[Driven_Wheels]],$K$4:$L$7,2,0)</f>
        <v>1</v>
      </c>
      <c r="AI499">
        <v>4</v>
      </c>
      <c r="AJ499" t="s">
        <v>271</v>
      </c>
      <c r="AK499">
        <f>VLOOKUP(Table13[[#This Row],[Market Category]],$M$4:$N$75,2,0)</f>
        <v>60</v>
      </c>
      <c r="AL499" t="s">
        <v>84</v>
      </c>
      <c r="AM499">
        <f>VLOOKUP(Table13[[#This Row],[Vehicle Size]],$O$4:$P$6,2,0)</f>
        <v>2</v>
      </c>
      <c r="AN499" t="s">
        <v>95</v>
      </c>
      <c r="AO499">
        <f>VLOOKUP(Table13[[#This Row],[Vehicle Style]],$Q$4:$R$19,2,0)</f>
        <v>3</v>
      </c>
      <c r="AP499">
        <v>24</v>
      </c>
      <c r="AQ499">
        <v>15</v>
      </c>
      <c r="AR499">
        <v>3916</v>
      </c>
      <c r="AS499">
        <v>72500</v>
      </c>
    </row>
    <row r="500" spans="3:45" x14ac:dyDescent="0.35">
      <c r="C500" t="s">
        <v>714</v>
      </c>
      <c r="D500">
        <v>497</v>
      </c>
      <c r="T500">
        <v>497</v>
      </c>
      <c r="U500" t="s">
        <v>72</v>
      </c>
      <c r="V500">
        <f>VLOOKUP(Table13[[#This Row],[Make]],$A$4:$B$51,2,0)</f>
        <v>6</v>
      </c>
      <c r="W500" t="s">
        <v>204</v>
      </c>
      <c r="X500">
        <f>VLOOKUP(Table13[[#This Row],[Model]],Table12[[Model S]:[Column2]],2,0)</f>
        <v>34</v>
      </c>
      <c r="Y500">
        <v>2015</v>
      </c>
      <c r="Z500">
        <f>VLOOKUP(Table13[[#This Row],[Year]],$E$4:$F$31,2,0)</f>
        <v>26</v>
      </c>
      <c r="AA500" t="s">
        <v>74</v>
      </c>
      <c r="AB500">
        <f>VLOOKUP(Table13[[#This Row],[Engine Fuel Type]],$G$4:$H$13,2,0)</f>
        <v>9</v>
      </c>
      <c r="AC500">
        <v>443</v>
      </c>
      <c r="AD500">
        <v>8</v>
      </c>
      <c r="AE500" t="s">
        <v>81</v>
      </c>
      <c r="AF500">
        <f>VLOOKUP(Table13[[#This Row],[Transmission Type]],$I$4:$J$7,2,0)</f>
        <v>2</v>
      </c>
      <c r="AG500" t="s">
        <v>68</v>
      </c>
      <c r="AH500">
        <f>VLOOKUP(Table13[[#This Row],[Driven_Wheels]],$K$4:$L$7,2,0)</f>
        <v>1</v>
      </c>
      <c r="AI500">
        <v>4</v>
      </c>
      <c r="AJ500" t="s">
        <v>96</v>
      </c>
      <c r="AK500">
        <f>VLOOKUP(Table13[[#This Row],[Market Category]],$M$4:$N$75,2,0)</f>
        <v>65</v>
      </c>
      <c r="AL500" t="s">
        <v>84</v>
      </c>
      <c r="AM500">
        <f>VLOOKUP(Table13[[#This Row],[Vehicle Size]],$O$4:$P$6,2,0)</f>
        <v>2</v>
      </c>
      <c r="AN500" t="s">
        <v>147</v>
      </c>
      <c r="AO500">
        <f>VLOOKUP(Table13[[#This Row],[Vehicle Style]],$Q$4:$R$19,2,0)</f>
        <v>15</v>
      </c>
      <c r="AP500">
        <v>25</v>
      </c>
      <c r="AQ500">
        <v>16</v>
      </c>
      <c r="AR500">
        <v>3916</v>
      </c>
      <c r="AS500">
        <v>67200</v>
      </c>
    </row>
    <row r="501" spans="3:45" x14ac:dyDescent="0.35">
      <c r="C501" t="s">
        <v>715</v>
      </c>
      <c r="D501">
        <v>498</v>
      </c>
      <c r="T501">
        <v>498</v>
      </c>
      <c r="U501" t="s">
        <v>72</v>
      </c>
      <c r="V501">
        <f>VLOOKUP(Table13[[#This Row],[Make]],$A$4:$B$51,2,0)</f>
        <v>6</v>
      </c>
      <c r="W501" t="s">
        <v>204</v>
      </c>
      <c r="X501">
        <f>VLOOKUP(Table13[[#This Row],[Model]],Table12[[Model S]:[Column2]],2,0)</f>
        <v>34</v>
      </c>
      <c r="Y501">
        <v>2015</v>
      </c>
      <c r="Z501">
        <f>VLOOKUP(Table13[[#This Row],[Year]],$E$4:$F$31,2,0)</f>
        <v>26</v>
      </c>
      <c r="AA501" t="s">
        <v>74</v>
      </c>
      <c r="AB501">
        <f>VLOOKUP(Table13[[#This Row],[Engine Fuel Type]],$G$4:$H$13,2,0)</f>
        <v>9</v>
      </c>
      <c r="AC501">
        <v>302</v>
      </c>
      <c r="AD501">
        <v>6</v>
      </c>
      <c r="AE501" t="s">
        <v>81</v>
      </c>
      <c r="AF501">
        <f>VLOOKUP(Table13[[#This Row],[Transmission Type]],$I$4:$J$7,2,0)</f>
        <v>2</v>
      </c>
      <c r="AG501" t="s">
        <v>68</v>
      </c>
      <c r="AH501">
        <f>VLOOKUP(Table13[[#This Row],[Driven_Wheels]],$K$4:$L$7,2,0)</f>
        <v>1</v>
      </c>
      <c r="AI501">
        <v>4</v>
      </c>
      <c r="AJ501" t="s">
        <v>86</v>
      </c>
      <c r="AK501">
        <f>VLOOKUP(Table13[[#This Row],[Market Category]],$M$4:$N$75,2,0)</f>
        <v>68</v>
      </c>
      <c r="AL501" t="s">
        <v>84</v>
      </c>
      <c r="AM501">
        <f>VLOOKUP(Table13[[#This Row],[Vehicle Size]],$O$4:$P$6,2,0)</f>
        <v>2</v>
      </c>
      <c r="AN501" t="s">
        <v>147</v>
      </c>
      <c r="AO501">
        <f>VLOOKUP(Table13[[#This Row],[Vehicle Style]],$Q$4:$R$19,2,0)</f>
        <v>15</v>
      </c>
      <c r="AP501">
        <v>29</v>
      </c>
      <c r="AQ501">
        <v>20</v>
      </c>
      <c r="AR501">
        <v>3916</v>
      </c>
      <c r="AS501">
        <v>57900</v>
      </c>
    </row>
    <row r="502" spans="3:45" x14ac:dyDescent="0.35">
      <c r="C502" t="s">
        <v>716</v>
      </c>
      <c r="D502">
        <v>499</v>
      </c>
      <c r="T502">
        <v>499</v>
      </c>
      <c r="U502" t="s">
        <v>72</v>
      </c>
      <c r="V502">
        <f>VLOOKUP(Table13[[#This Row],[Make]],$A$4:$B$51,2,0)</f>
        <v>6</v>
      </c>
      <c r="W502" t="s">
        <v>204</v>
      </c>
      <c r="X502">
        <f>VLOOKUP(Table13[[#This Row],[Model]],Table12[[Model S]:[Column2]],2,0)</f>
        <v>34</v>
      </c>
      <c r="Y502">
        <v>2015</v>
      </c>
      <c r="Z502">
        <f>VLOOKUP(Table13[[#This Row],[Year]],$E$4:$F$31,2,0)</f>
        <v>26</v>
      </c>
      <c r="AA502" t="s">
        <v>66</v>
      </c>
      <c r="AB502">
        <f>VLOOKUP(Table13[[#This Row],[Engine Fuel Type]],$G$4:$H$13,2,0)</f>
        <v>1</v>
      </c>
      <c r="AC502">
        <v>255</v>
      </c>
      <c r="AD502">
        <v>6</v>
      </c>
      <c r="AE502" t="s">
        <v>81</v>
      </c>
      <c r="AF502">
        <f>VLOOKUP(Table13[[#This Row],[Transmission Type]],$I$4:$J$7,2,0)</f>
        <v>2</v>
      </c>
      <c r="AG502" t="s">
        <v>76</v>
      </c>
      <c r="AH502">
        <f>VLOOKUP(Table13[[#This Row],[Driven_Wheels]],$K$4:$L$7,2,0)</f>
        <v>4</v>
      </c>
      <c r="AI502">
        <v>4</v>
      </c>
      <c r="AJ502" t="s">
        <v>177</v>
      </c>
      <c r="AK502">
        <f>VLOOKUP(Table13[[#This Row],[Market Category]],$M$4:$N$75,2,0)</f>
        <v>25</v>
      </c>
      <c r="AL502" t="s">
        <v>84</v>
      </c>
      <c r="AM502">
        <f>VLOOKUP(Table13[[#This Row],[Vehicle Size]],$O$4:$P$6,2,0)</f>
        <v>2</v>
      </c>
      <c r="AN502" t="s">
        <v>147</v>
      </c>
      <c r="AO502">
        <f>VLOOKUP(Table13[[#This Row],[Vehicle Style]],$Q$4:$R$19,2,0)</f>
        <v>15</v>
      </c>
      <c r="AP502">
        <v>38</v>
      </c>
      <c r="AQ502">
        <v>26</v>
      </c>
      <c r="AR502">
        <v>3916</v>
      </c>
      <c r="AS502">
        <v>57100</v>
      </c>
    </row>
    <row r="503" spans="3:45" x14ac:dyDescent="0.35">
      <c r="C503" t="s">
        <v>717</v>
      </c>
      <c r="D503">
        <v>500</v>
      </c>
      <c r="T503">
        <v>500</v>
      </c>
      <c r="U503" t="s">
        <v>72</v>
      </c>
      <c r="V503">
        <f>VLOOKUP(Table13[[#This Row],[Make]],$A$4:$B$51,2,0)</f>
        <v>6</v>
      </c>
      <c r="W503" t="s">
        <v>204</v>
      </c>
      <c r="X503">
        <f>VLOOKUP(Table13[[#This Row],[Model]],Table12[[Model S]:[Column2]],2,0)</f>
        <v>34</v>
      </c>
      <c r="Y503">
        <v>2015</v>
      </c>
      <c r="Z503">
        <f>VLOOKUP(Table13[[#This Row],[Year]],$E$4:$F$31,2,0)</f>
        <v>26</v>
      </c>
      <c r="AA503" t="s">
        <v>74</v>
      </c>
      <c r="AB503">
        <f>VLOOKUP(Table13[[#This Row],[Engine Fuel Type]],$G$4:$H$13,2,0)</f>
        <v>9</v>
      </c>
      <c r="AC503">
        <v>241</v>
      </c>
      <c r="AD503">
        <v>4</v>
      </c>
      <c r="AE503" t="s">
        <v>81</v>
      </c>
      <c r="AF503">
        <f>VLOOKUP(Table13[[#This Row],[Transmission Type]],$I$4:$J$7,2,0)</f>
        <v>2</v>
      </c>
      <c r="AG503" t="s">
        <v>68</v>
      </c>
      <c r="AH503">
        <f>VLOOKUP(Table13[[#This Row],[Driven_Wheels]],$K$4:$L$7,2,0)</f>
        <v>1</v>
      </c>
      <c r="AI503">
        <v>4</v>
      </c>
      <c r="AJ503" t="s">
        <v>107</v>
      </c>
      <c r="AK503">
        <f>VLOOKUP(Table13[[#This Row],[Market Category]],$M$4:$N$75,2,0)</f>
        <v>64</v>
      </c>
      <c r="AL503" t="s">
        <v>84</v>
      </c>
      <c r="AM503">
        <f>VLOOKUP(Table13[[#This Row],[Vehicle Size]],$O$4:$P$6,2,0)</f>
        <v>2</v>
      </c>
      <c r="AN503" t="s">
        <v>147</v>
      </c>
      <c r="AO503">
        <f>VLOOKUP(Table13[[#This Row],[Vehicle Style]],$Q$4:$R$19,2,0)</f>
        <v>15</v>
      </c>
      <c r="AP503">
        <v>33</v>
      </c>
      <c r="AQ503">
        <v>22</v>
      </c>
      <c r="AR503">
        <v>3916</v>
      </c>
      <c r="AS503">
        <v>52250</v>
      </c>
    </row>
    <row r="504" spans="3:45" x14ac:dyDescent="0.35">
      <c r="C504" t="s">
        <v>718</v>
      </c>
      <c r="D504">
        <v>501</v>
      </c>
      <c r="T504">
        <v>501</v>
      </c>
      <c r="U504" t="s">
        <v>72</v>
      </c>
      <c r="V504">
        <f>VLOOKUP(Table13[[#This Row],[Make]],$A$4:$B$51,2,0)</f>
        <v>6</v>
      </c>
      <c r="W504" t="s">
        <v>204</v>
      </c>
      <c r="X504">
        <f>VLOOKUP(Table13[[#This Row],[Model]],Table12[[Model S]:[Column2]],2,0)</f>
        <v>34</v>
      </c>
      <c r="Y504">
        <v>2015</v>
      </c>
      <c r="Z504">
        <f>VLOOKUP(Table13[[#This Row],[Year]],$E$4:$F$31,2,0)</f>
        <v>26</v>
      </c>
      <c r="AA504" t="s">
        <v>66</v>
      </c>
      <c r="AB504">
        <f>VLOOKUP(Table13[[#This Row],[Engine Fuel Type]],$G$4:$H$13,2,0)</f>
        <v>1</v>
      </c>
      <c r="AC504">
        <v>255</v>
      </c>
      <c r="AD504">
        <v>6</v>
      </c>
      <c r="AE504" t="s">
        <v>81</v>
      </c>
      <c r="AF504">
        <f>VLOOKUP(Table13[[#This Row],[Transmission Type]],$I$4:$J$7,2,0)</f>
        <v>2</v>
      </c>
      <c r="AG504" t="s">
        <v>68</v>
      </c>
      <c r="AH504">
        <f>VLOOKUP(Table13[[#This Row],[Driven_Wheels]],$K$4:$L$7,2,0)</f>
        <v>1</v>
      </c>
      <c r="AI504">
        <v>4</v>
      </c>
      <c r="AJ504" t="s">
        <v>177</v>
      </c>
      <c r="AK504">
        <f>VLOOKUP(Table13[[#This Row],[Market Category]],$M$4:$N$75,2,0)</f>
        <v>25</v>
      </c>
      <c r="AL504" t="s">
        <v>84</v>
      </c>
      <c r="AM504">
        <f>VLOOKUP(Table13[[#This Row],[Vehicle Size]],$O$4:$P$6,2,0)</f>
        <v>2</v>
      </c>
      <c r="AN504" t="s">
        <v>147</v>
      </c>
      <c r="AO504">
        <f>VLOOKUP(Table13[[#This Row],[Vehicle Style]],$Q$4:$R$19,2,0)</f>
        <v>15</v>
      </c>
      <c r="AP504">
        <v>37</v>
      </c>
      <c r="AQ504">
        <v>26</v>
      </c>
      <c r="AR504">
        <v>3916</v>
      </c>
      <c r="AS504">
        <v>59400</v>
      </c>
    </row>
    <row r="505" spans="3:45" x14ac:dyDescent="0.35">
      <c r="C505" t="s">
        <v>719</v>
      </c>
      <c r="D505">
        <v>502</v>
      </c>
      <c r="T505">
        <v>502</v>
      </c>
      <c r="U505" t="s">
        <v>72</v>
      </c>
      <c r="V505">
        <f>VLOOKUP(Table13[[#This Row],[Make]],$A$4:$B$51,2,0)</f>
        <v>6</v>
      </c>
      <c r="W505" t="s">
        <v>204</v>
      </c>
      <c r="X505">
        <f>VLOOKUP(Table13[[#This Row],[Model]],Table12[[Model S]:[Column2]],2,0)</f>
        <v>34</v>
      </c>
      <c r="Y505">
        <v>2015</v>
      </c>
      <c r="Z505">
        <f>VLOOKUP(Table13[[#This Row],[Year]],$E$4:$F$31,2,0)</f>
        <v>26</v>
      </c>
      <c r="AA505" t="s">
        <v>74</v>
      </c>
      <c r="AB505">
        <f>VLOOKUP(Table13[[#This Row],[Engine Fuel Type]],$G$4:$H$13,2,0)</f>
        <v>9</v>
      </c>
      <c r="AC505">
        <v>443</v>
      </c>
      <c r="AD505">
        <v>8</v>
      </c>
      <c r="AE505" t="s">
        <v>81</v>
      </c>
      <c r="AF505">
        <f>VLOOKUP(Table13[[#This Row],[Transmission Type]],$I$4:$J$7,2,0)</f>
        <v>2</v>
      </c>
      <c r="AG505" t="s">
        <v>76</v>
      </c>
      <c r="AH505">
        <f>VLOOKUP(Table13[[#This Row],[Driven_Wheels]],$K$4:$L$7,2,0)</f>
        <v>4</v>
      </c>
      <c r="AI505">
        <v>4</v>
      </c>
      <c r="AJ505" t="s">
        <v>96</v>
      </c>
      <c r="AK505">
        <f>VLOOKUP(Table13[[#This Row],[Market Category]],$M$4:$N$75,2,0)</f>
        <v>65</v>
      </c>
      <c r="AL505" t="s">
        <v>84</v>
      </c>
      <c r="AM505">
        <f>VLOOKUP(Table13[[#This Row],[Vehicle Size]],$O$4:$P$6,2,0)</f>
        <v>2</v>
      </c>
      <c r="AN505" t="s">
        <v>147</v>
      </c>
      <c r="AO505">
        <f>VLOOKUP(Table13[[#This Row],[Vehicle Style]],$Q$4:$R$19,2,0)</f>
        <v>15</v>
      </c>
      <c r="AP505">
        <v>25</v>
      </c>
      <c r="AQ505">
        <v>17</v>
      </c>
      <c r="AR505">
        <v>3916</v>
      </c>
      <c r="AS505">
        <v>64900</v>
      </c>
    </row>
    <row r="506" spans="3:45" x14ac:dyDescent="0.35">
      <c r="C506" t="s">
        <v>720</v>
      </c>
      <c r="D506">
        <v>503</v>
      </c>
      <c r="T506">
        <v>503</v>
      </c>
      <c r="U506" t="s">
        <v>72</v>
      </c>
      <c r="V506">
        <f>VLOOKUP(Table13[[#This Row],[Make]],$A$4:$B$51,2,0)</f>
        <v>6</v>
      </c>
      <c r="W506" t="s">
        <v>204</v>
      </c>
      <c r="X506">
        <f>VLOOKUP(Table13[[#This Row],[Model]],Table12[[Model S]:[Column2]],2,0)</f>
        <v>34</v>
      </c>
      <c r="Y506">
        <v>2015</v>
      </c>
      <c r="Z506">
        <f>VLOOKUP(Table13[[#This Row],[Year]],$E$4:$F$31,2,0)</f>
        <v>26</v>
      </c>
      <c r="AA506" t="s">
        <v>74</v>
      </c>
      <c r="AB506">
        <f>VLOOKUP(Table13[[#This Row],[Engine Fuel Type]],$G$4:$H$13,2,0)</f>
        <v>9</v>
      </c>
      <c r="AC506">
        <v>241</v>
      </c>
      <c r="AD506">
        <v>4</v>
      </c>
      <c r="AE506" t="s">
        <v>81</v>
      </c>
      <c r="AF506">
        <f>VLOOKUP(Table13[[#This Row],[Transmission Type]],$I$4:$J$7,2,0)</f>
        <v>2</v>
      </c>
      <c r="AG506" t="s">
        <v>76</v>
      </c>
      <c r="AH506">
        <f>VLOOKUP(Table13[[#This Row],[Driven_Wheels]],$K$4:$L$7,2,0)</f>
        <v>4</v>
      </c>
      <c r="AI506">
        <v>4</v>
      </c>
      <c r="AJ506" t="s">
        <v>107</v>
      </c>
      <c r="AK506">
        <f>VLOOKUP(Table13[[#This Row],[Market Category]],$M$4:$N$75,2,0)</f>
        <v>64</v>
      </c>
      <c r="AL506" t="s">
        <v>84</v>
      </c>
      <c r="AM506">
        <f>VLOOKUP(Table13[[#This Row],[Vehicle Size]],$O$4:$P$6,2,0)</f>
        <v>2</v>
      </c>
      <c r="AN506" t="s">
        <v>147</v>
      </c>
      <c r="AO506">
        <f>VLOOKUP(Table13[[#This Row],[Vehicle Style]],$Q$4:$R$19,2,0)</f>
        <v>15</v>
      </c>
      <c r="AP506">
        <v>34</v>
      </c>
      <c r="AQ506">
        <v>23</v>
      </c>
      <c r="AR506">
        <v>3916</v>
      </c>
      <c r="AS506">
        <v>49950</v>
      </c>
    </row>
    <row r="507" spans="3:45" x14ac:dyDescent="0.35">
      <c r="C507" t="s">
        <v>721</v>
      </c>
      <c r="D507">
        <v>504</v>
      </c>
      <c r="T507">
        <v>504</v>
      </c>
      <c r="U507" t="s">
        <v>72</v>
      </c>
      <c r="V507">
        <f>VLOOKUP(Table13[[#This Row],[Make]],$A$4:$B$51,2,0)</f>
        <v>6</v>
      </c>
      <c r="W507" t="s">
        <v>204</v>
      </c>
      <c r="X507">
        <f>VLOOKUP(Table13[[#This Row],[Model]],Table12[[Model S]:[Column2]],2,0)</f>
        <v>34</v>
      </c>
      <c r="Y507">
        <v>2015</v>
      </c>
      <c r="Z507">
        <f>VLOOKUP(Table13[[#This Row],[Year]],$E$4:$F$31,2,0)</f>
        <v>26</v>
      </c>
      <c r="AA507" t="s">
        <v>74</v>
      </c>
      <c r="AB507">
        <f>VLOOKUP(Table13[[#This Row],[Engine Fuel Type]],$G$4:$H$13,2,0)</f>
        <v>9</v>
      </c>
      <c r="AC507">
        <v>302</v>
      </c>
      <c r="AD507">
        <v>6</v>
      </c>
      <c r="AE507" t="s">
        <v>81</v>
      </c>
      <c r="AF507">
        <f>VLOOKUP(Table13[[#This Row],[Transmission Type]],$I$4:$J$7,2,0)</f>
        <v>2</v>
      </c>
      <c r="AG507" t="s">
        <v>76</v>
      </c>
      <c r="AH507">
        <f>VLOOKUP(Table13[[#This Row],[Driven_Wheels]],$K$4:$L$7,2,0)</f>
        <v>4</v>
      </c>
      <c r="AI507">
        <v>4</v>
      </c>
      <c r="AJ507" t="s">
        <v>86</v>
      </c>
      <c r="AK507">
        <f>VLOOKUP(Table13[[#This Row],[Market Category]],$M$4:$N$75,2,0)</f>
        <v>68</v>
      </c>
      <c r="AL507" t="s">
        <v>84</v>
      </c>
      <c r="AM507">
        <f>VLOOKUP(Table13[[#This Row],[Vehicle Size]],$O$4:$P$6,2,0)</f>
        <v>2</v>
      </c>
      <c r="AN507" t="s">
        <v>147</v>
      </c>
      <c r="AO507">
        <f>VLOOKUP(Table13[[#This Row],[Vehicle Style]],$Q$4:$R$19,2,0)</f>
        <v>15</v>
      </c>
      <c r="AP507">
        <v>31</v>
      </c>
      <c r="AQ507">
        <v>20</v>
      </c>
      <c r="AR507">
        <v>3916</v>
      </c>
      <c r="AS507">
        <v>55600</v>
      </c>
    </row>
    <row r="508" spans="3:45" x14ac:dyDescent="0.35">
      <c r="C508" t="s">
        <v>722</v>
      </c>
      <c r="D508">
        <v>505</v>
      </c>
      <c r="T508">
        <v>505</v>
      </c>
      <c r="U508" t="s">
        <v>72</v>
      </c>
      <c r="V508">
        <f>VLOOKUP(Table13[[#This Row],[Make]],$A$4:$B$51,2,0)</f>
        <v>6</v>
      </c>
      <c r="W508" t="s">
        <v>204</v>
      </c>
      <c r="X508">
        <f>VLOOKUP(Table13[[#This Row],[Model]],Table12[[Model S]:[Column2]],2,0)</f>
        <v>34</v>
      </c>
      <c r="Y508">
        <v>2016</v>
      </c>
      <c r="Z508">
        <f>VLOOKUP(Table13[[#This Row],[Year]],$E$4:$F$31,2,0)</f>
        <v>27</v>
      </c>
      <c r="AA508" t="s">
        <v>66</v>
      </c>
      <c r="AB508">
        <f>VLOOKUP(Table13[[#This Row],[Engine Fuel Type]],$G$4:$H$13,2,0)</f>
        <v>1</v>
      </c>
      <c r="AC508">
        <v>255</v>
      </c>
      <c r="AD508">
        <v>6</v>
      </c>
      <c r="AE508" t="s">
        <v>81</v>
      </c>
      <c r="AF508">
        <f>VLOOKUP(Table13[[#This Row],[Transmission Type]],$I$4:$J$7,2,0)</f>
        <v>2</v>
      </c>
      <c r="AG508" t="s">
        <v>76</v>
      </c>
      <c r="AH508">
        <f>VLOOKUP(Table13[[#This Row],[Driven_Wheels]],$K$4:$L$7,2,0)</f>
        <v>4</v>
      </c>
      <c r="AI508">
        <v>4</v>
      </c>
      <c r="AJ508" t="s">
        <v>177</v>
      </c>
      <c r="AK508">
        <f>VLOOKUP(Table13[[#This Row],[Market Category]],$M$4:$N$75,2,0)</f>
        <v>25</v>
      </c>
      <c r="AL508" t="s">
        <v>84</v>
      </c>
      <c r="AM508">
        <f>VLOOKUP(Table13[[#This Row],[Vehicle Size]],$O$4:$P$6,2,0)</f>
        <v>2</v>
      </c>
      <c r="AN508" t="s">
        <v>147</v>
      </c>
      <c r="AO508">
        <f>VLOOKUP(Table13[[#This Row],[Vehicle Style]],$Q$4:$R$19,2,0)</f>
        <v>15</v>
      </c>
      <c r="AP508">
        <v>38</v>
      </c>
      <c r="AQ508">
        <v>26</v>
      </c>
      <c r="AR508">
        <v>3916</v>
      </c>
      <c r="AS508">
        <v>57350</v>
      </c>
    </row>
    <row r="509" spans="3:45" x14ac:dyDescent="0.35">
      <c r="C509" t="s">
        <v>723</v>
      </c>
      <c r="D509">
        <v>506</v>
      </c>
      <c r="T509">
        <v>506</v>
      </c>
      <c r="U509" t="s">
        <v>72</v>
      </c>
      <c r="V509">
        <f>VLOOKUP(Table13[[#This Row],[Make]],$A$4:$B$51,2,0)</f>
        <v>6</v>
      </c>
      <c r="W509" t="s">
        <v>204</v>
      </c>
      <c r="X509">
        <f>VLOOKUP(Table13[[#This Row],[Model]],Table12[[Model S]:[Column2]],2,0)</f>
        <v>34</v>
      </c>
      <c r="Y509">
        <v>2016</v>
      </c>
      <c r="Z509">
        <f>VLOOKUP(Table13[[#This Row],[Year]],$E$4:$F$31,2,0)</f>
        <v>27</v>
      </c>
      <c r="AA509" t="s">
        <v>74</v>
      </c>
      <c r="AB509">
        <f>VLOOKUP(Table13[[#This Row],[Engine Fuel Type]],$G$4:$H$13,2,0)</f>
        <v>9</v>
      </c>
      <c r="AC509">
        <v>302</v>
      </c>
      <c r="AD509">
        <v>6</v>
      </c>
      <c r="AE509" t="s">
        <v>81</v>
      </c>
      <c r="AF509">
        <f>VLOOKUP(Table13[[#This Row],[Transmission Type]],$I$4:$J$7,2,0)</f>
        <v>2</v>
      </c>
      <c r="AG509" t="s">
        <v>68</v>
      </c>
      <c r="AH509">
        <f>VLOOKUP(Table13[[#This Row],[Driven_Wheels]],$K$4:$L$7,2,0)</f>
        <v>1</v>
      </c>
      <c r="AI509">
        <v>4</v>
      </c>
      <c r="AJ509" t="s">
        <v>86</v>
      </c>
      <c r="AK509">
        <f>VLOOKUP(Table13[[#This Row],[Market Category]],$M$4:$N$75,2,0)</f>
        <v>68</v>
      </c>
      <c r="AL509" t="s">
        <v>84</v>
      </c>
      <c r="AM509">
        <f>VLOOKUP(Table13[[#This Row],[Vehicle Size]],$O$4:$P$6,2,0)</f>
        <v>2</v>
      </c>
      <c r="AN509" t="s">
        <v>147</v>
      </c>
      <c r="AO509">
        <f>VLOOKUP(Table13[[#This Row],[Vehicle Style]],$Q$4:$R$19,2,0)</f>
        <v>15</v>
      </c>
      <c r="AP509">
        <v>29</v>
      </c>
      <c r="AQ509">
        <v>20</v>
      </c>
      <c r="AR509">
        <v>3916</v>
      </c>
      <c r="AS509">
        <v>58150</v>
      </c>
    </row>
    <row r="510" spans="3:45" x14ac:dyDescent="0.35">
      <c r="C510" t="s">
        <v>724</v>
      </c>
      <c r="D510">
        <v>507</v>
      </c>
      <c r="T510">
        <v>507</v>
      </c>
      <c r="U510" t="s">
        <v>72</v>
      </c>
      <c r="V510">
        <f>VLOOKUP(Table13[[#This Row],[Make]],$A$4:$B$51,2,0)</f>
        <v>6</v>
      </c>
      <c r="W510" t="s">
        <v>204</v>
      </c>
      <c r="X510">
        <f>VLOOKUP(Table13[[#This Row],[Model]],Table12[[Model S]:[Column2]],2,0)</f>
        <v>34</v>
      </c>
      <c r="Y510">
        <v>2016</v>
      </c>
      <c r="Z510">
        <f>VLOOKUP(Table13[[#This Row],[Year]],$E$4:$F$31,2,0)</f>
        <v>27</v>
      </c>
      <c r="AA510" t="s">
        <v>74</v>
      </c>
      <c r="AB510">
        <f>VLOOKUP(Table13[[#This Row],[Engine Fuel Type]],$G$4:$H$13,2,0)</f>
        <v>9</v>
      </c>
      <c r="AC510">
        <v>302</v>
      </c>
      <c r="AD510">
        <v>6</v>
      </c>
      <c r="AE510" t="s">
        <v>81</v>
      </c>
      <c r="AF510">
        <f>VLOOKUP(Table13[[#This Row],[Transmission Type]],$I$4:$J$7,2,0)</f>
        <v>2</v>
      </c>
      <c r="AG510" t="s">
        <v>76</v>
      </c>
      <c r="AH510">
        <f>VLOOKUP(Table13[[#This Row],[Driven_Wheels]],$K$4:$L$7,2,0)</f>
        <v>4</v>
      </c>
      <c r="AI510">
        <v>4</v>
      </c>
      <c r="AJ510" t="s">
        <v>86</v>
      </c>
      <c r="AK510">
        <f>VLOOKUP(Table13[[#This Row],[Market Category]],$M$4:$N$75,2,0)</f>
        <v>68</v>
      </c>
      <c r="AL510" t="s">
        <v>84</v>
      </c>
      <c r="AM510">
        <f>VLOOKUP(Table13[[#This Row],[Vehicle Size]],$O$4:$P$6,2,0)</f>
        <v>2</v>
      </c>
      <c r="AN510" t="s">
        <v>147</v>
      </c>
      <c r="AO510">
        <f>VLOOKUP(Table13[[#This Row],[Vehicle Style]],$Q$4:$R$19,2,0)</f>
        <v>15</v>
      </c>
      <c r="AP510">
        <v>31</v>
      </c>
      <c r="AQ510">
        <v>20</v>
      </c>
      <c r="AR510">
        <v>3916</v>
      </c>
      <c r="AS510">
        <v>55850</v>
      </c>
    </row>
    <row r="511" spans="3:45" x14ac:dyDescent="0.35">
      <c r="C511" t="s">
        <v>725</v>
      </c>
      <c r="D511">
        <v>508</v>
      </c>
      <c r="T511">
        <v>508</v>
      </c>
      <c r="U511" t="s">
        <v>72</v>
      </c>
      <c r="V511">
        <f>VLOOKUP(Table13[[#This Row],[Make]],$A$4:$B$51,2,0)</f>
        <v>6</v>
      </c>
      <c r="W511" t="s">
        <v>204</v>
      </c>
      <c r="X511">
        <f>VLOOKUP(Table13[[#This Row],[Model]],Table12[[Model S]:[Column2]],2,0)</f>
        <v>34</v>
      </c>
      <c r="Y511">
        <v>2016</v>
      </c>
      <c r="Z511">
        <f>VLOOKUP(Table13[[#This Row],[Year]],$E$4:$F$31,2,0)</f>
        <v>27</v>
      </c>
      <c r="AA511" t="s">
        <v>74</v>
      </c>
      <c r="AB511">
        <f>VLOOKUP(Table13[[#This Row],[Engine Fuel Type]],$G$4:$H$13,2,0)</f>
        <v>9</v>
      </c>
      <c r="AC511">
        <v>240</v>
      </c>
      <c r="AD511">
        <v>4</v>
      </c>
      <c r="AE511" t="s">
        <v>81</v>
      </c>
      <c r="AF511">
        <f>VLOOKUP(Table13[[#This Row],[Transmission Type]],$I$4:$J$7,2,0)</f>
        <v>2</v>
      </c>
      <c r="AG511" t="s">
        <v>68</v>
      </c>
      <c r="AH511">
        <f>VLOOKUP(Table13[[#This Row],[Driven_Wheels]],$K$4:$L$7,2,0)</f>
        <v>1</v>
      </c>
      <c r="AI511">
        <v>4</v>
      </c>
      <c r="AJ511" t="s">
        <v>107</v>
      </c>
      <c r="AK511">
        <f>VLOOKUP(Table13[[#This Row],[Market Category]],$M$4:$N$75,2,0)</f>
        <v>64</v>
      </c>
      <c r="AL511" t="s">
        <v>84</v>
      </c>
      <c r="AM511">
        <f>VLOOKUP(Table13[[#This Row],[Vehicle Size]],$O$4:$P$6,2,0)</f>
        <v>2</v>
      </c>
      <c r="AN511" t="s">
        <v>147</v>
      </c>
      <c r="AO511">
        <f>VLOOKUP(Table13[[#This Row],[Vehicle Style]],$Q$4:$R$19,2,0)</f>
        <v>15</v>
      </c>
      <c r="AP511">
        <v>34</v>
      </c>
      <c r="AQ511">
        <v>22</v>
      </c>
      <c r="AR511">
        <v>3916</v>
      </c>
      <c r="AS511">
        <v>52500</v>
      </c>
    </row>
    <row r="512" spans="3:45" x14ac:dyDescent="0.35">
      <c r="C512" t="s">
        <v>726</v>
      </c>
      <c r="D512">
        <v>509</v>
      </c>
      <c r="T512">
        <v>509</v>
      </c>
      <c r="U512" t="s">
        <v>72</v>
      </c>
      <c r="V512">
        <f>VLOOKUP(Table13[[#This Row],[Make]],$A$4:$B$51,2,0)</f>
        <v>6</v>
      </c>
      <c r="W512" t="s">
        <v>204</v>
      </c>
      <c r="X512">
        <f>VLOOKUP(Table13[[#This Row],[Model]],Table12[[Model S]:[Column2]],2,0)</f>
        <v>34</v>
      </c>
      <c r="Y512">
        <v>2016</v>
      </c>
      <c r="Z512">
        <f>VLOOKUP(Table13[[#This Row],[Year]],$E$4:$F$31,2,0)</f>
        <v>27</v>
      </c>
      <c r="AA512" t="s">
        <v>74</v>
      </c>
      <c r="AB512">
        <f>VLOOKUP(Table13[[#This Row],[Engine Fuel Type]],$G$4:$H$13,2,0)</f>
        <v>9</v>
      </c>
      <c r="AC512">
        <v>240</v>
      </c>
      <c r="AD512">
        <v>4</v>
      </c>
      <c r="AE512" t="s">
        <v>81</v>
      </c>
      <c r="AF512">
        <f>VLOOKUP(Table13[[#This Row],[Transmission Type]],$I$4:$J$7,2,0)</f>
        <v>2</v>
      </c>
      <c r="AG512" t="s">
        <v>76</v>
      </c>
      <c r="AH512">
        <f>VLOOKUP(Table13[[#This Row],[Driven_Wheels]],$K$4:$L$7,2,0)</f>
        <v>4</v>
      </c>
      <c r="AI512">
        <v>4</v>
      </c>
      <c r="AJ512" t="s">
        <v>107</v>
      </c>
      <c r="AK512">
        <f>VLOOKUP(Table13[[#This Row],[Market Category]],$M$4:$N$75,2,0)</f>
        <v>64</v>
      </c>
      <c r="AL512" t="s">
        <v>84</v>
      </c>
      <c r="AM512">
        <f>VLOOKUP(Table13[[#This Row],[Vehicle Size]],$O$4:$P$6,2,0)</f>
        <v>2</v>
      </c>
      <c r="AN512" t="s">
        <v>147</v>
      </c>
      <c r="AO512">
        <f>VLOOKUP(Table13[[#This Row],[Vehicle Style]],$Q$4:$R$19,2,0)</f>
        <v>15</v>
      </c>
      <c r="AP512">
        <v>34</v>
      </c>
      <c r="AQ512">
        <v>23</v>
      </c>
      <c r="AR512">
        <v>3916</v>
      </c>
      <c r="AS512">
        <v>50200</v>
      </c>
    </row>
    <row r="513" spans="3:45" x14ac:dyDescent="0.35">
      <c r="C513" t="s">
        <v>727</v>
      </c>
      <c r="D513">
        <v>510</v>
      </c>
      <c r="T513">
        <v>510</v>
      </c>
      <c r="U513" t="s">
        <v>72</v>
      </c>
      <c r="V513">
        <f>VLOOKUP(Table13[[#This Row],[Make]],$A$4:$B$51,2,0)</f>
        <v>6</v>
      </c>
      <c r="W513" t="s">
        <v>204</v>
      </c>
      <c r="X513">
        <f>VLOOKUP(Table13[[#This Row],[Model]],Table12[[Model S]:[Column2]],2,0)</f>
        <v>34</v>
      </c>
      <c r="Y513">
        <v>2016</v>
      </c>
      <c r="Z513">
        <f>VLOOKUP(Table13[[#This Row],[Year]],$E$4:$F$31,2,0)</f>
        <v>27</v>
      </c>
      <c r="AA513" t="s">
        <v>74</v>
      </c>
      <c r="AB513">
        <f>VLOOKUP(Table13[[#This Row],[Engine Fuel Type]],$G$4:$H$13,2,0)</f>
        <v>9</v>
      </c>
      <c r="AC513">
        <v>443</v>
      </c>
      <c r="AD513">
        <v>8</v>
      </c>
      <c r="AE513" t="s">
        <v>81</v>
      </c>
      <c r="AF513">
        <f>VLOOKUP(Table13[[#This Row],[Transmission Type]],$I$4:$J$7,2,0)</f>
        <v>2</v>
      </c>
      <c r="AG513" t="s">
        <v>68</v>
      </c>
      <c r="AH513">
        <f>VLOOKUP(Table13[[#This Row],[Driven_Wheels]],$K$4:$L$7,2,0)</f>
        <v>1</v>
      </c>
      <c r="AI513">
        <v>4</v>
      </c>
      <c r="AJ513" t="s">
        <v>96</v>
      </c>
      <c r="AK513">
        <f>VLOOKUP(Table13[[#This Row],[Market Category]],$M$4:$N$75,2,0)</f>
        <v>65</v>
      </c>
      <c r="AL513" t="s">
        <v>84</v>
      </c>
      <c r="AM513">
        <f>VLOOKUP(Table13[[#This Row],[Vehicle Size]],$O$4:$P$6,2,0)</f>
        <v>2</v>
      </c>
      <c r="AN513" t="s">
        <v>147</v>
      </c>
      <c r="AO513">
        <f>VLOOKUP(Table13[[#This Row],[Vehicle Style]],$Q$4:$R$19,2,0)</f>
        <v>15</v>
      </c>
      <c r="AP513">
        <v>25</v>
      </c>
      <c r="AQ513">
        <v>16</v>
      </c>
      <c r="AR513">
        <v>3916</v>
      </c>
      <c r="AS513">
        <v>68600</v>
      </c>
    </row>
    <row r="514" spans="3:45" x14ac:dyDescent="0.35">
      <c r="C514" t="s">
        <v>728</v>
      </c>
      <c r="D514">
        <v>511</v>
      </c>
      <c r="T514">
        <v>511</v>
      </c>
      <c r="U514" t="s">
        <v>72</v>
      </c>
      <c r="V514">
        <f>VLOOKUP(Table13[[#This Row],[Make]],$A$4:$B$51,2,0)</f>
        <v>6</v>
      </c>
      <c r="W514" t="s">
        <v>204</v>
      </c>
      <c r="X514">
        <f>VLOOKUP(Table13[[#This Row],[Model]],Table12[[Model S]:[Column2]],2,0)</f>
        <v>34</v>
      </c>
      <c r="Y514">
        <v>2016</v>
      </c>
      <c r="Z514">
        <f>VLOOKUP(Table13[[#This Row],[Year]],$E$4:$F$31,2,0)</f>
        <v>27</v>
      </c>
      <c r="AA514" t="s">
        <v>74</v>
      </c>
      <c r="AB514">
        <f>VLOOKUP(Table13[[#This Row],[Engine Fuel Type]],$G$4:$H$13,2,0)</f>
        <v>9</v>
      </c>
      <c r="AC514">
        <v>443</v>
      </c>
      <c r="AD514">
        <v>8</v>
      </c>
      <c r="AE514" t="s">
        <v>81</v>
      </c>
      <c r="AF514">
        <f>VLOOKUP(Table13[[#This Row],[Transmission Type]],$I$4:$J$7,2,0)</f>
        <v>2</v>
      </c>
      <c r="AG514" t="s">
        <v>76</v>
      </c>
      <c r="AH514">
        <f>VLOOKUP(Table13[[#This Row],[Driven_Wheels]],$K$4:$L$7,2,0)</f>
        <v>4</v>
      </c>
      <c r="AI514">
        <v>4</v>
      </c>
      <c r="AJ514" t="s">
        <v>96</v>
      </c>
      <c r="AK514">
        <f>VLOOKUP(Table13[[#This Row],[Market Category]],$M$4:$N$75,2,0)</f>
        <v>65</v>
      </c>
      <c r="AL514" t="s">
        <v>84</v>
      </c>
      <c r="AM514">
        <f>VLOOKUP(Table13[[#This Row],[Vehicle Size]],$O$4:$P$6,2,0)</f>
        <v>2</v>
      </c>
      <c r="AN514" t="s">
        <v>147</v>
      </c>
      <c r="AO514">
        <f>VLOOKUP(Table13[[#This Row],[Vehicle Style]],$Q$4:$R$19,2,0)</f>
        <v>15</v>
      </c>
      <c r="AP514">
        <v>25</v>
      </c>
      <c r="AQ514">
        <v>17</v>
      </c>
      <c r="AR514">
        <v>3916</v>
      </c>
      <c r="AS514">
        <v>66300</v>
      </c>
    </row>
    <row r="515" spans="3:45" x14ac:dyDescent="0.35">
      <c r="C515" t="s">
        <v>729</v>
      </c>
      <c r="D515">
        <v>512</v>
      </c>
      <c r="T515">
        <v>512</v>
      </c>
      <c r="U515" t="s">
        <v>72</v>
      </c>
      <c r="V515">
        <f>VLOOKUP(Table13[[#This Row],[Make]],$A$4:$B$51,2,0)</f>
        <v>6</v>
      </c>
      <c r="W515" t="s">
        <v>204</v>
      </c>
      <c r="X515">
        <f>VLOOKUP(Table13[[#This Row],[Model]],Table12[[Model S]:[Column2]],2,0)</f>
        <v>34</v>
      </c>
      <c r="Y515">
        <v>2016</v>
      </c>
      <c r="Z515">
        <f>VLOOKUP(Table13[[#This Row],[Year]],$E$4:$F$31,2,0)</f>
        <v>27</v>
      </c>
      <c r="AA515" t="s">
        <v>66</v>
      </c>
      <c r="AB515">
        <f>VLOOKUP(Table13[[#This Row],[Engine Fuel Type]],$G$4:$H$13,2,0)</f>
        <v>1</v>
      </c>
      <c r="AC515">
        <v>255</v>
      </c>
      <c r="AD515">
        <v>6</v>
      </c>
      <c r="AE515" t="s">
        <v>81</v>
      </c>
      <c r="AF515">
        <f>VLOOKUP(Table13[[#This Row],[Transmission Type]],$I$4:$J$7,2,0)</f>
        <v>2</v>
      </c>
      <c r="AG515" t="s">
        <v>68</v>
      </c>
      <c r="AH515">
        <f>VLOOKUP(Table13[[#This Row],[Driven_Wheels]],$K$4:$L$7,2,0)</f>
        <v>1</v>
      </c>
      <c r="AI515">
        <v>4</v>
      </c>
      <c r="AJ515" t="s">
        <v>177</v>
      </c>
      <c r="AK515">
        <f>VLOOKUP(Table13[[#This Row],[Market Category]],$M$4:$N$75,2,0)</f>
        <v>25</v>
      </c>
      <c r="AL515" t="s">
        <v>84</v>
      </c>
      <c r="AM515">
        <f>VLOOKUP(Table13[[#This Row],[Vehicle Size]],$O$4:$P$6,2,0)</f>
        <v>2</v>
      </c>
      <c r="AN515" t="s">
        <v>147</v>
      </c>
      <c r="AO515">
        <f>VLOOKUP(Table13[[#This Row],[Vehicle Style]],$Q$4:$R$19,2,0)</f>
        <v>15</v>
      </c>
      <c r="AP515">
        <v>37</v>
      </c>
      <c r="AQ515">
        <v>26</v>
      </c>
      <c r="AR515">
        <v>3916</v>
      </c>
      <c r="AS515">
        <v>59650</v>
      </c>
    </row>
    <row r="516" spans="3:45" x14ac:dyDescent="0.35">
      <c r="C516" t="s">
        <v>730</v>
      </c>
      <c r="D516">
        <v>513</v>
      </c>
      <c r="T516">
        <v>513</v>
      </c>
      <c r="U516" t="s">
        <v>197</v>
      </c>
      <c r="V516">
        <f>VLOOKUP(Table13[[#This Row],[Make]],$A$4:$B$51,2,0)</f>
        <v>32</v>
      </c>
      <c r="W516" t="s">
        <v>213</v>
      </c>
      <c r="X516">
        <f>VLOOKUP(Table13[[#This Row],[Model]],Table12[[Model S]:[Column2]],2,0)</f>
        <v>37</v>
      </c>
      <c r="Y516">
        <v>1991</v>
      </c>
      <c r="Z516">
        <f>VLOOKUP(Table13[[#This Row],[Year]],$E$4:$F$31,2,0)</f>
        <v>2</v>
      </c>
      <c r="AA516" t="s">
        <v>125</v>
      </c>
      <c r="AB516">
        <f>VLOOKUP(Table13[[#This Row],[Engine Fuel Type]],$G$4:$H$13,2,0)</f>
        <v>10</v>
      </c>
      <c r="AC516">
        <v>322</v>
      </c>
      <c r="AD516">
        <v>8</v>
      </c>
      <c r="AE516" t="s">
        <v>81</v>
      </c>
      <c r="AF516">
        <f>VLOOKUP(Table13[[#This Row],[Transmission Type]],$I$4:$J$7,2,0)</f>
        <v>2</v>
      </c>
      <c r="AG516" t="s">
        <v>76</v>
      </c>
      <c r="AH516">
        <f>VLOOKUP(Table13[[#This Row],[Driven_Wheels]],$K$4:$L$7,2,0)</f>
        <v>4</v>
      </c>
      <c r="AI516">
        <v>2</v>
      </c>
      <c r="AJ516" t="s">
        <v>86</v>
      </c>
      <c r="AK516">
        <f>VLOOKUP(Table13[[#This Row],[Market Category]],$M$4:$N$75,2,0)</f>
        <v>68</v>
      </c>
      <c r="AL516" t="s">
        <v>70</v>
      </c>
      <c r="AM516">
        <f>VLOOKUP(Table13[[#This Row],[Vehicle Size]],$O$4:$P$6,2,0)</f>
        <v>1</v>
      </c>
      <c r="AN516" t="s">
        <v>87</v>
      </c>
      <c r="AO516">
        <f>VLOOKUP(Table13[[#This Row],[Vehicle Style]],$Q$4:$R$19,2,0)</f>
        <v>7</v>
      </c>
      <c r="AP516">
        <v>17</v>
      </c>
      <c r="AQ516">
        <v>13</v>
      </c>
      <c r="AR516">
        <v>617</v>
      </c>
      <c r="AS516">
        <v>4155</v>
      </c>
    </row>
    <row r="517" spans="3:45" x14ac:dyDescent="0.35">
      <c r="C517" t="s">
        <v>731</v>
      </c>
      <c r="D517">
        <v>514</v>
      </c>
      <c r="T517">
        <v>514</v>
      </c>
      <c r="U517" t="s">
        <v>197</v>
      </c>
      <c r="V517">
        <f>VLOOKUP(Table13[[#This Row],[Make]],$A$4:$B$51,2,0)</f>
        <v>32</v>
      </c>
      <c r="W517" t="s">
        <v>213</v>
      </c>
      <c r="X517">
        <f>VLOOKUP(Table13[[#This Row],[Model]],Table12[[Model S]:[Column2]],2,0)</f>
        <v>37</v>
      </c>
      <c r="Y517">
        <v>1992</v>
      </c>
      <c r="Z517">
        <f>VLOOKUP(Table13[[#This Row],[Year]],$E$4:$F$31,2,0)</f>
        <v>3</v>
      </c>
      <c r="AA517" t="s">
        <v>125</v>
      </c>
      <c r="AB517">
        <f>VLOOKUP(Table13[[#This Row],[Engine Fuel Type]],$G$4:$H$13,2,0)</f>
        <v>10</v>
      </c>
      <c r="AC517">
        <v>322</v>
      </c>
      <c r="AD517">
        <v>8</v>
      </c>
      <c r="AE517" t="s">
        <v>81</v>
      </c>
      <c r="AF517">
        <f>VLOOKUP(Table13[[#This Row],[Transmission Type]],$I$4:$J$7,2,0)</f>
        <v>2</v>
      </c>
      <c r="AG517" t="s">
        <v>76</v>
      </c>
      <c r="AH517">
        <f>VLOOKUP(Table13[[#This Row],[Driven_Wheels]],$K$4:$L$7,2,0)</f>
        <v>4</v>
      </c>
      <c r="AI517">
        <v>4</v>
      </c>
      <c r="AJ517" t="s">
        <v>107</v>
      </c>
      <c r="AK517">
        <f>VLOOKUP(Table13[[#This Row],[Market Category]],$M$4:$N$75,2,0)</f>
        <v>64</v>
      </c>
      <c r="AL517" t="s">
        <v>84</v>
      </c>
      <c r="AM517">
        <f>VLOOKUP(Table13[[#This Row],[Vehicle Size]],$O$4:$P$6,2,0)</f>
        <v>2</v>
      </c>
      <c r="AN517" t="s">
        <v>147</v>
      </c>
      <c r="AO517">
        <f>VLOOKUP(Table13[[#This Row],[Vehicle Style]],$Q$4:$R$19,2,0)</f>
        <v>15</v>
      </c>
      <c r="AP517">
        <v>15</v>
      </c>
      <c r="AQ517">
        <v>11</v>
      </c>
      <c r="AR517">
        <v>617</v>
      </c>
      <c r="AS517">
        <v>2427</v>
      </c>
    </row>
    <row r="518" spans="3:45" x14ac:dyDescent="0.35">
      <c r="C518" t="s">
        <v>732</v>
      </c>
      <c r="D518">
        <v>515</v>
      </c>
      <c r="T518">
        <v>515</v>
      </c>
      <c r="U518" t="s">
        <v>197</v>
      </c>
      <c r="V518">
        <f>VLOOKUP(Table13[[#This Row],[Make]],$A$4:$B$51,2,0)</f>
        <v>32</v>
      </c>
      <c r="W518" t="s">
        <v>213</v>
      </c>
      <c r="X518">
        <f>VLOOKUP(Table13[[#This Row],[Model]],Table12[[Model S]:[Column2]],2,0)</f>
        <v>37</v>
      </c>
      <c r="Y518">
        <v>1992</v>
      </c>
      <c r="Z518">
        <f>VLOOKUP(Table13[[#This Row],[Year]],$E$4:$F$31,2,0)</f>
        <v>3</v>
      </c>
      <c r="AA518" t="s">
        <v>125</v>
      </c>
      <c r="AB518">
        <f>VLOOKUP(Table13[[#This Row],[Engine Fuel Type]],$G$4:$H$13,2,0)</f>
        <v>10</v>
      </c>
      <c r="AC518">
        <v>322</v>
      </c>
      <c r="AD518">
        <v>8</v>
      </c>
      <c r="AE518" t="s">
        <v>81</v>
      </c>
      <c r="AF518">
        <f>VLOOKUP(Table13[[#This Row],[Transmission Type]],$I$4:$J$7,2,0)</f>
        <v>2</v>
      </c>
      <c r="AG518" t="s">
        <v>76</v>
      </c>
      <c r="AH518">
        <f>VLOOKUP(Table13[[#This Row],[Driven_Wheels]],$K$4:$L$7,2,0)</f>
        <v>4</v>
      </c>
      <c r="AI518">
        <v>4</v>
      </c>
      <c r="AJ518" t="s">
        <v>86</v>
      </c>
      <c r="AK518">
        <f>VLOOKUP(Table13[[#This Row],[Market Category]],$M$4:$N$75,2,0)</f>
        <v>68</v>
      </c>
      <c r="AL518" t="s">
        <v>94</v>
      </c>
      <c r="AM518">
        <f>VLOOKUP(Table13[[#This Row],[Vehicle Size]],$O$4:$P$6,2,0)</f>
        <v>3</v>
      </c>
      <c r="AN518" t="s">
        <v>147</v>
      </c>
      <c r="AO518">
        <f>VLOOKUP(Table13[[#This Row],[Vehicle Style]],$Q$4:$R$19,2,0)</f>
        <v>15</v>
      </c>
      <c r="AP518">
        <v>16</v>
      </c>
      <c r="AQ518">
        <v>13</v>
      </c>
      <c r="AR518">
        <v>617</v>
      </c>
      <c r="AS518">
        <v>3245</v>
      </c>
    </row>
    <row r="519" spans="3:45" x14ac:dyDescent="0.35">
      <c r="C519" t="s">
        <v>733</v>
      </c>
      <c r="D519">
        <v>516</v>
      </c>
      <c r="T519">
        <v>516</v>
      </c>
      <c r="U519" t="s">
        <v>197</v>
      </c>
      <c r="V519">
        <f>VLOOKUP(Table13[[#This Row],[Make]],$A$4:$B$51,2,0)</f>
        <v>32</v>
      </c>
      <c r="W519" t="s">
        <v>213</v>
      </c>
      <c r="X519">
        <f>VLOOKUP(Table13[[#This Row],[Model]],Table12[[Model S]:[Column2]],2,0)</f>
        <v>37</v>
      </c>
      <c r="Y519">
        <v>1992</v>
      </c>
      <c r="Z519">
        <f>VLOOKUP(Table13[[#This Row],[Year]],$E$4:$F$31,2,0)</f>
        <v>3</v>
      </c>
      <c r="AA519" t="s">
        <v>125</v>
      </c>
      <c r="AB519">
        <f>VLOOKUP(Table13[[#This Row],[Engine Fuel Type]],$G$4:$H$13,2,0)</f>
        <v>10</v>
      </c>
      <c r="AC519">
        <v>322</v>
      </c>
      <c r="AD519">
        <v>8</v>
      </c>
      <c r="AE519" t="s">
        <v>81</v>
      </c>
      <c r="AF519">
        <f>VLOOKUP(Table13[[#This Row],[Transmission Type]],$I$4:$J$7,2,0)</f>
        <v>2</v>
      </c>
      <c r="AG519" t="s">
        <v>76</v>
      </c>
      <c r="AH519">
        <f>VLOOKUP(Table13[[#This Row],[Driven_Wheels]],$K$4:$L$7,2,0)</f>
        <v>4</v>
      </c>
      <c r="AI519">
        <v>2</v>
      </c>
      <c r="AJ519" t="s">
        <v>86</v>
      </c>
      <c r="AK519">
        <f>VLOOKUP(Table13[[#This Row],[Market Category]],$M$4:$N$75,2,0)</f>
        <v>68</v>
      </c>
      <c r="AL519" t="s">
        <v>70</v>
      </c>
      <c r="AM519">
        <f>VLOOKUP(Table13[[#This Row],[Vehicle Size]],$O$4:$P$6,2,0)</f>
        <v>1</v>
      </c>
      <c r="AN519" t="s">
        <v>87</v>
      </c>
      <c r="AO519">
        <f>VLOOKUP(Table13[[#This Row],[Vehicle Style]],$Q$4:$R$19,2,0)</f>
        <v>7</v>
      </c>
      <c r="AP519">
        <v>17</v>
      </c>
      <c r="AQ519">
        <v>13</v>
      </c>
      <c r="AR519">
        <v>617</v>
      </c>
      <c r="AS519">
        <v>4701</v>
      </c>
    </row>
    <row r="520" spans="3:45" x14ac:dyDescent="0.35">
      <c r="C520" t="s">
        <v>734</v>
      </c>
      <c r="D520">
        <v>517</v>
      </c>
      <c r="T520">
        <v>517</v>
      </c>
      <c r="U520" t="s">
        <v>197</v>
      </c>
      <c r="V520">
        <f>VLOOKUP(Table13[[#This Row],[Make]],$A$4:$B$51,2,0)</f>
        <v>32</v>
      </c>
      <c r="W520" t="s">
        <v>213</v>
      </c>
      <c r="X520">
        <f>VLOOKUP(Table13[[#This Row],[Model]],Table12[[Model S]:[Column2]],2,0)</f>
        <v>37</v>
      </c>
      <c r="Y520">
        <v>1993</v>
      </c>
      <c r="Z520">
        <f>VLOOKUP(Table13[[#This Row],[Year]],$E$4:$F$31,2,0)</f>
        <v>4</v>
      </c>
      <c r="AA520" t="s">
        <v>125</v>
      </c>
      <c r="AB520">
        <f>VLOOKUP(Table13[[#This Row],[Engine Fuel Type]],$G$4:$H$13,2,0)</f>
        <v>10</v>
      </c>
      <c r="AC520">
        <v>315</v>
      </c>
      <c r="AD520">
        <v>8</v>
      </c>
      <c r="AE520" t="s">
        <v>81</v>
      </c>
      <c r="AF520">
        <f>VLOOKUP(Table13[[#This Row],[Transmission Type]],$I$4:$J$7,2,0)</f>
        <v>2</v>
      </c>
      <c r="AG520" t="s">
        <v>76</v>
      </c>
      <c r="AH520">
        <f>VLOOKUP(Table13[[#This Row],[Driven_Wheels]],$K$4:$L$7,2,0)</f>
        <v>4</v>
      </c>
      <c r="AI520">
        <v>2</v>
      </c>
      <c r="AJ520" t="s">
        <v>107</v>
      </c>
      <c r="AK520">
        <f>VLOOKUP(Table13[[#This Row],[Market Category]],$M$4:$N$75,2,0)</f>
        <v>64</v>
      </c>
      <c r="AL520" t="s">
        <v>84</v>
      </c>
      <c r="AM520">
        <f>VLOOKUP(Table13[[#This Row],[Vehicle Size]],$O$4:$P$6,2,0)</f>
        <v>2</v>
      </c>
      <c r="AN520" t="s">
        <v>78</v>
      </c>
      <c r="AO520">
        <f>VLOOKUP(Table13[[#This Row],[Vehicle Style]],$Q$4:$R$19,2,0)</f>
        <v>9</v>
      </c>
      <c r="AP520">
        <v>16</v>
      </c>
      <c r="AQ520">
        <v>12</v>
      </c>
      <c r="AR520">
        <v>617</v>
      </c>
      <c r="AS520">
        <v>3176</v>
      </c>
    </row>
    <row r="521" spans="3:45" x14ac:dyDescent="0.35">
      <c r="C521" t="s">
        <v>735</v>
      </c>
      <c r="D521">
        <v>518</v>
      </c>
      <c r="T521">
        <v>518</v>
      </c>
      <c r="U521" t="s">
        <v>197</v>
      </c>
      <c r="V521">
        <f>VLOOKUP(Table13[[#This Row],[Make]],$A$4:$B$51,2,0)</f>
        <v>32</v>
      </c>
      <c r="W521" t="s">
        <v>213</v>
      </c>
      <c r="X521">
        <f>VLOOKUP(Table13[[#This Row],[Model]],Table12[[Model S]:[Column2]],2,0)</f>
        <v>37</v>
      </c>
      <c r="Y521">
        <v>1993</v>
      </c>
      <c r="Z521">
        <f>VLOOKUP(Table13[[#This Row],[Year]],$E$4:$F$31,2,0)</f>
        <v>4</v>
      </c>
      <c r="AA521" t="s">
        <v>125</v>
      </c>
      <c r="AB521">
        <f>VLOOKUP(Table13[[#This Row],[Engine Fuel Type]],$G$4:$H$13,2,0)</f>
        <v>10</v>
      </c>
      <c r="AC521">
        <v>315</v>
      </c>
      <c r="AD521">
        <v>8</v>
      </c>
      <c r="AE521" t="s">
        <v>81</v>
      </c>
      <c r="AF521">
        <f>VLOOKUP(Table13[[#This Row],[Transmission Type]],$I$4:$J$7,2,0)</f>
        <v>2</v>
      </c>
      <c r="AG521" t="s">
        <v>76</v>
      </c>
      <c r="AH521">
        <f>VLOOKUP(Table13[[#This Row],[Driven_Wheels]],$K$4:$L$7,2,0)</f>
        <v>4</v>
      </c>
      <c r="AI521">
        <v>4</v>
      </c>
      <c r="AJ521" t="s">
        <v>86</v>
      </c>
      <c r="AK521">
        <f>VLOOKUP(Table13[[#This Row],[Market Category]],$M$4:$N$75,2,0)</f>
        <v>68</v>
      </c>
      <c r="AL521" t="s">
        <v>94</v>
      </c>
      <c r="AM521">
        <f>VLOOKUP(Table13[[#This Row],[Vehicle Size]],$O$4:$P$6,2,0)</f>
        <v>3</v>
      </c>
      <c r="AN521" t="s">
        <v>147</v>
      </c>
      <c r="AO521">
        <f>VLOOKUP(Table13[[#This Row],[Vehicle Style]],$Q$4:$R$19,2,0)</f>
        <v>15</v>
      </c>
      <c r="AP521">
        <v>18</v>
      </c>
      <c r="AQ521">
        <v>14</v>
      </c>
      <c r="AR521">
        <v>617</v>
      </c>
      <c r="AS521">
        <v>3613</v>
      </c>
    </row>
    <row r="522" spans="3:45" x14ac:dyDescent="0.35">
      <c r="C522" t="s">
        <v>736</v>
      </c>
      <c r="D522">
        <v>519</v>
      </c>
      <c r="T522">
        <v>519</v>
      </c>
      <c r="U522" t="s">
        <v>197</v>
      </c>
      <c r="V522">
        <f>VLOOKUP(Table13[[#This Row],[Make]],$A$4:$B$51,2,0)</f>
        <v>32</v>
      </c>
      <c r="W522" t="s">
        <v>213</v>
      </c>
      <c r="X522">
        <f>VLOOKUP(Table13[[#This Row],[Model]],Table12[[Model S]:[Column2]],2,0)</f>
        <v>37</v>
      </c>
      <c r="Y522">
        <v>1993</v>
      </c>
      <c r="Z522">
        <f>VLOOKUP(Table13[[#This Row],[Year]],$E$4:$F$31,2,0)</f>
        <v>4</v>
      </c>
      <c r="AA522" t="s">
        <v>125</v>
      </c>
      <c r="AB522">
        <f>VLOOKUP(Table13[[#This Row],[Engine Fuel Type]],$G$4:$H$13,2,0)</f>
        <v>10</v>
      </c>
      <c r="AC522">
        <v>315</v>
      </c>
      <c r="AD522">
        <v>8</v>
      </c>
      <c r="AE522" t="s">
        <v>81</v>
      </c>
      <c r="AF522">
        <f>VLOOKUP(Table13[[#This Row],[Transmission Type]],$I$4:$J$7,2,0)</f>
        <v>2</v>
      </c>
      <c r="AG522" t="s">
        <v>76</v>
      </c>
      <c r="AH522">
        <f>VLOOKUP(Table13[[#This Row],[Driven_Wheels]],$K$4:$L$7,2,0)</f>
        <v>4</v>
      </c>
      <c r="AI522">
        <v>2</v>
      </c>
      <c r="AJ522" t="s">
        <v>86</v>
      </c>
      <c r="AK522">
        <f>VLOOKUP(Table13[[#This Row],[Market Category]],$M$4:$N$75,2,0)</f>
        <v>68</v>
      </c>
      <c r="AL522" t="s">
        <v>70</v>
      </c>
      <c r="AM522">
        <f>VLOOKUP(Table13[[#This Row],[Vehicle Size]],$O$4:$P$6,2,0)</f>
        <v>1</v>
      </c>
      <c r="AN522" t="s">
        <v>87</v>
      </c>
      <c r="AO522">
        <f>VLOOKUP(Table13[[#This Row],[Vehicle Style]],$Q$4:$R$19,2,0)</f>
        <v>7</v>
      </c>
      <c r="AP522">
        <v>19</v>
      </c>
      <c r="AQ522">
        <v>14</v>
      </c>
      <c r="AR522">
        <v>617</v>
      </c>
      <c r="AS522">
        <v>5140</v>
      </c>
    </row>
    <row r="523" spans="3:45" x14ac:dyDescent="0.35">
      <c r="C523" t="s">
        <v>737</v>
      </c>
      <c r="D523">
        <v>520</v>
      </c>
      <c r="T523">
        <v>520</v>
      </c>
      <c r="U523" t="s">
        <v>197</v>
      </c>
      <c r="V523">
        <f>VLOOKUP(Table13[[#This Row],[Make]],$A$4:$B$51,2,0)</f>
        <v>32</v>
      </c>
      <c r="W523" t="s">
        <v>213</v>
      </c>
      <c r="X523">
        <f>VLOOKUP(Table13[[#This Row],[Model]],Table12[[Model S]:[Column2]],2,0)</f>
        <v>37</v>
      </c>
      <c r="Y523">
        <v>1993</v>
      </c>
      <c r="Z523">
        <f>VLOOKUP(Table13[[#This Row],[Year]],$E$4:$F$31,2,0)</f>
        <v>4</v>
      </c>
      <c r="AA523" t="s">
        <v>125</v>
      </c>
      <c r="AB523">
        <f>VLOOKUP(Table13[[#This Row],[Engine Fuel Type]],$G$4:$H$13,2,0)</f>
        <v>10</v>
      </c>
      <c r="AC523">
        <v>315</v>
      </c>
      <c r="AD523">
        <v>8</v>
      </c>
      <c r="AE523" t="s">
        <v>81</v>
      </c>
      <c r="AF523">
        <f>VLOOKUP(Table13[[#This Row],[Transmission Type]],$I$4:$J$7,2,0)</f>
        <v>2</v>
      </c>
      <c r="AG523" t="s">
        <v>76</v>
      </c>
      <c r="AH523">
        <f>VLOOKUP(Table13[[#This Row],[Driven_Wheels]],$K$4:$L$7,2,0)</f>
        <v>4</v>
      </c>
      <c r="AI523">
        <v>4</v>
      </c>
      <c r="AJ523" t="s">
        <v>107</v>
      </c>
      <c r="AK523">
        <f>VLOOKUP(Table13[[#This Row],[Market Category]],$M$4:$N$75,2,0)</f>
        <v>64</v>
      </c>
      <c r="AL523" t="s">
        <v>84</v>
      </c>
      <c r="AM523">
        <f>VLOOKUP(Table13[[#This Row],[Vehicle Size]],$O$4:$P$6,2,0)</f>
        <v>2</v>
      </c>
      <c r="AN523" t="s">
        <v>147</v>
      </c>
      <c r="AO523">
        <f>VLOOKUP(Table13[[#This Row],[Vehicle Style]],$Q$4:$R$19,2,0)</f>
        <v>15</v>
      </c>
      <c r="AP523">
        <v>16</v>
      </c>
      <c r="AQ523">
        <v>12</v>
      </c>
      <c r="AR523">
        <v>617</v>
      </c>
      <c r="AS523">
        <v>2692</v>
      </c>
    </row>
    <row r="524" spans="3:45" x14ac:dyDescent="0.35">
      <c r="C524" t="s">
        <v>738</v>
      </c>
      <c r="D524">
        <v>521</v>
      </c>
      <c r="T524">
        <v>521</v>
      </c>
      <c r="U524" t="s">
        <v>140</v>
      </c>
      <c r="V524">
        <f>VLOOKUP(Table13[[#This Row],[Make]],$A$4:$B$51,2,0)</f>
        <v>14</v>
      </c>
      <c r="W524" t="s">
        <v>216</v>
      </c>
      <c r="X524">
        <f>VLOOKUP(Table13[[#This Row],[Model]],Table12[[Model S]:[Column2]],2,0)</f>
        <v>38</v>
      </c>
      <c r="Y524">
        <v>2015</v>
      </c>
      <c r="Z524">
        <f>VLOOKUP(Table13[[#This Row],[Year]],$E$4:$F$31,2,0)</f>
        <v>26</v>
      </c>
      <c r="AA524" t="s">
        <v>80</v>
      </c>
      <c r="AB524">
        <f>VLOOKUP(Table13[[#This Row],[Engine Fuel Type]],$G$4:$H$13,2,0)</f>
        <v>2</v>
      </c>
      <c r="AC524">
        <v>200</v>
      </c>
      <c r="AD524">
        <v>4</v>
      </c>
      <c r="AE524" t="s">
        <v>91</v>
      </c>
      <c r="AF524">
        <f>VLOOKUP(Table13[[#This Row],[Transmission Type]],$I$4:$J$7,2,0)</f>
        <v>3</v>
      </c>
      <c r="AG524" t="s">
        <v>92</v>
      </c>
      <c r="AH524">
        <f>VLOOKUP(Table13[[#This Row],[Driven_Wheels]],$K$4:$L$7,2,0)</f>
        <v>3</v>
      </c>
      <c r="AI524">
        <v>2</v>
      </c>
      <c r="AJ524" t="s">
        <v>252</v>
      </c>
      <c r="AK524">
        <f>VLOOKUP(Table13[[#This Row],[Market Category]],$M$4:$N$75,2,0)</f>
        <v>51</v>
      </c>
      <c r="AL524" t="s">
        <v>70</v>
      </c>
      <c r="AM524">
        <f>VLOOKUP(Table13[[#This Row],[Vehicle Size]],$O$4:$P$6,2,0)</f>
        <v>1</v>
      </c>
      <c r="AN524" t="s">
        <v>71</v>
      </c>
      <c r="AO524">
        <f>VLOOKUP(Table13[[#This Row],[Vehicle Style]],$Q$4:$R$19,2,0)</f>
        <v>1</v>
      </c>
      <c r="AP524">
        <v>108</v>
      </c>
      <c r="AQ524">
        <v>122</v>
      </c>
      <c r="AR524">
        <v>819</v>
      </c>
      <c r="AS524">
        <v>31800</v>
      </c>
    </row>
    <row r="525" spans="3:45" x14ac:dyDescent="0.35">
      <c r="C525" t="s">
        <v>739</v>
      </c>
      <c r="D525">
        <v>522</v>
      </c>
      <c r="T525">
        <v>522</v>
      </c>
      <c r="U525" t="s">
        <v>140</v>
      </c>
      <c r="V525">
        <f>VLOOKUP(Table13[[#This Row],[Make]],$A$4:$B$51,2,0)</f>
        <v>14</v>
      </c>
      <c r="W525" t="s">
        <v>216</v>
      </c>
      <c r="X525">
        <f>VLOOKUP(Table13[[#This Row],[Model]],Table12[[Model S]:[Column2]],2,0)</f>
        <v>38</v>
      </c>
      <c r="Y525">
        <v>2016</v>
      </c>
      <c r="Z525">
        <f>VLOOKUP(Table13[[#This Row],[Year]],$E$4:$F$31,2,0)</f>
        <v>27</v>
      </c>
      <c r="AA525" t="s">
        <v>80</v>
      </c>
      <c r="AB525">
        <f>VLOOKUP(Table13[[#This Row],[Engine Fuel Type]],$G$4:$H$13,2,0)</f>
        <v>2</v>
      </c>
      <c r="AC525">
        <v>200</v>
      </c>
      <c r="AD525">
        <v>4</v>
      </c>
      <c r="AE525" t="s">
        <v>91</v>
      </c>
      <c r="AF525">
        <f>VLOOKUP(Table13[[#This Row],[Transmission Type]],$I$4:$J$7,2,0)</f>
        <v>3</v>
      </c>
      <c r="AG525" t="s">
        <v>92</v>
      </c>
      <c r="AH525">
        <f>VLOOKUP(Table13[[#This Row],[Driven_Wheels]],$K$4:$L$7,2,0)</f>
        <v>3</v>
      </c>
      <c r="AI525">
        <v>2</v>
      </c>
      <c r="AJ525" t="s">
        <v>252</v>
      </c>
      <c r="AK525">
        <f>VLOOKUP(Table13[[#This Row],[Market Category]],$M$4:$N$75,2,0)</f>
        <v>51</v>
      </c>
      <c r="AL525" t="s">
        <v>70</v>
      </c>
      <c r="AM525">
        <f>VLOOKUP(Table13[[#This Row],[Vehicle Size]],$O$4:$P$6,2,0)</f>
        <v>1</v>
      </c>
      <c r="AN525" t="s">
        <v>71</v>
      </c>
      <c r="AO525">
        <f>VLOOKUP(Table13[[#This Row],[Vehicle Style]],$Q$4:$R$19,2,0)</f>
        <v>1</v>
      </c>
      <c r="AP525">
        <v>103</v>
      </c>
      <c r="AQ525">
        <v>121</v>
      </c>
      <c r="AR525">
        <v>819</v>
      </c>
      <c r="AS525">
        <v>31800</v>
      </c>
    </row>
    <row r="526" spans="3:45" x14ac:dyDescent="0.35">
      <c r="C526" t="s">
        <v>740</v>
      </c>
      <c r="D526">
        <v>523</v>
      </c>
      <c r="T526">
        <v>523</v>
      </c>
      <c r="U526" t="s">
        <v>140</v>
      </c>
      <c r="V526">
        <f>VLOOKUP(Table13[[#This Row],[Make]],$A$4:$B$51,2,0)</f>
        <v>14</v>
      </c>
      <c r="W526" t="s">
        <v>216</v>
      </c>
      <c r="X526">
        <f>VLOOKUP(Table13[[#This Row],[Model]],Table12[[Model S]:[Column2]],2,0)</f>
        <v>38</v>
      </c>
      <c r="Y526">
        <v>2017</v>
      </c>
      <c r="Z526">
        <f>VLOOKUP(Table13[[#This Row],[Year]],$E$4:$F$31,2,0)</f>
        <v>28</v>
      </c>
      <c r="AA526" t="s">
        <v>80</v>
      </c>
      <c r="AB526">
        <f>VLOOKUP(Table13[[#This Row],[Engine Fuel Type]],$G$4:$H$13,2,0)</f>
        <v>2</v>
      </c>
      <c r="AC526">
        <v>200</v>
      </c>
      <c r="AD526">
        <v>4</v>
      </c>
      <c r="AE526" t="s">
        <v>91</v>
      </c>
      <c r="AF526">
        <f>VLOOKUP(Table13[[#This Row],[Transmission Type]],$I$4:$J$7,2,0)</f>
        <v>3</v>
      </c>
      <c r="AG526" t="s">
        <v>92</v>
      </c>
      <c r="AH526">
        <f>VLOOKUP(Table13[[#This Row],[Driven_Wheels]],$K$4:$L$7,2,0)</f>
        <v>3</v>
      </c>
      <c r="AI526">
        <v>2</v>
      </c>
      <c r="AJ526" t="s">
        <v>252</v>
      </c>
      <c r="AK526">
        <f>VLOOKUP(Table13[[#This Row],[Market Category]],$M$4:$N$75,2,0)</f>
        <v>51</v>
      </c>
      <c r="AL526" t="s">
        <v>70</v>
      </c>
      <c r="AM526">
        <f>VLOOKUP(Table13[[#This Row],[Vehicle Size]],$O$4:$P$6,2,0)</f>
        <v>1</v>
      </c>
      <c r="AN526" t="s">
        <v>71</v>
      </c>
      <c r="AO526">
        <f>VLOOKUP(Table13[[#This Row],[Vehicle Style]],$Q$4:$R$19,2,0)</f>
        <v>1</v>
      </c>
      <c r="AP526">
        <v>103</v>
      </c>
      <c r="AQ526">
        <v>121</v>
      </c>
      <c r="AR526">
        <v>819</v>
      </c>
      <c r="AS526">
        <v>31800</v>
      </c>
    </row>
    <row r="527" spans="3:45" x14ac:dyDescent="0.35">
      <c r="C527" t="s">
        <v>741</v>
      </c>
      <c r="D527">
        <v>524</v>
      </c>
      <c r="T527">
        <v>524</v>
      </c>
      <c r="U527" t="s">
        <v>140</v>
      </c>
      <c r="V527">
        <f>VLOOKUP(Table13[[#This Row],[Make]],$A$4:$B$51,2,0)</f>
        <v>14</v>
      </c>
      <c r="W527" t="s">
        <v>210</v>
      </c>
      <c r="X527">
        <f>VLOOKUP(Table13[[#This Row],[Model]],Table12[[Model S]:[Column2]],2,0)</f>
        <v>36</v>
      </c>
      <c r="Y527">
        <v>2015</v>
      </c>
      <c r="Z527">
        <f>VLOOKUP(Table13[[#This Row],[Year]],$E$4:$F$31,2,0)</f>
        <v>26</v>
      </c>
      <c r="AA527" t="s">
        <v>117</v>
      </c>
      <c r="AB527">
        <f>VLOOKUP(Table13[[#This Row],[Engine Fuel Type]],$G$4:$H$13,2,0)</f>
        <v>8</v>
      </c>
      <c r="AC527">
        <v>160</v>
      </c>
      <c r="AD527">
        <v>4</v>
      </c>
      <c r="AE527" t="s">
        <v>75</v>
      </c>
      <c r="AF527">
        <f>VLOOKUP(Table13[[#This Row],[Transmission Type]],$I$4:$J$7,2,0)</f>
        <v>4</v>
      </c>
      <c r="AG527" t="s">
        <v>92</v>
      </c>
      <c r="AH527">
        <f>VLOOKUP(Table13[[#This Row],[Driven_Wheels]],$K$4:$L$7,2,0)</f>
        <v>3</v>
      </c>
      <c r="AI527">
        <v>2</v>
      </c>
      <c r="AJ527" t="s">
        <v>225</v>
      </c>
      <c r="AK527">
        <f>VLOOKUP(Table13[[#This Row],[Market Category]],$M$4:$N$75,2,0)</f>
        <v>41</v>
      </c>
      <c r="AL527" t="s">
        <v>70</v>
      </c>
      <c r="AM527">
        <f>VLOOKUP(Table13[[#This Row],[Vehicle Size]],$O$4:$P$6,2,0)</f>
        <v>1</v>
      </c>
      <c r="AN527" t="s">
        <v>87</v>
      </c>
      <c r="AO527">
        <f>VLOOKUP(Table13[[#This Row],[Vehicle Style]],$Q$4:$R$19,2,0)</f>
        <v>7</v>
      </c>
      <c r="AP527">
        <v>34</v>
      </c>
      <c r="AQ527">
        <v>28</v>
      </c>
      <c r="AR527">
        <v>819</v>
      </c>
      <c r="AS527">
        <v>26595</v>
      </c>
    </row>
    <row r="528" spans="3:45" x14ac:dyDescent="0.35">
      <c r="C528" t="s">
        <v>742</v>
      </c>
      <c r="D528">
        <v>525</v>
      </c>
      <c r="T528">
        <v>525</v>
      </c>
      <c r="U528" t="s">
        <v>140</v>
      </c>
      <c r="V528">
        <f>VLOOKUP(Table13[[#This Row],[Make]],$A$4:$B$51,2,0)</f>
        <v>14</v>
      </c>
      <c r="W528" t="s">
        <v>210</v>
      </c>
      <c r="X528">
        <f>VLOOKUP(Table13[[#This Row],[Model]],Table12[[Model S]:[Column2]],2,0)</f>
        <v>36</v>
      </c>
      <c r="Y528">
        <v>2015</v>
      </c>
      <c r="Z528">
        <f>VLOOKUP(Table13[[#This Row],[Year]],$E$4:$F$31,2,0)</f>
        <v>26</v>
      </c>
      <c r="AA528" t="s">
        <v>117</v>
      </c>
      <c r="AB528">
        <f>VLOOKUP(Table13[[#This Row],[Engine Fuel Type]],$G$4:$H$13,2,0)</f>
        <v>8</v>
      </c>
      <c r="AC528">
        <v>101</v>
      </c>
      <c r="AD528">
        <v>4</v>
      </c>
      <c r="AE528" t="s">
        <v>75</v>
      </c>
      <c r="AF528">
        <f>VLOOKUP(Table13[[#This Row],[Transmission Type]],$I$4:$J$7,2,0)</f>
        <v>4</v>
      </c>
      <c r="AG528" t="s">
        <v>92</v>
      </c>
      <c r="AH528">
        <f>VLOOKUP(Table13[[#This Row],[Driven_Wheels]],$K$4:$L$7,2,0)</f>
        <v>3</v>
      </c>
      <c r="AI528">
        <v>2</v>
      </c>
      <c r="AJ528" t="s">
        <v>252</v>
      </c>
      <c r="AK528">
        <f>VLOOKUP(Table13[[#This Row],[Market Category]],$M$4:$N$75,2,0)</f>
        <v>51</v>
      </c>
      <c r="AL528" t="s">
        <v>70</v>
      </c>
      <c r="AM528">
        <f>VLOOKUP(Table13[[#This Row],[Vehicle Size]],$O$4:$P$6,2,0)</f>
        <v>1</v>
      </c>
      <c r="AN528" t="s">
        <v>71</v>
      </c>
      <c r="AO528">
        <f>VLOOKUP(Table13[[#This Row],[Vehicle Style]],$Q$4:$R$19,2,0)</f>
        <v>1</v>
      </c>
      <c r="AP528">
        <v>40</v>
      </c>
      <c r="AQ528">
        <v>31</v>
      </c>
      <c r="AR528">
        <v>819</v>
      </c>
      <c r="AS528">
        <v>18700</v>
      </c>
    </row>
    <row r="529" spans="3:45" x14ac:dyDescent="0.35">
      <c r="C529" t="s">
        <v>743</v>
      </c>
      <c r="D529">
        <v>526</v>
      </c>
      <c r="T529">
        <v>526</v>
      </c>
      <c r="U529" t="s">
        <v>140</v>
      </c>
      <c r="V529">
        <f>VLOOKUP(Table13[[#This Row],[Make]],$A$4:$B$51,2,0)</f>
        <v>14</v>
      </c>
      <c r="W529" t="s">
        <v>210</v>
      </c>
      <c r="X529">
        <f>VLOOKUP(Table13[[#This Row],[Model]],Table12[[Model S]:[Column2]],2,0)</f>
        <v>36</v>
      </c>
      <c r="Y529">
        <v>2015</v>
      </c>
      <c r="Z529">
        <f>VLOOKUP(Table13[[#This Row],[Year]],$E$4:$F$31,2,0)</f>
        <v>26</v>
      </c>
      <c r="AA529" t="s">
        <v>117</v>
      </c>
      <c r="AB529">
        <f>VLOOKUP(Table13[[#This Row],[Engine Fuel Type]],$G$4:$H$13,2,0)</f>
        <v>8</v>
      </c>
      <c r="AC529">
        <v>135</v>
      </c>
      <c r="AD529">
        <v>4</v>
      </c>
      <c r="AE529" t="s">
        <v>75</v>
      </c>
      <c r="AF529">
        <f>VLOOKUP(Table13[[#This Row],[Transmission Type]],$I$4:$J$7,2,0)</f>
        <v>4</v>
      </c>
      <c r="AG529" t="s">
        <v>92</v>
      </c>
      <c r="AH529">
        <f>VLOOKUP(Table13[[#This Row],[Driven_Wheels]],$K$4:$L$7,2,0)</f>
        <v>3</v>
      </c>
      <c r="AI529">
        <v>2</v>
      </c>
      <c r="AJ529" t="s">
        <v>252</v>
      </c>
      <c r="AK529">
        <f>VLOOKUP(Table13[[#This Row],[Market Category]],$M$4:$N$75,2,0)</f>
        <v>51</v>
      </c>
      <c r="AL529" t="s">
        <v>70</v>
      </c>
      <c r="AM529">
        <f>VLOOKUP(Table13[[#This Row],[Vehicle Size]],$O$4:$P$6,2,0)</f>
        <v>1</v>
      </c>
      <c r="AN529" t="s">
        <v>71</v>
      </c>
      <c r="AO529">
        <f>VLOOKUP(Table13[[#This Row],[Vehicle Style]],$Q$4:$R$19,2,0)</f>
        <v>1</v>
      </c>
      <c r="AP529">
        <v>34</v>
      </c>
      <c r="AQ529">
        <v>28</v>
      </c>
      <c r="AR529">
        <v>819</v>
      </c>
      <c r="AS529">
        <v>19700</v>
      </c>
    </row>
    <row r="530" spans="3:45" x14ac:dyDescent="0.35">
      <c r="C530" t="s">
        <v>744</v>
      </c>
      <c r="D530">
        <v>527</v>
      </c>
      <c r="T530">
        <v>527</v>
      </c>
      <c r="U530" t="s">
        <v>140</v>
      </c>
      <c r="V530">
        <f>VLOOKUP(Table13[[#This Row],[Make]],$A$4:$B$51,2,0)</f>
        <v>14</v>
      </c>
      <c r="W530" t="s">
        <v>210</v>
      </c>
      <c r="X530">
        <f>VLOOKUP(Table13[[#This Row],[Model]],Table12[[Model S]:[Column2]],2,0)</f>
        <v>36</v>
      </c>
      <c r="Y530">
        <v>2015</v>
      </c>
      <c r="Z530">
        <f>VLOOKUP(Table13[[#This Row],[Year]],$E$4:$F$31,2,0)</f>
        <v>26</v>
      </c>
      <c r="AA530" t="s">
        <v>117</v>
      </c>
      <c r="AB530">
        <f>VLOOKUP(Table13[[#This Row],[Engine Fuel Type]],$G$4:$H$13,2,0)</f>
        <v>8</v>
      </c>
      <c r="AC530">
        <v>101</v>
      </c>
      <c r="AD530">
        <v>4</v>
      </c>
      <c r="AE530" t="s">
        <v>75</v>
      </c>
      <c r="AF530">
        <f>VLOOKUP(Table13[[#This Row],[Transmission Type]],$I$4:$J$7,2,0)</f>
        <v>4</v>
      </c>
      <c r="AG530" t="s">
        <v>92</v>
      </c>
      <c r="AH530">
        <f>VLOOKUP(Table13[[#This Row],[Driven_Wheels]],$K$4:$L$7,2,0)</f>
        <v>3</v>
      </c>
      <c r="AI530">
        <v>2</v>
      </c>
      <c r="AJ530" t="s">
        <v>288</v>
      </c>
      <c r="AK530">
        <f>VLOOKUP(Table13[[#This Row],[Market Category]],$M$4:$N$75,2,0)</f>
        <v>70</v>
      </c>
      <c r="AL530" t="s">
        <v>70</v>
      </c>
      <c r="AM530">
        <f>VLOOKUP(Table13[[#This Row],[Vehicle Size]],$O$4:$P$6,2,0)</f>
        <v>1</v>
      </c>
      <c r="AN530" t="s">
        <v>87</v>
      </c>
      <c r="AO530">
        <f>VLOOKUP(Table13[[#This Row],[Vehicle Style]],$Q$4:$R$19,2,0)</f>
        <v>7</v>
      </c>
      <c r="AP530">
        <v>34</v>
      </c>
      <c r="AQ530">
        <v>28</v>
      </c>
      <c r="AR530">
        <v>819</v>
      </c>
      <c r="AS530">
        <v>22800</v>
      </c>
    </row>
    <row r="531" spans="3:45" x14ac:dyDescent="0.35">
      <c r="C531" t="s">
        <v>745</v>
      </c>
      <c r="D531">
        <v>528</v>
      </c>
      <c r="T531">
        <v>528</v>
      </c>
      <c r="U531" t="s">
        <v>140</v>
      </c>
      <c r="V531">
        <f>VLOOKUP(Table13[[#This Row],[Make]],$A$4:$B$51,2,0)</f>
        <v>14</v>
      </c>
      <c r="W531" t="s">
        <v>210</v>
      </c>
      <c r="X531">
        <f>VLOOKUP(Table13[[#This Row],[Model]],Table12[[Model S]:[Column2]],2,0)</f>
        <v>36</v>
      </c>
      <c r="Y531">
        <v>2015</v>
      </c>
      <c r="Z531">
        <f>VLOOKUP(Table13[[#This Row],[Year]],$E$4:$F$31,2,0)</f>
        <v>26</v>
      </c>
      <c r="AA531" t="s">
        <v>117</v>
      </c>
      <c r="AB531">
        <f>VLOOKUP(Table13[[#This Row],[Engine Fuel Type]],$G$4:$H$13,2,0)</f>
        <v>8</v>
      </c>
      <c r="AC531">
        <v>101</v>
      </c>
      <c r="AD531">
        <v>4</v>
      </c>
      <c r="AE531" t="s">
        <v>75</v>
      </c>
      <c r="AF531">
        <f>VLOOKUP(Table13[[#This Row],[Transmission Type]],$I$4:$J$7,2,0)</f>
        <v>4</v>
      </c>
      <c r="AG531" t="s">
        <v>92</v>
      </c>
      <c r="AH531">
        <f>VLOOKUP(Table13[[#This Row],[Driven_Wheels]],$K$4:$L$7,2,0)</f>
        <v>3</v>
      </c>
      <c r="AI531">
        <v>2</v>
      </c>
      <c r="AJ531" t="s">
        <v>288</v>
      </c>
      <c r="AK531">
        <f>VLOOKUP(Table13[[#This Row],[Market Category]],$M$4:$N$75,2,0)</f>
        <v>70</v>
      </c>
      <c r="AL531" t="s">
        <v>70</v>
      </c>
      <c r="AM531">
        <f>VLOOKUP(Table13[[#This Row],[Vehicle Size]],$O$4:$P$6,2,0)</f>
        <v>1</v>
      </c>
      <c r="AN531" t="s">
        <v>87</v>
      </c>
      <c r="AO531">
        <f>VLOOKUP(Table13[[#This Row],[Vehicle Style]],$Q$4:$R$19,2,0)</f>
        <v>7</v>
      </c>
      <c r="AP531">
        <v>34</v>
      </c>
      <c r="AQ531">
        <v>28</v>
      </c>
      <c r="AR531">
        <v>819</v>
      </c>
      <c r="AS531">
        <v>24700</v>
      </c>
    </row>
    <row r="532" spans="3:45" x14ac:dyDescent="0.35">
      <c r="C532" t="s">
        <v>746</v>
      </c>
      <c r="D532">
        <v>529</v>
      </c>
      <c r="T532">
        <v>529</v>
      </c>
      <c r="U532" t="s">
        <v>140</v>
      </c>
      <c r="V532">
        <f>VLOOKUP(Table13[[#This Row],[Make]],$A$4:$B$51,2,0)</f>
        <v>14</v>
      </c>
      <c r="W532" t="s">
        <v>210</v>
      </c>
      <c r="X532">
        <f>VLOOKUP(Table13[[#This Row],[Model]],Table12[[Model S]:[Column2]],2,0)</f>
        <v>36</v>
      </c>
      <c r="Y532">
        <v>2015</v>
      </c>
      <c r="Z532">
        <f>VLOOKUP(Table13[[#This Row],[Year]],$E$4:$F$31,2,0)</f>
        <v>26</v>
      </c>
      <c r="AA532" t="s">
        <v>117</v>
      </c>
      <c r="AB532">
        <f>VLOOKUP(Table13[[#This Row],[Engine Fuel Type]],$G$4:$H$13,2,0)</f>
        <v>8</v>
      </c>
      <c r="AC532">
        <v>160</v>
      </c>
      <c r="AD532">
        <v>4</v>
      </c>
      <c r="AE532" t="s">
        <v>75</v>
      </c>
      <c r="AF532">
        <f>VLOOKUP(Table13[[#This Row],[Transmission Type]],$I$4:$J$7,2,0)</f>
        <v>4</v>
      </c>
      <c r="AG532" t="s">
        <v>92</v>
      </c>
      <c r="AH532">
        <f>VLOOKUP(Table13[[#This Row],[Driven_Wheels]],$K$4:$L$7,2,0)</f>
        <v>3</v>
      </c>
      <c r="AI532">
        <v>2</v>
      </c>
      <c r="AJ532" t="s">
        <v>261</v>
      </c>
      <c r="AK532">
        <f>VLOOKUP(Table13[[#This Row],[Market Category]],$M$4:$N$75,2,0)</f>
        <v>55</v>
      </c>
      <c r="AL532" t="s">
        <v>70</v>
      </c>
      <c r="AM532">
        <f>VLOOKUP(Table13[[#This Row],[Vehicle Size]],$O$4:$P$6,2,0)</f>
        <v>1</v>
      </c>
      <c r="AN532" t="s">
        <v>71</v>
      </c>
      <c r="AO532">
        <f>VLOOKUP(Table13[[#This Row],[Vehicle Style]],$Q$4:$R$19,2,0)</f>
        <v>1</v>
      </c>
      <c r="AP532">
        <v>34</v>
      </c>
      <c r="AQ532">
        <v>28</v>
      </c>
      <c r="AR532">
        <v>819</v>
      </c>
      <c r="AS532">
        <v>22495</v>
      </c>
    </row>
    <row r="533" spans="3:45" x14ac:dyDescent="0.35">
      <c r="C533" t="s">
        <v>747</v>
      </c>
      <c r="D533">
        <v>530</v>
      </c>
      <c r="T533">
        <v>530</v>
      </c>
      <c r="U533" t="s">
        <v>140</v>
      </c>
      <c r="V533">
        <f>VLOOKUP(Table13[[#This Row],[Make]],$A$4:$B$51,2,0)</f>
        <v>14</v>
      </c>
      <c r="W533" t="s">
        <v>210</v>
      </c>
      <c r="X533">
        <f>VLOOKUP(Table13[[#This Row],[Model]],Table12[[Model S]:[Column2]],2,0)</f>
        <v>36</v>
      </c>
      <c r="Y533">
        <v>2015</v>
      </c>
      <c r="Z533">
        <f>VLOOKUP(Table13[[#This Row],[Year]],$E$4:$F$31,2,0)</f>
        <v>26</v>
      </c>
      <c r="AA533" t="s">
        <v>117</v>
      </c>
      <c r="AB533">
        <f>VLOOKUP(Table13[[#This Row],[Engine Fuel Type]],$G$4:$H$13,2,0)</f>
        <v>8</v>
      </c>
      <c r="AC533">
        <v>101</v>
      </c>
      <c r="AD533">
        <v>4</v>
      </c>
      <c r="AE533" t="s">
        <v>75</v>
      </c>
      <c r="AF533">
        <f>VLOOKUP(Table13[[#This Row],[Transmission Type]],$I$4:$J$7,2,0)</f>
        <v>4</v>
      </c>
      <c r="AG533" t="s">
        <v>92</v>
      </c>
      <c r="AH533">
        <f>VLOOKUP(Table13[[#This Row],[Driven_Wheels]],$K$4:$L$7,2,0)</f>
        <v>3</v>
      </c>
      <c r="AI533">
        <v>2</v>
      </c>
      <c r="AJ533" t="s">
        <v>252</v>
      </c>
      <c r="AK533">
        <f>VLOOKUP(Table13[[#This Row],[Market Category]],$M$4:$N$75,2,0)</f>
        <v>51</v>
      </c>
      <c r="AL533" t="s">
        <v>70</v>
      </c>
      <c r="AM533">
        <f>VLOOKUP(Table13[[#This Row],[Vehicle Size]],$O$4:$P$6,2,0)</f>
        <v>1</v>
      </c>
      <c r="AN533" t="s">
        <v>71</v>
      </c>
      <c r="AO533">
        <f>VLOOKUP(Table13[[#This Row],[Vehicle Style]],$Q$4:$R$19,2,0)</f>
        <v>1</v>
      </c>
      <c r="AP533">
        <v>40</v>
      </c>
      <c r="AQ533">
        <v>31</v>
      </c>
      <c r="AR533">
        <v>819</v>
      </c>
      <c r="AS533">
        <v>17495</v>
      </c>
    </row>
    <row r="534" spans="3:45" x14ac:dyDescent="0.35">
      <c r="C534" t="s">
        <v>748</v>
      </c>
      <c r="D534">
        <v>531</v>
      </c>
      <c r="T534">
        <v>531</v>
      </c>
      <c r="U534" t="s">
        <v>140</v>
      </c>
      <c r="V534">
        <f>VLOOKUP(Table13[[#This Row],[Make]],$A$4:$B$51,2,0)</f>
        <v>14</v>
      </c>
      <c r="W534" t="s">
        <v>210</v>
      </c>
      <c r="X534">
        <f>VLOOKUP(Table13[[#This Row],[Model]],Table12[[Model S]:[Column2]],2,0)</f>
        <v>36</v>
      </c>
      <c r="Y534">
        <v>2015</v>
      </c>
      <c r="Z534">
        <f>VLOOKUP(Table13[[#This Row],[Year]],$E$4:$F$31,2,0)</f>
        <v>26</v>
      </c>
      <c r="AA534" t="s">
        <v>117</v>
      </c>
      <c r="AB534">
        <f>VLOOKUP(Table13[[#This Row],[Engine Fuel Type]],$G$4:$H$13,2,0)</f>
        <v>8</v>
      </c>
      <c r="AC534">
        <v>101</v>
      </c>
      <c r="AD534">
        <v>4</v>
      </c>
      <c r="AE534" t="s">
        <v>75</v>
      </c>
      <c r="AF534">
        <f>VLOOKUP(Table13[[#This Row],[Transmission Type]],$I$4:$J$7,2,0)</f>
        <v>4</v>
      </c>
      <c r="AG534" t="s">
        <v>92</v>
      </c>
      <c r="AH534">
        <f>VLOOKUP(Table13[[#This Row],[Driven_Wheels]],$K$4:$L$7,2,0)</f>
        <v>3</v>
      </c>
      <c r="AI534">
        <v>2</v>
      </c>
      <c r="AJ534" t="s">
        <v>288</v>
      </c>
      <c r="AK534">
        <f>VLOOKUP(Table13[[#This Row],[Market Category]],$M$4:$N$75,2,0)</f>
        <v>70</v>
      </c>
      <c r="AL534" t="s">
        <v>70</v>
      </c>
      <c r="AM534">
        <f>VLOOKUP(Table13[[#This Row],[Vehicle Size]],$O$4:$P$6,2,0)</f>
        <v>1</v>
      </c>
      <c r="AN534" t="s">
        <v>87</v>
      </c>
      <c r="AO534">
        <f>VLOOKUP(Table13[[#This Row],[Vehicle Style]],$Q$4:$R$19,2,0)</f>
        <v>7</v>
      </c>
      <c r="AP534">
        <v>34</v>
      </c>
      <c r="AQ534">
        <v>28</v>
      </c>
      <c r="AR534">
        <v>819</v>
      </c>
      <c r="AS534">
        <v>20345</v>
      </c>
    </row>
    <row r="535" spans="3:45" x14ac:dyDescent="0.35">
      <c r="C535" t="s">
        <v>749</v>
      </c>
      <c r="D535">
        <v>532</v>
      </c>
      <c r="T535">
        <v>532</v>
      </c>
      <c r="U535" t="s">
        <v>140</v>
      </c>
      <c r="V535">
        <f>VLOOKUP(Table13[[#This Row],[Make]],$A$4:$B$51,2,0)</f>
        <v>14</v>
      </c>
      <c r="W535" t="s">
        <v>210</v>
      </c>
      <c r="X535">
        <f>VLOOKUP(Table13[[#This Row],[Model]],Table12[[Model S]:[Column2]],2,0)</f>
        <v>36</v>
      </c>
      <c r="Y535">
        <v>2015</v>
      </c>
      <c r="Z535">
        <f>VLOOKUP(Table13[[#This Row],[Year]],$E$4:$F$31,2,0)</f>
        <v>26</v>
      </c>
      <c r="AA535" t="s">
        <v>117</v>
      </c>
      <c r="AB535">
        <f>VLOOKUP(Table13[[#This Row],[Engine Fuel Type]],$G$4:$H$13,2,0)</f>
        <v>8</v>
      </c>
      <c r="AC535">
        <v>101</v>
      </c>
      <c r="AD535">
        <v>4</v>
      </c>
      <c r="AE535" t="s">
        <v>75</v>
      </c>
      <c r="AF535">
        <f>VLOOKUP(Table13[[#This Row],[Transmission Type]],$I$4:$J$7,2,0)</f>
        <v>4</v>
      </c>
      <c r="AG535" t="s">
        <v>92</v>
      </c>
      <c r="AH535">
        <f>VLOOKUP(Table13[[#This Row],[Driven_Wheels]],$K$4:$L$7,2,0)</f>
        <v>3</v>
      </c>
      <c r="AI535">
        <v>2</v>
      </c>
      <c r="AJ535" t="s">
        <v>252</v>
      </c>
      <c r="AK535">
        <f>VLOOKUP(Table13[[#This Row],[Market Category]],$M$4:$N$75,2,0)</f>
        <v>51</v>
      </c>
      <c r="AL535" t="s">
        <v>70</v>
      </c>
      <c r="AM535">
        <f>VLOOKUP(Table13[[#This Row],[Vehicle Size]],$O$4:$P$6,2,0)</f>
        <v>1</v>
      </c>
      <c r="AN535" t="s">
        <v>71</v>
      </c>
      <c r="AO535">
        <f>VLOOKUP(Table13[[#This Row],[Vehicle Style]],$Q$4:$R$19,2,0)</f>
        <v>1</v>
      </c>
      <c r="AP535">
        <v>40</v>
      </c>
      <c r="AQ535">
        <v>31</v>
      </c>
      <c r="AR535">
        <v>819</v>
      </c>
      <c r="AS535">
        <v>17700</v>
      </c>
    </row>
    <row r="536" spans="3:45" x14ac:dyDescent="0.35">
      <c r="C536" t="s">
        <v>750</v>
      </c>
      <c r="D536">
        <v>533</v>
      </c>
      <c r="T536">
        <v>533</v>
      </c>
      <c r="U536" t="s">
        <v>140</v>
      </c>
      <c r="V536">
        <f>VLOOKUP(Table13[[#This Row],[Make]],$A$4:$B$51,2,0)</f>
        <v>14</v>
      </c>
      <c r="W536" t="s">
        <v>210</v>
      </c>
      <c r="X536">
        <f>VLOOKUP(Table13[[#This Row],[Model]],Table12[[Model S]:[Column2]],2,0)</f>
        <v>36</v>
      </c>
      <c r="Y536">
        <v>2015</v>
      </c>
      <c r="Z536">
        <f>VLOOKUP(Table13[[#This Row],[Year]],$E$4:$F$31,2,0)</f>
        <v>26</v>
      </c>
      <c r="AA536" t="s">
        <v>117</v>
      </c>
      <c r="AB536">
        <f>VLOOKUP(Table13[[#This Row],[Engine Fuel Type]],$G$4:$H$13,2,0)</f>
        <v>8</v>
      </c>
      <c r="AC536">
        <v>101</v>
      </c>
      <c r="AD536">
        <v>4</v>
      </c>
      <c r="AE536" t="s">
        <v>75</v>
      </c>
      <c r="AF536">
        <f>VLOOKUP(Table13[[#This Row],[Transmission Type]],$I$4:$J$7,2,0)</f>
        <v>4</v>
      </c>
      <c r="AG536" t="s">
        <v>92</v>
      </c>
      <c r="AH536">
        <f>VLOOKUP(Table13[[#This Row],[Driven_Wheels]],$K$4:$L$7,2,0)</f>
        <v>3</v>
      </c>
      <c r="AI536">
        <v>2</v>
      </c>
      <c r="AJ536" t="s">
        <v>252</v>
      </c>
      <c r="AK536">
        <f>VLOOKUP(Table13[[#This Row],[Market Category]],$M$4:$N$75,2,0)</f>
        <v>51</v>
      </c>
      <c r="AL536" t="s">
        <v>70</v>
      </c>
      <c r="AM536">
        <f>VLOOKUP(Table13[[#This Row],[Vehicle Size]],$O$4:$P$6,2,0)</f>
        <v>1</v>
      </c>
      <c r="AN536" t="s">
        <v>71</v>
      </c>
      <c r="AO536">
        <f>VLOOKUP(Table13[[#This Row],[Vehicle Style]],$Q$4:$R$19,2,0)</f>
        <v>1</v>
      </c>
      <c r="AP536">
        <v>40</v>
      </c>
      <c r="AQ536">
        <v>31</v>
      </c>
      <c r="AR536">
        <v>819</v>
      </c>
      <c r="AS536">
        <v>20400</v>
      </c>
    </row>
    <row r="537" spans="3:45" x14ac:dyDescent="0.35">
      <c r="C537" t="s">
        <v>751</v>
      </c>
      <c r="D537">
        <v>534</v>
      </c>
      <c r="T537">
        <v>534</v>
      </c>
      <c r="U537" t="s">
        <v>140</v>
      </c>
      <c r="V537">
        <f>VLOOKUP(Table13[[#This Row],[Make]],$A$4:$B$51,2,0)</f>
        <v>14</v>
      </c>
      <c r="W537" t="s">
        <v>210</v>
      </c>
      <c r="X537">
        <f>VLOOKUP(Table13[[#This Row],[Model]],Table12[[Model S]:[Column2]],2,0)</f>
        <v>36</v>
      </c>
      <c r="Y537">
        <v>2015</v>
      </c>
      <c r="Z537">
        <f>VLOOKUP(Table13[[#This Row],[Year]],$E$4:$F$31,2,0)</f>
        <v>26</v>
      </c>
      <c r="AA537" t="s">
        <v>117</v>
      </c>
      <c r="AB537">
        <f>VLOOKUP(Table13[[#This Row],[Engine Fuel Type]],$G$4:$H$13,2,0)</f>
        <v>8</v>
      </c>
      <c r="AC537">
        <v>101</v>
      </c>
      <c r="AD537">
        <v>4</v>
      </c>
      <c r="AE537" t="s">
        <v>75</v>
      </c>
      <c r="AF537">
        <f>VLOOKUP(Table13[[#This Row],[Transmission Type]],$I$4:$J$7,2,0)</f>
        <v>4</v>
      </c>
      <c r="AG537" t="s">
        <v>92</v>
      </c>
      <c r="AH537">
        <f>VLOOKUP(Table13[[#This Row],[Driven_Wheels]],$K$4:$L$7,2,0)</f>
        <v>3</v>
      </c>
      <c r="AI537">
        <v>2</v>
      </c>
      <c r="AJ537" t="s">
        <v>252</v>
      </c>
      <c r="AK537">
        <f>VLOOKUP(Table13[[#This Row],[Market Category]],$M$4:$N$75,2,0)</f>
        <v>51</v>
      </c>
      <c r="AL537" t="s">
        <v>70</v>
      </c>
      <c r="AM537">
        <f>VLOOKUP(Table13[[#This Row],[Vehicle Size]],$O$4:$P$6,2,0)</f>
        <v>1</v>
      </c>
      <c r="AN537" t="s">
        <v>71</v>
      </c>
      <c r="AO537">
        <f>VLOOKUP(Table13[[#This Row],[Vehicle Style]],$Q$4:$R$19,2,0)</f>
        <v>1</v>
      </c>
      <c r="AP537">
        <v>40</v>
      </c>
      <c r="AQ537">
        <v>31</v>
      </c>
      <c r="AR537">
        <v>819</v>
      </c>
      <c r="AS537">
        <v>16845</v>
      </c>
    </row>
    <row r="538" spans="3:45" x14ac:dyDescent="0.35">
      <c r="C538" t="s">
        <v>752</v>
      </c>
      <c r="D538">
        <v>535</v>
      </c>
      <c r="T538">
        <v>535</v>
      </c>
      <c r="U538" t="s">
        <v>140</v>
      </c>
      <c r="V538">
        <f>VLOOKUP(Table13[[#This Row],[Make]],$A$4:$B$51,2,0)</f>
        <v>14</v>
      </c>
      <c r="W538" t="s">
        <v>210</v>
      </c>
      <c r="X538">
        <f>VLOOKUP(Table13[[#This Row],[Model]],Table12[[Model S]:[Column2]],2,0)</f>
        <v>36</v>
      </c>
      <c r="Y538">
        <v>2016</v>
      </c>
      <c r="Z538">
        <f>VLOOKUP(Table13[[#This Row],[Year]],$E$4:$F$31,2,0)</f>
        <v>27</v>
      </c>
      <c r="AA538" t="s">
        <v>117</v>
      </c>
      <c r="AB538">
        <f>VLOOKUP(Table13[[#This Row],[Engine Fuel Type]],$G$4:$H$13,2,0)</f>
        <v>8</v>
      </c>
      <c r="AC538">
        <v>160</v>
      </c>
      <c r="AD538">
        <v>4</v>
      </c>
      <c r="AE538" t="s">
        <v>75</v>
      </c>
      <c r="AF538">
        <f>VLOOKUP(Table13[[#This Row],[Transmission Type]],$I$4:$J$7,2,0)</f>
        <v>4</v>
      </c>
      <c r="AG538" t="s">
        <v>92</v>
      </c>
      <c r="AH538">
        <f>VLOOKUP(Table13[[#This Row],[Driven_Wheels]],$K$4:$L$7,2,0)</f>
        <v>3</v>
      </c>
      <c r="AI538">
        <v>2</v>
      </c>
      <c r="AJ538" t="s">
        <v>225</v>
      </c>
      <c r="AK538">
        <f>VLOOKUP(Table13[[#This Row],[Market Category]],$M$4:$N$75,2,0)</f>
        <v>41</v>
      </c>
      <c r="AL538" t="s">
        <v>70</v>
      </c>
      <c r="AM538">
        <f>VLOOKUP(Table13[[#This Row],[Vehicle Size]],$O$4:$P$6,2,0)</f>
        <v>1</v>
      </c>
      <c r="AN538" t="s">
        <v>87</v>
      </c>
      <c r="AO538">
        <f>VLOOKUP(Table13[[#This Row],[Vehicle Style]],$Q$4:$R$19,2,0)</f>
        <v>7</v>
      </c>
      <c r="AP538">
        <v>34</v>
      </c>
      <c r="AQ538">
        <v>28</v>
      </c>
      <c r="AR538">
        <v>819</v>
      </c>
      <c r="AS538">
        <v>26695</v>
      </c>
    </row>
    <row r="539" spans="3:45" x14ac:dyDescent="0.35">
      <c r="C539" t="s">
        <v>753</v>
      </c>
      <c r="D539">
        <v>536</v>
      </c>
      <c r="T539">
        <v>536</v>
      </c>
      <c r="U539" t="s">
        <v>140</v>
      </c>
      <c r="V539">
        <f>VLOOKUP(Table13[[#This Row],[Make]],$A$4:$B$51,2,0)</f>
        <v>14</v>
      </c>
      <c r="W539" t="s">
        <v>210</v>
      </c>
      <c r="X539">
        <f>VLOOKUP(Table13[[#This Row],[Model]],Table12[[Model S]:[Column2]],2,0)</f>
        <v>36</v>
      </c>
      <c r="Y539">
        <v>2016</v>
      </c>
      <c r="Z539">
        <f>VLOOKUP(Table13[[#This Row],[Year]],$E$4:$F$31,2,0)</f>
        <v>27</v>
      </c>
      <c r="AA539" t="s">
        <v>117</v>
      </c>
      <c r="AB539">
        <f>VLOOKUP(Table13[[#This Row],[Engine Fuel Type]],$G$4:$H$13,2,0)</f>
        <v>8</v>
      </c>
      <c r="AC539">
        <v>101</v>
      </c>
      <c r="AD539">
        <v>4</v>
      </c>
      <c r="AE539" t="s">
        <v>75</v>
      </c>
      <c r="AF539">
        <f>VLOOKUP(Table13[[#This Row],[Transmission Type]],$I$4:$J$7,2,0)</f>
        <v>4</v>
      </c>
      <c r="AG539" t="s">
        <v>92</v>
      </c>
      <c r="AH539">
        <f>VLOOKUP(Table13[[#This Row],[Driven_Wheels]],$K$4:$L$7,2,0)</f>
        <v>3</v>
      </c>
      <c r="AI539">
        <v>2</v>
      </c>
      <c r="AJ539" t="s">
        <v>252</v>
      </c>
      <c r="AK539">
        <f>VLOOKUP(Table13[[#This Row],[Market Category]],$M$4:$N$75,2,0)</f>
        <v>51</v>
      </c>
      <c r="AL539" t="s">
        <v>70</v>
      </c>
      <c r="AM539">
        <f>VLOOKUP(Table13[[#This Row],[Vehicle Size]],$O$4:$P$6,2,0)</f>
        <v>1</v>
      </c>
      <c r="AN539" t="s">
        <v>71</v>
      </c>
      <c r="AO539">
        <f>VLOOKUP(Table13[[#This Row],[Vehicle Style]],$Q$4:$R$19,2,0)</f>
        <v>1</v>
      </c>
      <c r="AP539">
        <v>40</v>
      </c>
      <c r="AQ539">
        <v>31</v>
      </c>
      <c r="AR539">
        <v>819</v>
      </c>
      <c r="AS539">
        <v>21295</v>
      </c>
    </row>
    <row r="540" spans="3:45" x14ac:dyDescent="0.35">
      <c r="C540" t="s">
        <v>188</v>
      </c>
      <c r="D540">
        <v>537</v>
      </c>
      <c r="T540">
        <v>537</v>
      </c>
      <c r="U540" t="s">
        <v>140</v>
      </c>
      <c r="V540">
        <f>VLOOKUP(Table13[[#This Row],[Make]],$A$4:$B$51,2,0)</f>
        <v>14</v>
      </c>
      <c r="W540" t="s">
        <v>210</v>
      </c>
      <c r="X540">
        <f>VLOOKUP(Table13[[#This Row],[Model]],Table12[[Model S]:[Column2]],2,0)</f>
        <v>36</v>
      </c>
      <c r="Y540">
        <v>2016</v>
      </c>
      <c r="Z540">
        <f>VLOOKUP(Table13[[#This Row],[Year]],$E$4:$F$31,2,0)</f>
        <v>27</v>
      </c>
      <c r="AA540" t="s">
        <v>117</v>
      </c>
      <c r="AB540">
        <f>VLOOKUP(Table13[[#This Row],[Engine Fuel Type]],$G$4:$H$13,2,0)</f>
        <v>8</v>
      </c>
      <c r="AC540">
        <v>101</v>
      </c>
      <c r="AD540">
        <v>4</v>
      </c>
      <c r="AE540" t="s">
        <v>75</v>
      </c>
      <c r="AF540">
        <f>VLOOKUP(Table13[[#This Row],[Transmission Type]],$I$4:$J$7,2,0)</f>
        <v>4</v>
      </c>
      <c r="AG540" t="s">
        <v>92</v>
      </c>
      <c r="AH540">
        <f>VLOOKUP(Table13[[#This Row],[Driven_Wheels]],$K$4:$L$7,2,0)</f>
        <v>3</v>
      </c>
      <c r="AI540">
        <v>2</v>
      </c>
      <c r="AJ540" t="s">
        <v>252</v>
      </c>
      <c r="AK540">
        <f>VLOOKUP(Table13[[#This Row],[Market Category]],$M$4:$N$75,2,0)</f>
        <v>51</v>
      </c>
      <c r="AL540" t="s">
        <v>70</v>
      </c>
      <c r="AM540">
        <f>VLOOKUP(Table13[[#This Row],[Vehicle Size]],$O$4:$P$6,2,0)</f>
        <v>1</v>
      </c>
      <c r="AN540" t="s">
        <v>71</v>
      </c>
      <c r="AO540">
        <f>VLOOKUP(Table13[[#This Row],[Vehicle Style]],$Q$4:$R$19,2,0)</f>
        <v>1</v>
      </c>
      <c r="AP540">
        <v>40</v>
      </c>
      <c r="AQ540">
        <v>31</v>
      </c>
      <c r="AR540">
        <v>819</v>
      </c>
      <c r="AS540">
        <v>20395</v>
      </c>
    </row>
    <row r="541" spans="3:45" x14ac:dyDescent="0.35">
      <c r="C541" t="s">
        <v>754</v>
      </c>
      <c r="D541">
        <v>538</v>
      </c>
      <c r="T541">
        <v>538</v>
      </c>
      <c r="U541" t="s">
        <v>140</v>
      </c>
      <c r="V541">
        <f>VLOOKUP(Table13[[#This Row],[Make]],$A$4:$B$51,2,0)</f>
        <v>14</v>
      </c>
      <c r="W541" t="s">
        <v>210</v>
      </c>
      <c r="X541">
        <f>VLOOKUP(Table13[[#This Row],[Model]],Table12[[Model S]:[Column2]],2,0)</f>
        <v>36</v>
      </c>
      <c r="Y541">
        <v>2016</v>
      </c>
      <c r="Z541">
        <f>VLOOKUP(Table13[[#This Row],[Year]],$E$4:$F$31,2,0)</f>
        <v>27</v>
      </c>
      <c r="AA541" t="s">
        <v>117</v>
      </c>
      <c r="AB541">
        <f>VLOOKUP(Table13[[#This Row],[Engine Fuel Type]],$G$4:$H$13,2,0)</f>
        <v>8</v>
      </c>
      <c r="AC541">
        <v>101</v>
      </c>
      <c r="AD541">
        <v>4</v>
      </c>
      <c r="AE541" t="s">
        <v>75</v>
      </c>
      <c r="AF541">
        <f>VLOOKUP(Table13[[#This Row],[Transmission Type]],$I$4:$J$7,2,0)</f>
        <v>4</v>
      </c>
      <c r="AG541" t="s">
        <v>92</v>
      </c>
      <c r="AH541">
        <f>VLOOKUP(Table13[[#This Row],[Driven_Wheels]],$K$4:$L$7,2,0)</f>
        <v>3</v>
      </c>
      <c r="AI541">
        <v>2</v>
      </c>
      <c r="AJ541" t="s">
        <v>252</v>
      </c>
      <c r="AK541">
        <f>VLOOKUP(Table13[[#This Row],[Market Category]],$M$4:$N$75,2,0)</f>
        <v>51</v>
      </c>
      <c r="AL541" t="s">
        <v>70</v>
      </c>
      <c r="AM541">
        <f>VLOOKUP(Table13[[#This Row],[Vehicle Size]],$O$4:$P$6,2,0)</f>
        <v>1</v>
      </c>
      <c r="AN541" t="s">
        <v>71</v>
      </c>
      <c r="AO541">
        <f>VLOOKUP(Table13[[#This Row],[Vehicle Style]],$Q$4:$R$19,2,0)</f>
        <v>1</v>
      </c>
      <c r="AP541">
        <v>40</v>
      </c>
      <c r="AQ541">
        <v>31</v>
      </c>
      <c r="AR541">
        <v>819</v>
      </c>
      <c r="AS541">
        <v>17745</v>
      </c>
    </row>
    <row r="542" spans="3:45" x14ac:dyDescent="0.35">
      <c r="C542" t="s">
        <v>755</v>
      </c>
      <c r="D542">
        <v>539</v>
      </c>
      <c r="T542">
        <v>539</v>
      </c>
      <c r="U542" t="s">
        <v>140</v>
      </c>
      <c r="V542">
        <f>VLOOKUP(Table13[[#This Row],[Make]],$A$4:$B$51,2,0)</f>
        <v>14</v>
      </c>
      <c r="W542" t="s">
        <v>210</v>
      </c>
      <c r="X542">
        <f>VLOOKUP(Table13[[#This Row],[Model]],Table12[[Model S]:[Column2]],2,0)</f>
        <v>36</v>
      </c>
      <c r="Y542">
        <v>2016</v>
      </c>
      <c r="Z542">
        <f>VLOOKUP(Table13[[#This Row],[Year]],$E$4:$F$31,2,0)</f>
        <v>27</v>
      </c>
      <c r="AA542" t="s">
        <v>117</v>
      </c>
      <c r="AB542">
        <f>VLOOKUP(Table13[[#This Row],[Engine Fuel Type]],$G$4:$H$13,2,0)</f>
        <v>8</v>
      </c>
      <c r="AC542">
        <v>160</v>
      </c>
      <c r="AD542">
        <v>4</v>
      </c>
      <c r="AE542" t="s">
        <v>75</v>
      </c>
      <c r="AF542">
        <f>VLOOKUP(Table13[[#This Row],[Transmission Type]],$I$4:$J$7,2,0)</f>
        <v>4</v>
      </c>
      <c r="AG542" t="s">
        <v>92</v>
      </c>
      <c r="AH542">
        <f>VLOOKUP(Table13[[#This Row],[Driven_Wheels]],$K$4:$L$7,2,0)</f>
        <v>3</v>
      </c>
      <c r="AI542">
        <v>2</v>
      </c>
      <c r="AJ542" t="s">
        <v>261</v>
      </c>
      <c r="AK542">
        <f>VLOOKUP(Table13[[#This Row],[Market Category]],$M$4:$N$75,2,0)</f>
        <v>55</v>
      </c>
      <c r="AL542" t="s">
        <v>70</v>
      </c>
      <c r="AM542">
        <f>VLOOKUP(Table13[[#This Row],[Vehicle Size]],$O$4:$P$6,2,0)</f>
        <v>1</v>
      </c>
      <c r="AN542" t="s">
        <v>71</v>
      </c>
      <c r="AO542">
        <f>VLOOKUP(Table13[[#This Row],[Vehicle Style]],$Q$4:$R$19,2,0)</f>
        <v>1</v>
      </c>
      <c r="AP542">
        <v>34</v>
      </c>
      <c r="AQ542">
        <v>28</v>
      </c>
      <c r="AR542">
        <v>819</v>
      </c>
      <c r="AS542">
        <v>22575</v>
      </c>
    </row>
    <row r="543" spans="3:45" x14ac:dyDescent="0.35">
      <c r="C543" t="s">
        <v>756</v>
      </c>
      <c r="D543">
        <v>540</v>
      </c>
      <c r="T543">
        <v>540</v>
      </c>
      <c r="U543" t="s">
        <v>140</v>
      </c>
      <c r="V543">
        <f>VLOOKUP(Table13[[#This Row],[Make]],$A$4:$B$51,2,0)</f>
        <v>14</v>
      </c>
      <c r="W543" t="s">
        <v>210</v>
      </c>
      <c r="X543">
        <f>VLOOKUP(Table13[[#This Row],[Model]],Table12[[Model S]:[Column2]],2,0)</f>
        <v>36</v>
      </c>
      <c r="Y543">
        <v>2016</v>
      </c>
      <c r="Z543">
        <f>VLOOKUP(Table13[[#This Row],[Year]],$E$4:$F$31,2,0)</f>
        <v>27</v>
      </c>
      <c r="AA543" t="s">
        <v>117</v>
      </c>
      <c r="AB543">
        <f>VLOOKUP(Table13[[#This Row],[Engine Fuel Type]],$G$4:$H$13,2,0)</f>
        <v>8</v>
      </c>
      <c r="AC543">
        <v>101</v>
      </c>
      <c r="AD543">
        <v>4</v>
      </c>
      <c r="AE543" t="s">
        <v>75</v>
      </c>
      <c r="AF543">
        <f>VLOOKUP(Table13[[#This Row],[Transmission Type]],$I$4:$J$7,2,0)</f>
        <v>4</v>
      </c>
      <c r="AG543" t="s">
        <v>92</v>
      </c>
      <c r="AH543">
        <f>VLOOKUP(Table13[[#This Row],[Driven_Wheels]],$K$4:$L$7,2,0)</f>
        <v>3</v>
      </c>
      <c r="AI543">
        <v>2</v>
      </c>
      <c r="AJ543" t="s">
        <v>288</v>
      </c>
      <c r="AK543">
        <f>VLOOKUP(Table13[[#This Row],[Market Category]],$M$4:$N$75,2,0)</f>
        <v>70</v>
      </c>
      <c r="AL543" t="s">
        <v>70</v>
      </c>
      <c r="AM543">
        <f>VLOOKUP(Table13[[#This Row],[Vehicle Size]],$O$4:$P$6,2,0)</f>
        <v>1</v>
      </c>
      <c r="AN543" t="s">
        <v>87</v>
      </c>
      <c r="AO543">
        <f>VLOOKUP(Table13[[#This Row],[Vehicle Style]],$Q$4:$R$19,2,0)</f>
        <v>7</v>
      </c>
      <c r="AP543">
        <v>40</v>
      </c>
      <c r="AQ543">
        <v>31</v>
      </c>
      <c r="AR543">
        <v>819</v>
      </c>
      <c r="AS543">
        <v>24495</v>
      </c>
    </row>
    <row r="544" spans="3:45" x14ac:dyDescent="0.35">
      <c r="C544" t="s">
        <v>757</v>
      </c>
      <c r="D544">
        <v>541</v>
      </c>
      <c r="T544">
        <v>541</v>
      </c>
      <c r="U544" t="s">
        <v>140</v>
      </c>
      <c r="V544">
        <f>VLOOKUP(Table13[[#This Row],[Make]],$A$4:$B$51,2,0)</f>
        <v>14</v>
      </c>
      <c r="W544" t="s">
        <v>210</v>
      </c>
      <c r="X544">
        <f>VLOOKUP(Table13[[#This Row],[Model]],Table12[[Model S]:[Column2]],2,0)</f>
        <v>36</v>
      </c>
      <c r="Y544">
        <v>2016</v>
      </c>
      <c r="Z544">
        <f>VLOOKUP(Table13[[#This Row],[Year]],$E$4:$F$31,2,0)</f>
        <v>27</v>
      </c>
      <c r="AA544" t="s">
        <v>117</v>
      </c>
      <c r="AB544">
        <f>VLOOKUP(Table13[[#This Row],[Engine Fuel Type]],$G$4:$H$13,2,0)</f>
        <v>8</v>
      </c>
      <c r="AC544">
        <v>101</v>
      </c>
      <c r="AD544">
        <v>4</v>
      </c>
      <c r="AE544" t="s">
        <v>75</v>
      </c>
      <c r="AF544">
        <f>VLOOKUP(Table13[[#This Row],[Transmission Type]],$I$4:$J$7,2,0)</f>
        <v>4</v>
      </c>
      <c r="AG544" t="s">
        <v>92</v>
      </c>
      <c r="AH544">
        <f>VLOOKUP(Table13[[#This Row],[Driven_Wheels]],$K$4:$L$7,2,0)</f>
        <v>3</v>
      </c>
      <c r="AI544">
        <v>2</v>
      </c>
      <c r="AJ544" t="s">
        <v>252</v>
      </c>
      <c r="AK544">
        <f>VLOOKUP(Table13[[#This Row],[Market Category]],$M$4:$N$75,2,0)</f>
        <v>51</v>
      </c>
      <c r="AL544" t="s">
        <v>70</v>
      </c>
      <c r="AM544">
        <f>VLOOKUP(Table13[[#This Row],[Vehicle Size]],$O$4:$P$6,2,0)</f>
        <v>1</v>
      </c>
      <c r="AN544" t="s">
        <v>71</v>
      </c>
      <c r="AO544">
        <f>VLOOKUP(Table13[[#This Row],[Vehicle Style]],$Q$4:$R$19,2,0)</f>
        <v>1</v>
      </c>
      <c r="AP544">
        <v>40</v>
      </c>
      <c r="AQ544">
        <v>31</v>
      </c>
      <c r="AR544">
        <v>819</v>
      </c>
      <c r="AS544">
        <v>16995</v>
      </c>
    </row>
    <row r="545" spans="3:45" x14ac:dyDescent="0.35">
      <c r="C545" t="s">
        <v>758</v>
      </c>
      <c r="D545">
        <v>542</v>
      </c>
      <c r="T545">
        <v>542</v>
      </c>
      <c r="U545" t="s">
        <v>140</v>
      </c>
      <c r="V545">
        <f>VLOOKUP(Table13[[#This Row],[Make]],$A$4:$B$51,2,0)</f>
        <v>14</v>
      </c>
      <c r="W545" t="s">
        <v>210</v>
      </c>
      <c r="X545">
        <f>VLOOKUP(Table13[[#This Row],[Model]],Table12[[Model S]:[Column2]],2,0)</f>
        <v>36</v>
      </c>
      <c r="Y545">
        <v>2016</v>
      </c>
      <c r="Z545">
        <f>VLOOKUP(Table13[[#This Row],[Year]],$E$4:$F$31,2,0)</f>
        <v>27</v>
      </c>
      <c r="AA545" t="s">
        <v>117</v>
      </c>
      <c r="AB545">
        <f>VLOOKUP(Table13[[#This Row],[Engine Fuel Type]],$G$4:$H$13,2,0)</f>
        <v>8</v>
      </c>
      <c r="AC545">
        <v>101</v>
      </c>
      <c r="AD545">
        <v>4</v>
      </c>
      <c r="AE545" t="s">
        <v>75</v>
      </c>
      <c r="AF545">
        <f>VLOOKUP(Table13[[#This Row],[Transmission Type]],$I$4:$J$7,2,0)</f>
        <v>4</v>
      </c>
      <c r="AG545" t="s">
        <v>92</v>
      </c>
      <c r="AH545">
        <f>VLOOKUP(Table13[[#This Row],[Driven_Wheels]],$K$4:$L$7,2,0)</f>
        <v>3</v>
      </c>
      <c r="AI545">
        <v>2</v>
      </c>
      <c r="AJ545" t="s">
        <v>288</v>
      </c>
      <c r="AK545">
        <f>VLOOKUP(Table13[[#This Row],[Market Category]],$M$4:$N$75,2,0)</f>
        <v>70</v>
      </c>
      <c r="AL545" t="s">
        <v>70</v>
      </c>
      <c r="AM545">
        <f>VLOOKUP(Table13[[#This Row],[Vehicle Size]],$O$4:$P$6,2,0)</f>
        <v>1</v>
      </c>
      <c r="AN545" t="s">
        <v>87</v>
      </c>
      <c r="AO545">
        <f>VLOOKUP(Table13[[#This Row],[Vehicle Style]],$Q$4:$R$19,2,0)</f>
        <v>7</v>
      </c>
      <c r="AP545">
        <v>40</v>
      </c>
      <c r="AQ545">
        <v>31</v>
      </c>
      <c r="AR545">
        <v>819</v>
      </c>
      <c r="AS545">
        <v>20395</v>
      </c>
    </row>
    <row r="546" spans="3:45" x14ac:dyDescent="0.35">
      <c r="C546" t="s">
        <v>759</v>
      </c>
      <c r="D546">
        <v>543</v>
      </c>
      <c r="T546">
        <v>543</v>
      </c>
      <c r="U546" t="s">
        <v>140</v>
      </c>
      <c r="V546">
        <f>VLOOKUP(Table13[[#This Row],[Make]],$A$4:$B$51,2,0)</f>
        <v>14</v>
      </c>
      <c r="W546" t="s">
        <v>210</v>
      </c>
      <c r="X546">
        <f>VLOOKUP(Table13[[#This Row],[Model]],Table12[[Model S]:[Column2]],2,0)</f>
        <v>36</v>
      </c>
      <c r="Y546">
        <v>2016</v>
      </c>
      <c r="Z546">
        <f>VLOOKUP(Table13[[#This Row],[Year]],$E$4:$F$31,2,0)</f>
        <v>27</v>
      </c>
      <c r="AA546" t="s">
        <v>117</v>
      </c>
      <c r="AB546">
        <f>VLOOKUP(Table13[[#This Row],[Engine Fuel Type]],$G$4:$H$13,2,0)</f>
        <v>8</v>
      </c>
      <c r="AC546">
        <v>135</v>
      </c>
      <c r="AD546">
        <v>4</v>
      </c>
      <c r="AE546" t="s">
        <v>75</v>
      </c>
      <c r="AF546">
        <f>VLOOKUP(Table13[[#This Row],[Transmission Type]],$I$4:$J$7,2,0)</f>
        <v>4</v>
      </c>
      <c r="AG546" t="s">
        <v>92</v>
      </c>
      <c r="AH546">
        <f>VLOOKUP(Table13[[#This Row],[Driven_Wheels]],$K$4:$L$7,2,0)</f>
        <v>3</v>
      </c>
      <c r="AI546">
        <v>2</v>
      </c>
      <c r="AJ546" t="s">
        <v>252</v>
      </c>
      <c r="AK546">
        <f>VLOOKUP(Table13[[#This Row],[Market Category]],$M$4:$N$75,2,0)</f>
        <v>51</v>
      </c>
      <c r="AL546" t="s">
        <v>70</v>
      </c>
      <c r="AM546">
        <f>VLOOKUP(Table13[[#This Row],[Vehicle Size]],$O$4:$P$6,2,0)</f>
        <v>1</v>
      </c>
      <c r="AN546" t="s">
        <v>71</v>
      </c>
      <c r="AO546">
        <f>VLOOKUP(Table13[[#This Row],[Vehicle Style]],$Q$4:$R$19,2,0)</f>
        <v>1</v>
      </c>
      <c r="AP546">
        <v>34</v>
      </c>
      <c r="AQ546">
        <v>28</v>
      </c>
      <c r="AR546">
        <v>819</v>
      </c>
      <c r="AS546">
        <v>19700</v>
      </c>
    </row>
    <row r="547" spans="3:45" x14ac:dyDescent="0.35">
      <c r="C547" t="s">
        <v>760</v>
      </c>
      <c r="D547">
        <v>544</v>
      </c>
      <c r="T547">
        <v>544</v>
      </c>
      <c r="U547" t="s">
        <v>140</v>
      </c>
      <c r="V547">
        <f>VLOOKUP(Table13[[#This Row],[Make]],$A$4:$B$51,2,0)</f>
        <v>14</v>
      </c>
      <c r="W547" t="s">
        <v>210</v>
      </c>
      <c r="X547">
        <f>VLOOKUP(Table13[[#This Row],[Model]],Table12[[Model S]:[Column2]],2,0)</f>
        <v>36</v>
      </c>
      <c r="Y547">
        <v>2016</v>
      </c>
      <c r="Z547">
        <f>VLOOKUP(Table13[[#This Row],[Year]],$E$4:$F$31,2,0)</f>
        <v>27</v>
      </c>
      <c r="AA547" t="s">
        <v>117</v>
      </c>
      <c r="AB547">
        <f>VLOOKUP(Table13[[#This Row],[Engine Fuel Type]],$G$4:$H$13,2,0)</f>
        <v>8</v>
      </c>
      <c r="AC547">
        <v>101</v>
      </c>
      <c r="AD547">
        <v>4</v>
      </c>
      <c r="AE547" t="s">
        <v>75</v>
      </c>
      <c r="AF547">
        <f>VLOOKUP(Table13[[#This Row],[Transmission Type]],$I$4:$J$7,2,0)</f>
        <v>4</v>
      </c>
      <c r="AG547" t="s">
        <v>92</v>
      </c>
      <c r="AH547">
        <f>VLOOKUP(Table13[[#This Row],[Driven_Wheels]],$K$4:$L$7,2,0)</f>
        <v>3</v>
      </c>
      <c r="AI547">
        <v>2</v>
      </c>
      <c r="AJ547" t="s">
        <v>252</v>
      </c>
      <c r="AK547">
        <f>VLOOKUP(Table13[[#This Row],[Market Category]],$M$4:$N$75,2,0)</f>
        <v>51</v>
      </c>
      <c r="AL547" t="s">
        <v>70</v>
      </c>
      <c r="AM547">
        <f>VLOOKUP(Table13[[#This Row],[Vehicle Size]],$O$4:$P$6,2,0)</f>
        <v>1</v>
      </c>
      <c r="AN547" t="s">
        <v>71</v>
      </c>
      <c r="AO547">
        <f>VLOOKUP(Table13[[#This Row],[Vehicle Style]],$Q$4:$R$19,2,0)</f>
        <v>1</v>
      </c>
      <c r="AP547">
        <v>40</v>
      </c>
      <c r="AQ547">
        <v>31</v>
      </c>
      <c r="AR547">
        <v>819</v>
      </c>
      <c r="AS547">
        <v>17900</v>
      </c>
    </row>
    <row r="548" spans="3:45" x14ac:dyDescent="0.35">
      <c r="C548" t="s">
        <v>761</v>
      </c>
      <c r="D548">
        <v>545</v>
      </c>
      <c r="T548">
        <v>545</v>
      </c>
      <c r="U548" t="s">
        <v>140</v>
      </c>
      <c r="V548">
        <f>VLOOKUP(Table13[[#This Row],[Make]],$A$4:$B$51,2,0)</f>
        <v>14</v>
      </c>
      <c r="W548" t="s">
        <v>210</v>
      </c>
      <c r="X548">
        <f>VLOOKUP(Table13[[#This Row],[Model]],Table12[[Model S]:[Column2]],2,0)</f>
        <v>36</v>
      </c>
      <c r="Y548">
        <v>2016</v>
      </c>
      <c r="Z548">
        <f>VLOOKUP(Table13[[#This Row],[Year]],$E$4:$F$31,2,0)</f>
        <v>27</v>
      </c>
      <c r="AA548" t="s">
        <v>117</v>
      </c>
      <c r="AB548">
        <f>VLOOKUP(Table13[[#This Row],[Engine Fuel Type]],$G$4:$H$13,2,0)</f>
        <v>8</v>
      </c>
      <c r="AC548">
        <v>101</v>
      </c>
      <c r="AD548">
        <v>4</v>
      </c>
      <c r="AE548" t="s">
        <v>75</v>
      </c>
      <c r="AF548">
        <f>VLOOKUP(Table13[[#This Row],[Transmission Type]],$I$4:$J$7,2,0)</f>
        <v>4</v>
      </c>
      <c r="AG548" t="s">
        <v>92</v>
      </c>
      <c r="AH548">
        <f>VLOOKUP(Table13[[#This Row],[Driven_Wheels]],$K$4:$L$7,2,0)</f>
        <v>3</v>
      </c>
      <c r="AI548">
        <v>2</v>
      </c>
      <c r="AJ548" t="s">
        <v>288</v>
      </c>
      <c r="AK548">
        <f>VLOOKUP(Table13[[#This Row],[Market Category]],$M$4:$N$75,2,0)</f>
        <v>70</v>
      </c>
      <c r="AL548" t="s">
        <v>70</v>
      </c>
      <c r="AM548">
        <f>VLOOKUP(Table13[[#This Row],[Vehicle Size]],$O$4:$P$6,2,0)</f>
        <v>1</v>
      </c>
      <c r="AN548" t="s">
        <v>87</v>
      </c>
      <c r="AO548">
        <f>VLOOKUP(Table13[[#This Row],[Vehicle Style]],$Q$4:$R$19,2,0)</f>
        <v>7</v>
      </c>
      <c r="AP548">
        <v>40</v>
      </c>
      <c r="AQ548">
        <v>31</v>
      </c>
      <c r="AR548">
        <v>819</v>
      </c>
      <c r="AS548">
        <v>21395</v>
      </c>
    </row>
    <row r="549" spans="3:45" x14ac:dyDescent="0.35">
      <c r="C549" t="s">
        <v>762</v>
      </c>
      <c r="D549">
        <v>546</v>
      </c>
      <c r="T549">
        <v>546</v>
      </c>
      <c r="U549" t="s">
        <v>140</v>
      </c>
      <c r="V549">
        <f>VLOOKUP(Table13[[#This Row],[Make]],$A$4:$B$51,2,0)</f>
        <v>14</v>
      </c>
      <c r="W549" t="s">
        <v>210</v>
      </c>
      <c r="X549">
        <f>VLOOKUP(Table13[[#This Row],[Model]],Table12[[Model S]:[Column2]],2,0)</f>
        <v>36</v>
      </c>
      <c r="Y549">
        <v>2017</v>
      </c>
      <c r="Z549">
        <f>VLOOKUP(Table13[[#This Row],[Year]],$E$4:$F$31,2,0)</f>
        <v>28</v>
      </c>
      <c r="AA549" t="s">
        <v>117</v>
      </c>
      <c r="AB549">
        <f>VLOOKUP(Table13[[#This Row],[Engine Fuel Type]],$G$4:$H$13,2,0)</f>
        <v>8</v>
      </c>
      <c r="AC549">
        <v>160</v>
      </c>
      <c r="AD549">
        <v>4</v>
      </c>
      <c r="AE549" t="s">
        <v>75</v>
      </c>
      <c r="AF549">
        <f>VLOOKUP(Table13[[#This Row],[Transmission Type]],$I$4:$J$7,2,0)</f>
        <v>4</v>
      </c>
      <c r="AG549" t="s">
        <v>92</v>
      </c>
      <c r="AH549">
        <f>VLOOKUP(Table13[[#This Row],[Driven_Wheels]],$K$4:$L$7,2,0)</f>
        <v>3</v>
      </c>
      <c r="AI549">
        <v>2</v>
      </c>
      <c r="AJ549" t="s">
        <v>261</v>
      </c>
      <c r="AK549">
        <f>VLOOKUP(Table13[[#This Row],[Market Category]],$M$4:$N$75,2,0)</f>
        <v>55</v>
      </c>
      <c r="AL549" t="s">
        <v>70</v>
      </c>
      <c r="AM549">
        <f>VLOOKUP(Table13[[#This Row],[Vehicle Size]],$O$4:$P$6,2,0)</f>
        <v>1</v>
      </c>
      <c r="AN549" t="s">
        <v>71</v>
      </c>
      <c r="AO549">
        <f>VLOOKUP(Table13[[#This Row],[Vehicle Style]],$Q$4:$R$19,2,0)</f>
        <v>1</v>
      </c>
      <c r="AP549">
        <v>33</v>
      </c>
      <c r="AQ549">
        <v>28</v>
      </c>
      <c r="AR549">
        <v>819</v>
      </c>
      <c r="AS549">
        <v>19995</v>
      </c>
    </row>
    <row r="550" spans="3:45" x14ac:dyDescent="0.35">
      <c r="C550" t="s">
        <v>763</v>
      </c>
      <c r="D550">
        <v>547</v>
      </c>
      <c r="T550">
        <v>547</v>
      </c>
      <c r="U550" t="s">
        <v>140</v>
      </c>
      <c r="V550">
        <f>VLOOKUP(Table13[[#This Row],[Make]],$A$4:$B$51,2,0)</f>
        <v>14</v>
      </c>
      <c r="W550" t="s">
        <v>210</v>
      </c>
      <c r="X550">
        <f>VLOOKUP(Table13[[#This Row],[Model]],Table12[[Model S]:[Column2]],2,0)</f>
        <v>36</v>
      </c>
      <c r="Y550">
        <v>2017</v>
      </c>
      <c r="Z550">
        <f>VLOOKUP(Table13[[#This Row],[Year]],$E$4:$F$31,2,0)</f>
        <v>28</v>
      </c>
      <c r="AA550" t="s">
        <v>117</v>
      </c>
      <c r="AB550">
        <f>VLOOKUP(Table13[[#This Row],[Engine Fuel Type]],$G$4:$H$13,2,0)</f>
        <v>8</v>
      </c>
      <c r="AC550">
        <v>101</v>
      </c>
      <c r="AD550">
        <v>4</v>
      </c>
      <c r="AE550" t="s">
        <v>81</v>
      </c>
      <c r="AF550">
        <f>VLOOKUP(Table13[[#This Row],[Transmission Type]],$I$4:$J$7,2,0)</f>
        <v>2</v>
      </c>
      <c r="AG550" t="s">
        <v>92</v>
      </c>
      <c r="AH550">
        <f>VLOOKUP(Table13[[#This Row],[Driven_Wheels]],$K$4:$L$7,2,0)</f>
        <v>3</v>
      </c>
      <c r="AI550">
        <v>2</v>
      </c>
      <c r="AJ550" t="s">
        <v>252</v>
      </c>
      <c r="AK550">
        <f>VLOOKUP(Table13[[#This Row],[Market Category]],$M$4:$N$75,2,0)</f>
        <v>51</v>
      </c>
      <c r="AL550" t="s">
        <v>70</v>
      </c>
      <c r="AM550">
        <f>VLOOKUP(Table13[[#This Row],[Vehicle Size]],$O$4:$P$6,2,0)</f>
        <v>1</v>
      </c>
      <c r="AN550" t="s">
        <v>71</v>
      </c>
      <c r="AO550">
        <f>VLOOKUP(Table13[[#This Row],[Vehicle Style]],$Q$4:$R$19,2,0)</f>
        <v>1</v>
      </c>
      <c r="AP550">
        <v>33</v>
      </c>
      <c r="AQ550">
        <v>27</v>
      </c>
      <c r="AR550">
        <v>819</v>
      </c>
      <c r="AS550">
        <v>19390</v>
      </c>
    </row>
    <row r="551" spans="3:45" x14ac:dyDescent="0.35">
      <c r="C551" t="s">
        <v>764</v>
      </c>
      <c r="D551">
        <v>548</v>
      </c>
      <c r="T551">
        <v>548</v>
      </c>
      <c r="U551" t="s">
        <v>140</v>
      </c>
      <c r="V551">
        <f>VLOOKUP(Table13[[#This Row],[Make]],$A$4:$B$51,2,0)</f>
        <v>14</v>
      </c>
      <c r="W551" t="s">
        <v>210</v>
      </c>
      <c r="X551">
        <f>VLOOKUP(Table13[[#This Row],[Model]],Table12[[Model S]:[Column2]],2,0)</f>
        <v>36</v>
      </c>
      <c r="Y551">
        <v>2017</v>
      </c>
      <c r="Z551">
        <f>VLOOKUP(Table13[[#This Row],[Year]],$E$4:$F$31,2,0)</f>
        <v>28</v>
      </c>
      <c r="AA551" t="s">
        <v>117</v>
      </c>
      <c r="AB551">
        <f>VLOOKUP(Table13[[#This Row],[Engine Fuel Type]],$G$4:$H$13,2,0)</f>
        <v>8</v>
      </c>
      <c r="AC551">
        <v>101</v>
      </c>
      <c r="AD551">
        <v>4</v>
      </c>
      <c r="AE551" t="s">
        <v>81</v>
      </c>
      <c r="AF551">
        <f>VLOOKUP(Table13[[#This Row],[Transmission Type]],$I$4:$J$7,2,0)</f>
        <v>2</v>
      </c>
      <c r="AG551" t="s">
        <v>92</v>
      </c>
      <c r="AH551">
        <f>VLOOKUP(Table13[[#This Row],[Driven_Wheels]],$K$4:$L$7,2,0)</f>
        <v>3</v>
      </c>
      <c r="AI551">
        <v>2</v>
      </c>
      <c r="AJ551" t="s">
        <v>288</v>
      </c>
      <c r="AK551">
        <f>VLOOKUP(Table13[[#This Row],[Market Category]],$M$4:$N$75,2,0)</f>
        <v>70</v>
      </c>
      <c r="AL551" t="s">
        <v>70</v>
      </c>
      <c r="AM551">
        <f>VLOOKUP(Table13[[#This Row],[Vehicle Size]],$O$4:$P$6,2,0)</f>
        <v>1</v>
      </c>
      <c r="AN551" t="s">
        <v>87</v>
      </c>
      <c r="AO551">
        <f>VLOOKUP(Table13[[#This Row],[Vehicle Style]],$Q$4:$R$19,2,0)</f>
        <v>7</v>
      </c>
      <c r="AP551">
        <v>33</v>
      </c>
      <c r="AQ551">
        <v>27</v>
      </c>
      <c r="AR551">
        <v>819</v>
      </c>
      <c r="AS551">
        <v>17485</v>
      </c>
    </row>
    <row r="552" spans="3:45" x14ac:dyDescent="0.35">
      <c r="C552" t="s">
        <v>765</v>
      </c>
      <c r="D552">
        <v>549</v>
      </c>
      <c r="T552">
        <v>549</v>
      </c>
      <c r="U552" t="s">
        <v>140</v>
      </c>
      <c r="V552">
        <f>VLOOKUP(Table13[[#This Row],[Make]],$A$4:$B$51,2,0)</f>
        <v>14</v>
      </c>
      <c r="W552" t="s">
        <v>210</v>
      </c>
      <c r="X552">
        <f>VLOOKUP(Table13[[#This Row],[Model]],Table12[[Model S]:[Column2]],2,0)</f>
        <v>36</v>
      </c>
      <c r="Y552">
        <v>2017</v>
      </c>
      <c r="Z552">
        <f>VLOOKUP(Table13[[#This Row],[Year]],$E$4:$F$31,2,0)</f>
        <v>28</v>
      </c>
      <c r="AA552" t="s">
        <v>117</v>
      </c>
      <c r="AB552">
        <f>VLOOKUP(Table13[[#This Row],[Engine Fuel Type]],$G$4:$H$13,2,0)</f>
        <v>8</v>
      </c>
      <c r="AC552">
        <v>101</v>
      </c>
      <c r="AD552">
        <v>4</v>
      </c>
      <c r="AE552" t="s">
        <v>81</v>
      </c>
      <c r="AF552">
        <f>VLOOKUP(Table13[[#This Row],[Transmission Type]],$I$4:$J$7,2,0)</f>
        <v>2</v>
      </c>
      <c r="AG552" t="s">
        <v>92</v>
      </c>
      <c r="AH552">
        <f>VLOOKUP(Table13[[#This Row],[Driven_Wheels]],$K$4:$L$7,2,0)</f>
        <v>3</v>
      </c>
      <c r="AI552">
        <v>2</v>
      </c>
      <c r="AJ552" t="s">
        <v>288</v>
      </c>
      <c r="AK552">
        <f>VLOOKUP(Table13[[#This Row],[Market Category]],$M$4:$N$75,2,0)</f>
        <v>70</v>
      </c>
      <c r="AL552" t="s">
        <v>70</v>
      </c>
      <c r="AM552">
        <f>VLOOKUP(Table13[[#This Row],[Vehicle Size]],$O$4:$P$6,2,0)</f>
        <v>1</v>
      </c>
      <c r="AN552" t="s">
        <v>87</v>
      </c>
      <c r="AO552">
        <f>VLOOKUP(Table13[[#This Row],[Vehicle Style]],$Q$4:$R$19,2,0)</f>
        <v>7</v>
      </c>
      <c r="AP552">
        <v>33</v>
      </c>
      <c r="AQ552">
        <v>27</v>
      </c>
      <c r="AR552">
        <v>819</v>
      </c>
      <c r="AS552">
        <v>20885</v>
      </c>
    </row>
    <row r="553" spans="3:45" x14ac:dyDescent="0.35">
      <c r="C553" t="s">
        <v>766</v>
      </c>
      <c r="D553">
        <v>550</v>
      </c>
      <c r="T553">
        <v>550</v>
      </c>
      <c r="U553" t="s">
        <v>140</v>
      </c>
      <c r="V553">
        <f>VLOOKUP(Table13[[#This Row],[Make]],$A$4:$B$51,2,0)</f>
        <v>14</v>
      </c>
      <c r="W553" t="s">
        <v>210</v>
      </c>
      <c r="X553">
        <f>VLOOKUP(Table13[[#This Row],[Model]],Table12[[Model S]:[Column2]],2,0)</f>
        <v>36</v>
      </c>
      <c r="Y553">
        <v>2017</v>
      </c>
      <c r="Z553">
        <f>VLOOKUP(Table13[[#This Row],[Year]],$E$4:$F$31,2,0)</f>
        <v>28</v>
      </c>
      <c r="AA553" t="s">
        <v>117</v>
      </c>
      <c r="AB553">
        <f>VLOOKUP(Table13[[#This Row],[Engine Fuel Type]],$G$4:$H$13,2,0)</f>
        <v>8</v>
      </c>
      <c r="AC553">
        <v>160</v>
      </c>
      <c r="AD553">
        <v>4</v>
      </c>
      <c r="AE553" t="s">
        <v>75</v>
      </c>
      <c r="AF553">
        <f>VLOOKUP(Table13[[#This Row],[Transmission Type]],$I$4:$J$7,2,0)</f>
        <v>4</v>
      </c>
      <c r="AG553" t="s">
        <v>92</v>
      </c>
      <c r="AH553">
        <f>VLOOKUP(Table13[[#This Row],[Driven_Wheels]],$K$4:$L$7,2,0)</f>
        <v>3</v>
      </c>
      <c r="AI553">
        <v>2</v>
      </c>
      <c r="AJ553" t="s">
        <v>225</v>
      </c>
      <c r="AK553">
        <f>VLOOKUP(Table13[[#This Row],[Market Category]],$M$4:$N$75,2,0)</f>
        <v>41</v>
      </c>
      <c r="AL553" t="s">
        <v>70</v>
      </c>
      <c r="AM553">
        <f>VLOOKUP(Table13[[#This Row],[Vehicle Size]],$O$4:$P$6,2,0)</f>
        <v>1</v>
      </c>
      <c r="AN553" t="s">
        <v>87</v>
      </c>
      <c r="AO553">
        <f>VLOOKUP(Table13[[#This Row],[Vehicle Style]],$Q$4:$R$19,2,0)</f>
        <v>7</v>
      </c>
      <c r="AP553">
        <v>33</v>
      </c>
      <c r="AQ553">
        <v>28</v>
      </c>
      <c r="AR553">
        <v>819</v>
      </c>
      <c r="AS553">
        <v>21490</v>
      </c>
    </row>
    <row r="554" spans="3:45" x14ac:dyDescent="0.35">
      <c r="C554" t="s">
        <v>767</v>
      </c>
      <c r="D554">
        <v>551</v>
      </c>
      <c r="T554">
        <v>551</v>
      </c>
      <c r="U554" t="s">
        <v>140</v>
      </c>
      <c r="V554">
        <f>VLOOKUP(Table13[[#This Row],[Make]],$A$4:$B$51,2,0)</f>
        <v>14</v>
      </c>
      <c r="W554" t="s">
        <v>210</v>
      </c>
      <c r="X554">
        <f>VLOOKUP(Table13[[#This Row],[Model]],Table12[[Model S]:[Column2]],2,0)</f>
        <v>36</v>
      </c>
      <c r="Y554">
        <v>2017</v>
      </c>
      <c r="Z554">
        <f>VLOOKUP(Table13[[#This Row],[Year]],$E$4:$F$31,2,0)</f>
        <v>28</v>
      </c>
      <c r="AA554" t="s">
        <v>117</v>
      </c>
      <c r="AB554">
        <f>VLOOKUP(Table13[[#This Row],[Engine Fuel Type]],$G$4:$H$13,2,0)</f>
        <v>8</v>
      </c>
      <c r="AC554">
        <v>101</v>
      </c>
      <c r="AD554">
        <v>4</v>
      </c>
      <c r="AE554" t="s">
        <v>81</v>
      </c>
      <c r="AF554">
        <f>VLOOKUP(Table13[[#This Row],[Transmission Type]],$I$4:$J$7,2,0)</f>
        <v>2</v>
      </c>
      <c r="AG554" t="s">
        <v>92</v>
      </c>
      <c r="AH554">
        <f>VLOOKUP(Table13[[#This Row],[Driven_Wheels]],$K$4:$L$7,2,0)</f>
        <v>3</v>
      </c>
      <c r="AI554">
        <v>2</v>
      </c>
      <c r="AJ554" t="s">
        <v>252</v>
      </c>
      <c r="AK554">
        <f>VLOOKUP(Table13[[#This Row],[Market Category]],$M$4:$N$75,2,0)</f>
        <v>51</v>
      </c>
      <c r="AL554" t="s">
        <v>70</v>
      </c>
      <c r="AM554">
        <f>VLOOKUP(Table13[[#This Row],[Vehicle Size]],$O$4:$P$6,2,0)</f>
        <v>1</v>
      </c>
      <c r="AN554" t="s">
        <v>71</v>
      </c>
      <c r="AO554">
        <f>VLOOKUP(Table13[[#This Row],[Vehicle Style]],$Q$4:$R$19,2,0)</f>
        <v>1</v>
      </c>
      <c r="AP554">
        <v>33</v>
      </c>
      <c r="AQ554">
        <v>27</v>
      </c>
      <c r="AR554">
        <v>819</v>
      </c>
      <c r="AS554">
        <v>15990</v>
      </c>
    </row>
    <row r="555" spans="3:45" x14ac:dyDescent="0.35">
      <c r="C555" t="s">
        <v>768</v>
      </c>
      <c r="D555">
        <v>552</v>
      </c>
      <c r="T555">
        <v>552</v>
      </c>
      <c r="U555" t="s">
        <v>140</v>
      </c>
      <c r="V555">
        <f>VLOOKUP(Table13[[#This Row],[Make]],$A$4:$B$51,2,0)</f>
        <v>14</v>
      </c>
      <c r="W555" t="s">
        <v>219</v>
      </c>
      <c r="X555">
        <f>VLOOKUP(Table13[[#This Row],[Model]],Table12[[Model S]:[Column2]],2,0)</f>
        <v>39</v>
      </c>
      <c r="Y555">
        <v>2015</v>
      </c>
      <c r="Z555">
        <f>VLOOKUP(Table13[[#This Row],[Year]],$E$4:$F$31,2,0)</f>
        <v>26</v>
      </c>
      <c r="AA555" t="s">
        <v>117</v>
      </c>
      <c r="AB555">
        <f>VLOOKUP(Table13[[#This Row],[Engine Fuel Type]],$G$4:$H$13,2,0)</f>
        <v>8</v>
      </c>
      <c r="AC555">
        <v>160</v>
      </c>
      <c r="AD555">
        <v>4</v>
      </c>
      <c r="AE555" t="s">
        <v>75</v>
      </c>
      <c r="AF555">
        <f>VLOOKUP(Table13[[#This Row],[Transmission Type]],$I$4:$J$7,2,0)</f>
        <v>4</v>
      </c>
      <c r="AG555" t="s">
        <v>92</v>
      </c>
      <c r="AH555">
        <f>VLOOKUP(Table13[[#This Row],[Driven_Wheels]],$K$4:$L$7,2,0)</f>
        <v>3</v>
      </c>
      <c r="AI555">
        <v>4</v>
      </c>
      <c r="AJ555" t="s">
        <v>288</v>
      </c>
      <c r="AK555">
        <f>VLOOKUP(Table13[[#This Row],[Market Category]],$M$4:$N$75,2,0)</f>
        <v>70</v>
      </c>
      <c r="AL555" t="s">
        <v>70</v>
      </c>
      <c r="AM555">
        <f>VLOOKUP(Table13[[#This Row],[Vehicle Size]],$O$4:$P$6,2,0)</f>
        <v>1</v>
      </c>
      <c r="AN555" t="s">
        <v>151</v>
      </c>
      <c r="AO555">
        <f>VLOOKUP(Table13[[#This Row],[Vehicle Style]],$Q$4:$R$19,2,0)</f>
        <v>16</v>
      </c>
      <c r="AP555">
        <v>33</v>
      </c>
      <c r="AQ555">
        <v>25</v>
      </c>
      <c r="AR555">
        <v>819</v>
      </c>
      <c r="AS555">
        <v>19345</v>
      </c>
    </row>
    <row r="556" spans="3:45" x14ac:dyDescent="0.35">
      <c r="C556" t="s">
        <v>769</v>
      </c>
      <c r="D556">
        <v>553</v>
      </c>
      <c r="T556">
        <v>553</v>
      </c>
      <c r="U556" t="s">
        <v>140</v>
      </c>
      <c r="V556">
        <f>VLOOKUP(Table13[[#This Row],[Make]],$A$4:$B$51,2,0)</f>
        <v>14</v>
      </c>
      <c r="W556" t="s">
        <v>219</v>
      </c>
      <c r="X556">
        <f>VLOOKUP(Table13[[#This Row],[Model]],Table12[[Model S]:[Column2]],2,0)</f>
        <v>39</v>
      </c>
      <c r="Y556">
        <v>2015</v>
      </c>
      <c r="Z556">
        <f>VLOOKUP(Table13[[#This Row],[Year]],$E$4:$F$31,2,0)</f>
        <v>26</v>
      </c>
      <c r="AA556" t="s">
        <v>117</v>
      </c>
      <c r="AB556">
        <f>VLOOKUP(Table13[[#This Row],[Engine Fuel Type]],$G$4:$H$13,2,0)</f>
        <v>8</v>
      </c>
      <c r="AC556">
        <v>160</v>
      </c>
      <c r="AD556">
        <v>4</v>
      </c>
      <c r="AE556" t="s">
        <v>75</v>
      </c>
      <c r="AF556">
        <f>VLOOKUP(Table13[[#This Row],[Transmission Type]],$I$4:$J$7,2,0)</f>
        <v>4</v>
      </c>
      <c r="AG556" t="s">
        <v>92</v>
      </c>
      <c r="AH556">
        <f>VLOOKUP(Table13[[#This Row],[Driven_Wheels]],$K$4:$L$7,2,0)</f>
        <v>3</v>
      </c>
      <c r="AI556">
        <v>4</v>
      </c>
      <c r="AJ556" t="s">
        <v>288</v>
      </c>
      <c r="AK556">
        <f>VLOOKUP(Table13[[#This Row],[Market Category]],$M$4:$N$75,2,0)</f>
        <v>70</v>
      </c>
      <c r="AL556" t="s">
        <v>70</v>
      </c>
      <c r="AM556">
        <f>VLOOKUP(Table13[[#This Row],[Vehicle Size]],$O$4:$P$6,2,0)</f>
        <v>1</v>
      </c>
      <c r="AN556" t="s">
        <v>151</v>
      </c>
      <c r="AO556">
        <f>VLOOKUP(Table13[[#This Row],[Vehicle Style]],$Q$4:$R$19,2,0)</f>
        <v>16</v>
      </c>
      <c r="AP556">
        <v>33</v>
      </c>
      <c r="AQ556">
        <v>25</v>
      </c>
      <c r="AR556">
        <v>819</v>
      </c>
      <c r="AS556">
        <v>23095</v>
      </c>
    </row>
    <row r="557" spans="3:45" x14ac:dyDescent="0.35">
      <c r="C557" t="s">
        <v>770</v>
      </c>
      <c r="D557">
        <v>554</v>
      </c>
      <c r="T557">
        <v>554</v>
      </c>
      <c r="U557" t="s">
        <v>140</v>
      </c>
      <c r="V557">
        <f>VLOOKUP(Table13[[#This Row],[Make]],$A$4:$B$51,2,0)</f>
        <v>14</v>
      </c>
      <c r="W557" t="s">
        <v>219</v>
      </c>
      <c r="X557">
        <f>VLOOKUP(Table13[[#This Row],[Model]],Table12[[Model S]:[Column2]],2,0)</f>
        <v>39</v>
      </c>
      <c r="Y557">
        <v>2015</v>
      </c>
      <c r="Z557">
        <f>VLOOKUP(Table13[[#This Row],[Year]],$E$4:$F$31,2,0)</f>
        <v>26</v>
      </c>
      <c r="AA557" t="s">
        <v>117</v>
      </c>
      <c r="AB557">
        <f>VLOOKUP(Table13[[#This Row],[Engine Fuel Type]],$G$4:$H$13,2,0)</f>
        <v>8</v>
      </c>
      <c r="AC557">
        <v>160</v>
      </c>
      <c r="AD557">
        <v>4</v>
      </c>
      <c r="AE557" t="s">
        <v>81</v>
      </c>
      <c r="AF557">
        <f>VLOOKUP(Table13[[#This Row],[Transmission Type]],$I$4:$J$7,2,0)</f>
        <v>2</v>
      </c>
      <c r="AG557" t="s">
        <v>92</v>
      </c>
      <c r="AH557">
        <f>VLOOKUP(Table13[[#This Row],[Driven_Wheels]],$K$4:$L$7,2,0)</f>
        <v>3</v>
      </c>
      <c r="AI557">
        <v>4</v>
      </c>
      <c r="AJ557" t="s">
        <v>288</v>
      </c>
      <c r="AK557">
        <f>VLOOKUP(Table13[[#This Row],[Market Category]],$M$4:$N$75,2,0)</f>
        <v>70</v>
      </c>
      <c r="AL557" t="s">
        <v>70</v>
      </c>
      <c r="AM557">
        <f>VLOOKUP(Table13[[#This Row],[Vehicle Size]],$O$4:$P$6,2,0)</f>
        <v>1</v>
      </c>
      <c r="AN557" t="s">
        <v>151</v>
      </c>
      <c r="AO557">
        <f>VLOOKUP(Table13[[#This Row],[Vehicle Style]],$Q$4:$R$19,2,0)</f>
        <v>16</v>
      </c>
      <c r="AP557">
        <v>30</v>
      </c>
      <c r="AQ557">
        <v>22</v>
      </c>
      <c r="AR557">
        <v>819</v>
      </c>
      <c r="AS557">
        <v>24695</v>
      </c>
    </row>
    <row r="558" spans="3:45" x14ac:dyDescent="0.35">
      <c r="C558" t="s">
        <v>771</v>
      </c>
      <c r="D558">
        <v>555</v>
      </c>
      <c r="T558">
        <v>555</v>
      </c>
      <c r="U558" t="s">
        <v>140</v>
      </c>
      <c r="V558">
        <f>VLOOKUP(Table13[[#This Row],[Make]],$A$4:$B$51,2,0)</f>
        <v>14</v>
      </c>
      <c r="W558" t="s">
        <v>219</v>
      </c>
      <c r="X558">
        <f>VLOOKUP(Table13[[#This Row],[Model]],Table12[[Model S]:[Column2]],2,0)</f>
        <v>39</v>
      </c>
      <c r="Y558">
        <v>2015</v>
      </c>
      <c r="Z558">
        <f>VLOOKUP(Table13[[#This Row],[Year]],$E$4:$F$31,2,0)</f>
        <v>26</v>
      </c>
      <c r="AA558" t="s">
        <v>117</v>
      </c>
      <c r="AB558">
        <f>VLOOKUP(Table13[[#This Row],[Engine Fuel Type]],$G$4:$H$13,2,0)</f>
        <v>8</v>
      </c>
      <c r="AC558">
        <v>160</v>
      </c>
      <c r="AD558">
        <v>4</v>
      </c>
      <c r="AE558" t="s">
        <v>75</v>
      </c>
      <c r="AF558">
        <f>VLOOKUP(Table13[[#This Row],[Transmission Type]],$I$4:$J$7,2,0)</f>
        <v>4</v>
      </c>
      <c r="AG558" t="s">
        <v>92</v>
      </c>
      <c r="AH558">
        <f>VLOOKUP(Table13[[#This Row],[Driven_Wheels]],$K$4:$L$7,2,0)</f>
        <v>3</v>
      </c>
      <c r="AI558">
        <v>4</v>
      </c>
      <c r="AJ558" t="s">
        <v>288</v>
      </c>
      <c r="AK558">
        <f>VLOOKUP(Table13[[#This Row],[Market Category]],$M$4:$N$75,2,0)</f>
        <v>70</v>
      </c>
      <c r="AL558" t="s">
        <v>70</v>
      </c>
      <c r="AM558">
        <f>VLOOKUP(Table13[[#This Row],[Vehicle Size]],$O$4:$P$6,2,0)</f>
        <v>1</v>
      </c>
      <c r="AN558" t="s">
        <v>151</v>
      </c>
      <c r="AO558">
        <f>VLOOKUP(Table13[[#This Row],[Vehicle Style]],$Q$4:$R$19,2,0)</f>
        <v>16</v>
      </c>
      <c r="AP558">
        <v>33</v>
      </c>
      <c r="AQ558">
        <v>25</v>
      </c>
      <c r="AR558">
        <v>819</v>
      </c>
      <c r="AS558">
        <v>21695</v>
      </c>
    </row>
    <row r="559" spans="3:45" x14ac:dyDescent="0.35">
      <c r="C559" t="s">
        <v>772</v>
      </c>
      <c r="D559">
        <v>556</v>
      </c>
      <c r="T559">
        <v>556</v>
      </c>
      <c r="U559" t="s">
        <v>140</v>
      </c>
      <c r="V559">
        <f>VLOOKUP(Table13[[#This Row],[Make]],$A$4:$B$51,2,0)</f>
        <v>14</v>
      </c>
      <c r="W559" t="s">
        <v>219</v>
      </c>
      <c r="X559">
        <f>VLOOKUP(Table13[[#This Row],[Model]],Table12[[Model S]:[Column2]],2,0)</f>
        <v>39</v>
      </c>
      <c r="Y559">
        <v>2015</v>
      </c>
      <c r="Z559">
        <f>VLOOKUP(Table13[[#This Row],[Year]],$E$4:$F$31,2,0)</f>
        <v>26</v>
      </c>
      <c r="AA559" t="s">
        <v>117</v>
      </c>
      <c r="AB559">
        <f>VLOOKUP(Table13[[#This Row],[Engine Fuel Type]],$G$4:$H$13,2,0)</f>
        <v>8</v>
      </c>
      <c r="AC559">
        <v>160</v>
      </c>
      <c r="AD559">
        <v>4</v>
      </c>
      <c r="AE559" t="s">
        <v>75</v>
      </c>
      <c r="AF559">
        <f>VLOOKUP(Table13[[#This Row],[Transmission Type]],$I$4:$J$7,2,0)</f>
        <v>4</v>
      </c>
      <c r="AG559" t="s">
        <v>92</v>
      </c>
      <c r="AH559">
        <f>VLOOKUP(Table13[[#This Row],[Driven_Wheels]],$K$4:$L$7,2,0)</f>
        <v>3</v>
      </c>
      <c r="AI559">
        <v>4</v>
      </c>
      <c r="AJ559" t="s">
        <v>288</v>
      </c>
      <c r="AK559">
        <f>VLOOKUP(Table13[[#This Row],[Market Category]],$M$4:$N$75,2,0)</f>
        <v>70</v>
      </c>
      <c r="AL559" t="s">
        <v>70</v>
      </c>
      <c r="AM559">
        <f>VLOOKUP(Table13[[#This Row],[Vehicle Size]],$O$4:$P$6,2,0)</f>
        <v>1</v>
      </c>
      <c r="AN559" t="s">
        <v>151</v>
      </c>
      <c r="AO559">
        <f>VLOOKUP(Table13[[#This Row],[Vehicle Style]],$Q$4:$R$19,2,0)</f>
        <v>16</v>
      </c>
      <c r="AP559">
        <v>33</v>
      </c>
      <c r="AQ559">
        <v>25</v>
      </c>
      <c r="AR559">
        <v>819</v>
      </c>
      <c r="AS559">
        <v>20695</v>
      </c>
    </row>
    <row r="560" spans="3:45" x14ac:dyDescent="0.35">
      <c r="C560" t="s">
        <v>45</v>
      </c>
      <c r="D560">
        <v>557</v>
      </c>
      <c r="T560">
        <v>557</v>
      </c>
      <c r="U560" t="s">
        <v>140</v>
      </c>
      <c r="V560">
        <f>VLOOKUP(Table13[[#This Row],[Make]],$A$4:$B$51,2,0)</f>
        <v>14</v>
      </c>
      <c r="W560" t="s">
        <v>219</v>
      </c>
      <c r="X560">
        <f>VLOOKUP(Table13[[#This Row],[Model]],Table12[[Model S]:[Column2]],2,0)</f>
        <v>39</v>
      </c>
      <c r="Y560">
        <v>2016</v>
      </c>
      <c r="Z560">
        <f>VLOOKUP(Table13[[#This Row],[Year]],$E$4:$F$31,2,0)</f>
        <v>27</v>
      </c>
      <c r="AA560" t="s">
        <v>117</v>
      </c>
      <c r="AB560">
        <f>VLOOKUP(Table13[[#This Row],[Engine Fuel Type]],$G$4:$H$13,2,0)</f>
        <v>8</v>
      </c>
      <c r="AC560">
        <v>160</v>
      </c>
      <c r="AD560">
        <v>4</v>
      </c>
      <c r="AE560" t="s">
        <v>75</v>
      </c>
      <c r="AF560">
        <f>VLOOKUP(Table13[[#This Row],[Transmission Type]],$I$4:$J$7,2,0)</f>
        <v>4</v>
      </c>
      <c r="AG560" t="s">
        <v>92</v>
      </c>
      <c r="AH560">
        <f>VLOOKUP(Table13[[#This Row],[Driven_Wheels]],$K$4:$L$7,2,0)</f>
        <v>3</v>
      </c>
      <c r="AI560">
        <v>4</v>
      </c>
      <c r="AJ560" t="s">
        <v>288</v>
      </c>
      <c r="AK560">
        <f>VLOOKUP(Table13[[#This Row],[Market Category]],$M$4:$N$75,2,0)</f>
        <v>70</v>
      </c>
      <c r="AL560" t="s">
        <v>70</v>
      </c>
      <c r="AM560">
        <f>VLOOKUP(Table13[[#This Row],[Vehicle Size]],$O$4:$P$6,2,0)</f>
        <v>1</v>
      </c>
      <c r="AN560" t="s">
        <v>151</v>
      </c>
      <c r="AO560">
        <f>VLOOKUP(Table13[[#This Row],[Vehicle Style]],$Q$4:$R$19,2,0)</f>
        <v>16</v>
      </c>
      <c r="AP560">
        <v>33</v>
      </c>
      <c r="AQ560">
        <v>25</v>
      </c>
      <c r="AR560">
        <v>819</v>
      </c>
      <c r="AS560">
        <v>21880</v>
      </c>
    </row>
    <row r="561" spans="3:45" x14ac:dyDescent="0.35">
      <c r="C561" t="s">
        <v>773</v>
      </c>
      <c r="D561">
        <v>558</v>
      </c>
      <c r="T561">
        <v>558</v>
      </c>
      <c r="U561" t="s">
        <v>140</v>
      </c>
      <c r="V561">
        <f>VLOOKUP(Table13[[#This Row],[Make]],$A$4:$B$51,2,0)</f>
        <v>14</v>
      </c>
      <c r="W561" t="s">
        <v>219</v>
      </c>
      <c r="X561">
        <f>VLOOKUP(Table13[[#This Row],[Model]],Table12[[Model S]:[Column2]],2,0)</f>
        <v>39</v>
      </c>
      <c r="Y561">
        <v>2016</v>
      </c>
      <c r="Z561">
        <f>VLOOKUP(Table13[[#This Row],[Year]],$E$4:$F$31,2,0)</f>
        <v>27</v>
      </c>
      <c r="AA561" t="s">
        <v>117</v>
      </c>
      <c r="AB561">
        <f>VLOOKUP(Table13[[#This Row],[Engine Fuel Type]],$G$4:$H$13,2,0)</f>
        <v>8</v>
      </c>
      <c r="AC561">
        <v>160</v>
      </c>
      <c r="AD561">
        <v>4</v>
      </c>
      <c r="AE561" t="s">
        <v>75</v>
      </c>
      <c r="AF561">
        <f>VLOOKUP(Table13[[#This Row],[Transmission Type]],$I$4:$J$7,2,0)</f>
        <v>4</v>
      </c>
      <c r="AG561" t="s">
        <v>92</v>
      </c>
      <c r="AH561">
        <f>VLOOKUP(Table13[[#This Row],[Driven_Wheels]],$K$4:$L$7,2,0)</f>
        <v>3</v>
      </c>
      <c r="AI561">
        <v>4</v>
      </c>
      <c r="AJ561" t="s">
        <v>288</v>
      </c>
      <c r="AK561">
        <f>VLOOKUP(Table13[[#This Row],[Market Category]],$M$4:$N$75,2,0)</f>
        <v>70</v>
      </c>
      <c r="AL561" t="s">
        <v>70</v>
      </c>
      <c r="AM561">
        <f>VLOOKUP(Table13[[#This Row],[Vehicle Size]],$O$4:$P$6,2,0)</f>
        <v>1</v>
      </c>
      <c r="AN561" t="s">
        <v>151</v>
      </c>
      <c r="AO561">
        <f>VLOOKUP(Table13[[#This Row],[Vehicle Style]],$Q$4:$R$19,2,0)</f>
        <v>16</v>
      </c>
      <c r="AP561">
        <v>33</v>
      </c>
      <c r="AQ561">
        <v>25</v>
      </c>
      <c r="AR561">
        <v>819</v>
      </c>
      <c r="AS561">
        <v>23395</v>
      </c>
    </row>
    <row r="562" spans="3:45" x14ac:dyDescent="0.35">
      <c r="C562" t="s">
        <v>774</v>
      </c>
      <c r="D562">
        <v>559</v>
      </c>
      <c r="T562">
        <v>559</v>
      </c>
      <c r="U562" t="s">
        <v>140</v>
      </c>
      <c r="V562">
        <f>VLOOKUP(Table13[[#This Row],[Make]],$A$4:$B$51,2,0)</f>
        <v>14</v>
      </c>
      <c r="W562" t="s">
        <v>219</v>
      </c>
      <c r="X562">
        <f>VLOOKUP(Table13[[#This Row],[Model]],Table12[[Model S]:[Column2]],2,0)</f>
        <v>39</v>
      </c>
      <c r="Y562">
        <v>2016</v>
      </c>
      <c r="Z562">
        <f>VLOOKUP(Table13[[#This Row],[Year]],$E$4:$F$31,2,0)</f>
        <v>27</v>
      </c>
      <c r="AA562" t="s">
        <v>117</v>
      </c>
      <c r="AB562">
        <f>VLOOKUP(Table13[[#This Row],[Engine Fuel Type]],$G$4:$H$13,2,0)</f>
        <v>8</v>
      </c>
      <c r="AC562">
        <v>160</v>
      </c>
      <c r="AD562">
        <v>4</v>
      </c>
      <c r="AE562" t="s">
        <v>81</v>
      </c>
      <c r="AF562">
        <f>VLOOKUP(Table13[[#This Row],[Transmission Type]],$I$4:$J$7,2,0)</f>
        <v>2</v>
      </c>
      <c r="AG562" t="s">
        <v>92</v>
      </c>
      <c r="AH562">
        <f>VLOOKUP(Table13[[#This Row],[Driven_Wheels]],$K$4:$L$7,2,0)</f>
        <v>3</v>
      </c>
      <c r="AI562">
        <v>4</v>
      </c>
      <c r="AJ562" t="s">
        <v>288</v>
      </c>
      <c r="AK562">
        <f>VLOOKUP(Table13[[#This Row],[Market Category]],$M$4:$N$75,2,0)</f>
        <v>70</v>
      </c>
      <c r="AL562" t="s">
        <v>70</v>
      </c>
      <c r="AM562">
        <f>VLOOKUP(Table13[[#This Row],[Vehicle Size]],$O$4:$P$6,2,0)</f>
        <v>1</v>
      </c>
      <c r="AN562" t="s">
        <v>151</v>
      </c>
      <c r="AO562">
        <f>VLOOKUP(Table13[[#This Row],[Vehicle Style]],$Q$4:$R$19,2,0)</f>
        <v>16</v>
      </c>
      <c r="AP562">
        <v>30</v>
      </c>
      <c r="AQ562">
        <v>22</v>
      </c>
      <c r="AR562">
        <v>819</v>
      </c>
      <c r="AS562">
        <v>24795</v>
      </c>
    </row>
    <row r="563" spans="3:45" x14ac:dyDescent="0.35">
      <c r="C563" t="s">
        <v>775</v>
      </c>
      <c r="D563">
        <v>560</v>
      </c>
      <c r="T563">
        <v>560</v>
      </c>
      <c r="U563" t="s">
        <v>140</v>
      </c>
      <c r="V563">
        <f>VLOOKUP(Table13[[#This Row],[Make]],$A$4:$B$51,2,0)</f>
        <v>14</v>
      </c>
      <c r="W563" t="s">
        <v>219</v>
      </c>
      <c r="X563">
        <f>VLOOKUP(Table13[[#This Row],[Model]],Table12[[Model S]:[Column2]],2,0)</f>
        <v>39</v>
      </c>
      <c r="Y563">
        <v>2016</v>
      </c>
      <c r="Z563">
        <f>VLOOKUP(Table13[[#This Row],[Year]],$E$4:$F$31,2,0)</f>
        <v>27</v>
      </c>
      <c r="AA563" t="s">
        <v>117</v>
      </c>
      <c r="AB563">
        <f>VLOOKUP(Table13[[#This Row],[Engine Fuel Type]],$G$4:$H$13,2,0)</f>
        <v>8</v>
      </c>
      <c r="AC563">
        <v>160</v>
      </c>
      <c r="AD563">
        <v>4</v>
      </c>
      <c r="AE563" t="s">
        <v>75</v>
      </c>
      <c r="AF563">
        <f>VLOOKUP(Table13[[#This Row],[Transmission Type]],$I$4:$J$7,2,0)</f>
        <v>4</v>
      </c>
      <c r="AG563" t="s">
        <v>92</v>
      </c>
      <c r="AH563">
        <f>VLOOKUP(Table13[[#This Row],[Driven_Wheels]],$K$4:$L$7,2,0)</f>
        <v>3</v>
      </c>
      <c r="AI563">
        <v>4</v>
      </c>
      <c r="AJ563" t="s">
        <v>288</v>
      </c>
      <c r="AK563">
        <f>VLOOKUP(Table13[[#This Row],[Market Category]],$M$4:$N$75,2,0)</f>
        <v>70</v>
      </c>
      <c r="AL563" t="s">
        <v>70</v>
      </c>
      <c r="AM563">
        <f>VLOOKUP(Table13[[#This Row],[Vehicle Size]],$O$4:$P$6,2,0)</f>
        <v>1</v>
      </c>
      <c r="AN563" t="s">
        <v>151</v>
      </c>
      <c r="AO563">
        <f>VLOOKUP(Table13[[#This Row],[Vehicle Style]],$Q$4:$R$19,2,0)</f>
        <v>16</v>
      </c>
      <c r="AP563">
        <v>33</v>
      </c>
      <c r="AQ563">
        <v>25</v>
      </c>
      <c r="AR563">
        <v>819</v>
      </c>
      <c r="AS563">
        <v>20795</v>
      </c>
    </row>
    <row r="564" spans="3:45" x14ac:dyDescent="0.35">
      <c r="C564" t="s">
        <v>776</v>
      </c>
      <c r="D564">
        <v>561</v>
      </c>
      <c r="T564">
        <v>561</v>
      </c>
      <c r="U564" t="s">
        <v>140</v>
      </c>
      <c r="V564">
        <f>VLOOKUP(Table13[[#This Row],[Make]],$A$4:$B$51,2,0)</f>
        <v>14</v>
      </c>
      <c r="W564" t="s">
        <v>219</v>
      </c>
      <c r="X564">
        <f>VLOOKUP(Table13[[#This Row],[Model]],Table12[[Model S]:[Column2]],2,0)</f>
        <v>39</v>
      </c>
      <c r="Y564">
        <v>2016</v>
      </c>
      <c r="Z564">
        <f>VLOOKUP(Table13[[#This Row],[Year]],$E$4:$F$31,2,0)</f>
        <v>27</v>
      </c>
      <c r="AA564" t="s">
        <v>117</v>
      </c>
      <c r="AB564">
        <f>VLOOKUP(Table13[[#This Row],[Engine Fuel Type]],$G$4:$H$13,2,0)</f>
        <v>8</v>
      </c>
      <c r="AC564">
        <v>160</v>
      </c>
      <c r="AD564">
        <v>4</v>
      </c>
      <c r="AE564" t="s">
        <v>75</v>
      </c>
      <c r="AF564">
        <f>VLOOKUP(Table13[[#This Row],[Transmission Type]],$I$4:$J$7,2,0)</f>
        <v>4</v>
      </c>
      <c r="AG564" t="s">
        <v>92</v>
      </c>
      <c r="AH564">
        <f>VLOOKUP(Table13[[#This Row],[Driven_Wheels]],$K$4:$L$7,2,0)</f>
        <v>3</v>
      </c>
      <c r="AI564">
        <v>4</v>
      </c>
      <c r="AJ564" t="s">
        <v>288</v>
      </c>
      <c r="AK564">
        <f>VLOOKUP(Table13[[#This Row],[Market Category]],$M$4:$N$75,2,0)</f>
        <v>70</v>
      </c>
      <c r="AL564" t="s">
        <v>70</v>
      </c>
      <c r="AM564">
        <f>VLOOKUP(Table13[[#This Row],[Vehicle Size]],$O$4:$P$6,2,0)</f>
        <v>1</v>
      </c>
      <c r="AN564" t="s">
        <v>151</v>
      </c>
      <c r="AO564">
        <f>VLOOKUP(Table13[[#This Row],[Vehicle Style]],$Q$4:$R$19,2,0)</f>
        <v>16</v>
      </c>
      <c r="AP564">
        <v>33</v>
      </c>
      <c r="AQ564">
        <v>25</v>
      </c>
      <c r="AR564">
        <v>819</v>
      </c>
      <c r="AS564">
        <v>19495</v>
      </c>
    </row>
    <row r="565" spans="3:45" x14ac:dyDescent="0.35">
      <c r="C565" t="s">
        <v>777</v>
      </c>
      <c r="D565">
        <v>562</v>
      </c>
      <c r="T565">
        <v>562</v>
      </c>
      <c r="U565" t="s">
        <v>140</v>
      </c>
      <c r="V565">
        <f>VLOOKUP(Table13[[#This Row],[Make]],$A$4:$B$51,2,0)</f>
        <v>14</v>
      </c>
      <c r="W565" t="s">
        <v>219</v>
      </c>
      <c r="X565">
        <f>VLOOKUP(Table13[[#This Row],[Model]],Table12[[Model S]:[Column2]],2,0)</f>
        <v>39</v>
      </c>
      <c r="Y565">
        <v>2017</v>
      </c>
      <c r="Z565">
        <f>VLOOKUP(Table13[[#This Row],[Year]],$E$4:$F$31,2,0)</f>
        <v>28</v>
      </c>
      <c r="AA565" t="s">
        <v>117</v>
      </c>
      <c r="AB565">
        <f>VLOOKUP(Table13[[#This Row],[Engine Fuel Type]],$G$4:$H$13,2,0)</f>
        <v>8</v>
      </c>
      <c r="AC565">
        <v>160</v>
      </c>
      <c r="AD565">
        <v>4</v>
      </c>
      <c r="AE565" t="s">
        <v>81</v>
      </c>
      <c r="AF565">
        <f>VLOOKUP(Table13[[#This Row],[Transmission Type]],$I$4:$J$7,2,0)</f>
        <v>2</v>
      </c>
      <c r="AG565" t="s">
        <v>92</v>
      </c>
      <c r="AH565">
        <f>VLOOKUP(Table13[[#This Row],[Driven_Wheels]],$K$4:$L$7,2,0)</f>
        <v>3</v>
      </c>
      <c r="AI565">
        <v>4</v>
      </c>
      <c r="AJ565" t="s">
        <v>288</v>
      </c>
      <c r="AK565">
        <f>VLOOKUP(Table13[[#This Row],[Market Category]],$M$4:$N$75,2,0)</f>
        <v>70</v>
      </c>
      <c r="AL565" t="s">
        <v>70</v>
      </c>
      <c r="AM565">
        <f>VLOOKUP(Table13[[#This Row],[Vehicle Size]],$O$4:$P$6,2,0)</f>
        <v>1</v>
      </c>
      <c r="AN565" t="s">
        <v>151</v>
      </c>
      <c r="AO565">
        <f>VLOOKUP(Table13[[#This Row],[Vehicle Style]],$Q$4:$R$19,2,0)</f>
        <v>16</v>
      </c>
      <c r="AP565">
        <v>30</v>
      </c>
      <c r="AQ565">
        <v>22</v>
      </c>
      <c r="AR565">
        <v>819</v>
      </c>
      <c r="AS565">
        <v>23695</v>
      </c>
    </row>
    <row r="566" spans="3:45" x14ac:dyDescent="0.35">
      <c r="C566" t="s">
        <v>778</v>
      </c>
      <c r="D566">
        <v>563</v>
      </c>
      <c r="T566">
        <v>563</v>
      </c>
      <c r="U566" t="s">
        <v>140</v>
      </c>
      <c r="V566">
        <f>VLOOKUP(Table13[[#This Row],[Make]],$A$4:$B$51,2,0)</f>
        <v>14</v>
      </c>
      <c r="W566" t="s">
        <v>219</v>
      </c>
      <c r="X566">
        <f>VLOOKUP(Table13[[#This Row],[Model]],Table12[[Model S]:[Column2]],2,0)</f>
        <v>39</v>
      </c>
      <c r="Y566">
        <v>2017</v>
      </c>
      <c r="Z566">
        <f>VLOOKUP(Table13[[#This Row],[Year]],$E$4:$F$31,2,0)</f>
        <v>28</v>
      </c>
      <c r="AA566" t="s">
        <v>117</v>
      </c>
      <c r="AB566">
        <f>VLOOKUP(Table13[[#This Row],[Engine Fuel Type]],$G$4:$H$13,2,0)</f>
        <v>8</v>
      </c>
      <c r="AC566">
        <v>160</v>
      </c>
      <c r="AD566">
        <v>4</v>
      </c>
      <c r="AE566" t="s">
        <v>81</v>
      </c>
      <c r="AF566">
        <f>VLOOKUP(Table13[[#This Row],[Transmission Type]],$I$4:$J$7,2,0)</f>
        <v>2</v>
      </c>
      <c r="AG566" t="s">
        <v>92</v>
      </c>
      <c r="AH566">
        <f>VLOOKUP(Table13[[#This Row],[Driven_Wheels]],$K$4:$L$7,2,0)</f>
        <v>3</v>
      </c>
      <c r="AI566">
        <v>4</v>
      </c>
      <c r="AJ566" t="s">
        <v>288</v>
      </c>
      <c r="AK566">
        <f>VLOOKUP(Table13[[#This Row],[Market Category]],$M$4:$N$75,2,0)</f>
        <v>70</v>
      </c>
      <c r="AL566" t="s">
        <v>70</v>
      </c>
      <c r="AM566">
        <f>VLOOKUP(Table13[[#This Row],[Vehicle Size]],$O$4:$P$6,2,0)</f>
        <v>1</v>
      </c>
      <c r="AN566" t="s">
        <v>151</v>
      </c>
      <c r="AO566">
        <f>VLOOKUP(Table13[[#This Row],[Vehicle Style]],$Q$4:$R$19,2,0)</f>
        <v>16</v>
      </c>
      <c r="AP566">
        <v>30</v>
      </c>
      <c r="AQ566">
        <v>22</v>
      </c>
      <c r="AR566">
        <v>819</v>
      </c>
      <c r="AS566">
        <v>20995</v>
      </c>
    </row>
    <row r="567" spans="3:45" x14ac:dyDescent="0.35">
      <c r="C567" t="s">
        <v>779</v>
      </c>
      <c r="D567">
        <v>564</v>
      </c>
      <c r="T567">
        <v>564</v>
      </c>
      <c r="U567" t="s">
        <v>140</v>
      </c>
      <c r="V567">
        <f>VLOOKUP(Table13[[#This Row],[Make]],$A$4:$B$51,2,0)</f>
        <v>14</v>
      </c>
      <c r="W567" t="s">
        <v>219</v>
      </c>
      <c r="X567">
        <f>VLOOKUP(Table13[[#This Row],[Model]],Table12[[Model S]:[Column2]],2,0)</f>
        <v>39</v>
      </c>
      <c r="Y567">
        <v>2017</v>
      </c>
      <c r="Z567">
        <f>VLOOKUP(Table13[[#This Row],[Year]],$E$4:$F$31,2,0)</f>
        <v>28</v>
      </c>
      <c r="AA567" t="s">
        <v>117</v>
      </c>
      <c r="AB567">
        <f>VLOOKUP(Table13[[#This Row],[Engine Fuel Type]],$G$4:$H$13,2,0)</f>
        <v>8</v>
      </c>
      <c r="AC567">
        <v>160</v>
      </c>
      <c r="AD567">
        <v>4</v>
      </c>
      <c r="AE567" t="s">
        <v>81</v>
      </c>
      <c r="AF567">
        <f>VLOOKUP(Table13[[#This Row],[Transmission Type]],$I$4:$J$7,2,0)</f>
        <v>2</v>
      </c>
      <c r="AG567" t="s">
        <v>92</v>
      </c>
      <c r="AH567">
        <f>VLOOKUP(Table13[[#This Row],[Driven_Wheels]],$K$4:$L$7,2,0)</f>
        <v>3</v>
      </c>
      <c r="AI567">
        <v>4</v>
      </c>
      <c r="AJ567" t="s">
        <v>288</v>
      </c>
      <c r="AK567">
        <f>VLOOKUP(Table13[[#This Row],[Market Category]],$M$4:$N$75,2,0)</f>
        <v>70</v>
      </c>
      <c r="AL567" t="s">
        <v>70</v>
      </c>
      <c r="AM567">
        <f>VLOOKUP(Table13[[#This Row],[Vehicle Size]],$O$4:$P$6,2,0)</f>
        <v>1</v>
      </c>
      <c r="AN567" t="s">
        <v>151</v>
      </c>
      <c r="AO567">
        <f>VLOOKUP(Table13[[#This Row],[Vehicle Style]],$Q$4:$R$19,2,0)</f>
        <v>16</v>
      </c>
      <c r="AP567">
        <v>30</v>
      </c>
      <c r="AQ567">
        <v>22</v>
      </c>
      <c r="AR567">
        <v>819</v>
      </c>
      <c r="AS567">
        <v>22995</v>
      </c>
    </row>
    <row r="568" spans="3:45" x14ac:dyDescent="0.35">
      <c r="C568" t="s">
        <v>780</v>
      </c>
      <c r="D568">
        <v>565</v>
      </c>
      <c r="T568">
        <v>565</v>
      </c>
      <c r="U568" t="s">
        <v>140</v>
      </c>
      <c r="V568">
        <f>VLOOKUP(Table13[[#This Row],[Make]],$A$4:$B$51,2,0)</f>
        <v>14</v>
      </c>
      <c r="W568" t="s">
        <v>221</v>
      </c>
      <c r="X568">
        <f>VLOOKUP(Table13[[#This Row],[Model]],Table12[[Model S]:[Column2]],2,0)</f>
        <v>40</v>
      </c>
      <c r="Y568">
        <v>2016</v>
      </c>
      <c r="Z568">
        <f>VLOOKUP(Table13[[#This Row],[Year]],$E$4:$F$31,2,0)</f>
        <v>27</v>
      </c>
      <c r="AA568" t="s">
        <v>125</v>
      </c>
      <c r="AB568">
        <f>VLOOKUP(Table13[[#This Row],[Engine Fuel Type]],$G$4:$H$13,2,0)</f>
        <v>10</v>
      </c>
      <c r="AC568">
        <v>180</v>
      </c>
      <c r="AD568">
        <v>4</v>
      </c>
      <c r="AE568" t="s">
        <v>81</v>
      </c>
      <c r="AF568">
        <f>VLOOKUP(Table13[[#This Row],[Transmission Type]],$I$4:$J$7,2,0)</f>
        <v>2</v>
      </c>
      <c r="AG568" t="s">
        <v>68</v>
      </c>
      <c r="AH568">
        <f>VLOOKUP(Table13[[#This Row],[Driven_Wheels]],$K$4:$L$7,2,0)</f>
        <v>1</v>
      </c>
      <c r="AI568">
        <v>4</v>
      </c>
      <c r="AJ568" t="s">
        <v>69</v>
      </c>
      <c r="AK568">
        <f>VLOOKUP(Table13[[#This Row],[Market Category]],$M$4:$N$75,2,0)</f>
        <v>1</v>
      </c>
      <c r="AL568" t="s">
        <v>70</v>
      </c>
      <c r="AM568">
        <f>VLOOKUP(Table13[[#This Row],[Vehicle Size]],$O$4:$P$6,2,0)</f>
        <v>1</v>
      </c>
      <c r="AN568" t="s">
        <v>101</v>
      </c>
      <c r="AO568">
        <f>VLOOKUP(Table13[[#This Row],[Vehicle Style]],$Q$4:$R$19,2,0)</f>
        <v>4</v>
      </c>
      <c r="AP568">
        <v>30</v>
      </c>
      <c r="AQ568">
        <v>21</v>
      </c>
      <c r="AR568">
        <v>819</v>
      </c>
      <c r="AS568">
        <v>24635</v>
      </c>
    </row>
    <row r="569" spans="3:45" x14ac:dyDescent="0.35">
      <c r="C569" t="s">
        <v>781</v>
      </c>
      <c r="D569">
        <v>566</v>
      </c>
      <c r="T569">
        <v>566</v>
      </c>
      <c r="U569" t="s">
        <v>140</v>
      </c>
      <c r="V569">
        <f>VLOOKUP(Table13[[#This Row],[Make]],$A$4:$B$51,2,0)</f>
        <v>14</v>
      </c>
      <c r="W569" t="s">
        <v>221</v>
      </c>
      <c r="X569">
        <f>VLOOKUP(Table13[[#This Row],[Model]],Table12[[Model S]:[Column2]],2,0)</f>
        <v>40</v>
      </c>
      <c r="Y569">
        <v>2016</v>
      </c>
      <c r="Z569">
        <f>VLOOKUP(Table13[[#This Row],[Year]],$E$4:$F$31,2,0)</f>
        <v>27</v>
      </c>
      <c r="AA569" t="s">
        <v>125</v>
      </c>
      <c r="AB569">
        <f>VLOOKUP(Table13[[#This Row],[Engine Fuel Type]],$G$4:$H$13,2,0)</f>
        <v>10</v>
      </c>
      <c r="AC569">
        <v>180</v>
      </c>
      <c r="AD569">
        <v>4</v>
      </c>
      <c r="AE569" t="s">
        <v>81</v>
      </c>
      <c r="AF569">
        <f>VLOOKUP(Table13[[#This Row],[Transmission Type]],$I$4:$J$7,2,0)</f>
        <v>2</v>
      </c>
      <c r="AG569" t="s">
        <v>92</v>
      </c>
      <c r="AH569">
        <f>VLOOKUP(Table13[[#This Row],[Driven_Wheels]],$K$4:$L$7,2,0)</f>
        <v>3</v>
      </c>
      <c r="AI569">
        <v>4</v>
      </c>
      <c r="AJ569" t="s">
        <v>69</v>
      </c>
      <c r="AK569">
        <f>VLOOKUP(Table13[[#This Row],[Market Category]],$M$4:$N$75,2,0)</f>
        <v>1</v>
      </c>
      <c r="AL569" t="s">
        <v>70</v>
      </c>
      <c r="AM569">
        <f>VLOOKUP(Table13[[#This Row],[Vehicle Size]],$O$4:$P$6,2,0)</f>
        <v>1</v>
      </c>
      <c r="AN569" t="s">
        <v>101</v>
      </c>
      <c r="AO569">
        <f>VLOOKUP(Table13[[#This Row],[Vehicle Style]],$Q$4:$R$19,2,0)</f>
        <v>4</v>
      </c>
      <c r="AP569">
        <v>31</v>
      </c>
      <c r="AQ569">
        <v>22</v>
      </c>
      <c r="AR569">
        <v>819</v>
      </c>
      <c r="AS569">
        <v>25135</v>
      </c>
    </row>
    <row r="570" spans="3:45" x14ac:dyDescent="0.35">
      <c r="C570" t="s">
        <v>782</v>
      </c>
      <c r="D570">
        <v>567</v>
      </c>
      <c r="T570">
        <v>567</v>
      </c>
      <c r="U570" t="s">
        <v>140</v>
      </c>
      <c r="V570">
        <f>VLOOKUP(Table13[[#This Row],[Make]],$A$4:$B$51,2,0)</f>
        <v>14</v>
      </c>
      <c r="W570" t="s">
        <v>221</v>
      </c>
      <c r="X570">
        <f>VLOOKUP(Table13[[#This Row],[Model]],Table12[[Model S]:[Column2]],2,0)</f>
        <v>40</v>
      </c>
      <c r="Y570">
        <v>2016</v>
      </c>
      <c r="Z570">
        <f>VLOOKUP(Table13[[#This Row],[Year]],$E$4:$F$31,2,0)</f>
        <v>27</v>
      </c>
      <c r="AA570" t="s">
        <v>125</v>
      </c>
      <c r="AB570">
        <f>VLOOKUP(Table13[[#This Row],[Engine Fuel Type]],$G$4:$H$13,2,0)</f>
        <v>10</v>
      </c>
      <c r="AC570">
        <v>180</v>
      </c>
      <c r="AD570">
        <v>4</v>
      </c>
      <c r="AE570" t="s">
        <v>81</v>
      </c>
      <c r="AF570">
        <f>VLOOKUP(Table13[[#This Row],[Transmission Type]],$I$4:$J$7,2,0)</f>
        <v>2</v>
      </c>
      <c r="AG570" t="s">
        <v>68</v>
      </c>
      <c r="AH570">
        <f>VLOOKUP(Table13[[#This Row],[Driven_Wheels]],$K$4:$L$7,2,0)</f>
        <v>1</v>
      </c>
      <c r="AI570">
        <v>4</v>
      </c>
      <c r="AJ570" t="s">
        <v>69</v>
      </c>
      <c r="AK570">
        <f>VLOOKUP(Table13[[#This Row],[Market Category]],$M$4:$N$75,2,0)</f>
        <v>1</v>
      </c>
      <c r="AL570" t="s">
        <v>70</v>
      </c>
      <c r="AM570">
        <f>VLOOKUP(Table13[[#This Row],[Vehicle Size]],$O$4:$P$6,2,0)</f>
        <v>1</v>
      </c>
      <c r="AN570" t="s">
        <v>101</v>
      </c>
      <c r="AO570">
        <f>VLOOKUP(Table13[[#This Row],[Vehicle Style]],$Q$4:$R$19,2,0)</f>
        <v>4</v>
      </c>
      <c r="AP570">
        <v>30</v>
      </c>
      <c r="AQ570">
        <v>21</v>
      </c>
      <c r="AR570">
        <v>819</v>
      </c>
      <c r="AS570">
        <v>29235</v>
      </c>
    </row>
    <row r="571" spans="3:45" x14ac:dyDescent="0.35">
      <c r="C571" t="s">
        <v>783</v>
      </c>
      <c r="D571">
        <v>568</v>
      </c>
      <c r="T571">
        <v>568</v>
      </c>
      <c r="U571" t="s">
        <v>140</v>
      </c>
      <c r="V571">
        <f>VLOOKUP(Table13[[#This Row],[Make]],$A$4:$B$51,2,0)</f>
        <v>14</v>
      </c>
      <c r="W571" t="s">
        <v>221</v>
      </c>
      <c r="X571">
        <f>VLOOKUP(Table13[[#This Row],[Model]],Table12[[Model S]:[Column2]],2,0)</f>
        <v>40</v>
      </c>
      <c r="Y571">
        <v>2016</v>
      </c>
      <c r="Z571">
        <f>VLOOKUP(Table13[[#This Row],[Year]],$E$4:$F$31,2,0)</f>
        <v>27</v>
      </c>
      <c r="AA571" t="s">
        <v>125</v>
      </c>
      <c r="AB571">
        <f>VLOOKUP(Table13[[#This Row],[Engine Fuel Type]],$G$4:$H$13,2,0)</f>
        <v>10</v>
      </c>
      <c r="AC571">
        <v>180</v>
      </c>
      <c r="AD571">
        <v>4</v>
      </c>
      <c r="AE571" t="s">
        <v>81</v>
      </c>
      <c r="AF571">
        <f>VLOOKUP(Table13[[#This Row],[Transmission Type]],$I$4:$J$7,2,0)</f>
        <v>2</v>
      </c>
      <c r="AG571" t="s">
        <v>92</v>
      </c>
      <c r="AH571">
        <f>VLOOKUP(Table13[[#This Row],[Driven_Wheels]],$K$4:$L$7,2,0)</f>
        <v>3</v>
      </c>
      <c r="AI571">
        <v>4</v>
      </c>
      <c r="AJ571" t="s">
        <v>69</v>
      </c>
      <c r="AK571">
        <f>VLOOKUP(Table13[[#This Row],[Market Category]],$M$4:$N$75,2,0)</f>
        <v>1</v>
      </c>
      <c r="AL571" t="s">
        <v>70</v>
      </c>
      <c r="AM571">
        <f>VLOOKUP(Table13[[#This Row],[Vehicle Size]],$O$4:$P$6,2,0)</f>
        <v>1</v>
      </c>
      <c r="AN571" t="s">
        <v>101</v>
      </c>
      <c r="AO571">
        <f>VLOOKUP(Table13[[#This Row],[Vehicle Style]],$Q$4:$R$19,2,0)</f>
        <v>4</v>
      </c>
      <c r="AP571">
        <v>31</v>
      </c>
      <c r="AQ571">
        <v>22</v>
      </c>
      <c r="AR571">
        <v>819</v>
      </c>
      <c r="AS571">
        <v>23335</v>
      </c>
    </row>
    <row r="572" spans="3:45" x14ac:dyDescent="0.35">
      <c r="C572" t="s">
        <v>784</v>
      </c>
      <c r="D572">
        <v>569</v>
      </c>
      <c r="T572">
        <v>569</v>
      </c>
      <c r="U572" t="s">
        <v>140</v>
      </c>
      <c r="V572">
        <f>VLOOKUP(Table13[[#This Row],[Make]],$A$4:$B$51,2,0)</f>
        <v>14</v>
      </c>
      <c r="W572" t="s">
        <v>221</v>
      </c>
      <c r="X572">
        <f>VLOOKUP(Table13[[#This Row],[Model]],Table12[[Model S]:[Column2]],2,0)</f>
        <v>40</v>
      </c>
      <c r="Y572">
        <v>2016</v>
      </c>
      <c r="Z572">
        <f>VLOOKUP(Table13[[#This Row],[Year]],$E$4:$F$31,2,0)</f>
        <v>27</v>
      </c>
      <c r="AA572" t="s">
        <v>125</v>
      </c>
      <c r="AB572">
        <f>VLOOKUP(Table13[[#This Row],[Engine Fuel Type]],$G$4:$H$13,2,0)</f>
        <v>10</v>
      </c>
      <c r="AC572">
        <v>180</v>
      </c>
      <c r="AD572">
        <v>4</v>
      </c>
      <c r="AE572" t="s">
        <v>81</v>
      </c>
      <c r="AF572">
        <f>VLOOKUP(Table13[[#This Row],[Transmission Type]],$I$4:$J$7,2,0)</f>
        <v>2</v>
      </c>
      <c r="AG572" t="s">
        <v>92</v>
      </c>
      <c r="AH572">
        <f>VLOOKUP(Table13[[#This Row],[Driven_Wheels]],$K$4:$L$7,2,0)</f>
        <v>3</v>
      </c>
      <c r="AI572">
        <v>4</v>
      </c>
      <c r="AJ572" t="s">
        <v>69</v>
      </c>
      <c r="AK572">
        <f>VLOOKUP(Table13[[#This Row],[Market Category]],$M$4:$N$75,2,0)</f>
        <v>1</v>
      </c>
      <c r="AL572" t="s">
        <v>70</v>
      </c>
      <c r="AM572">
        <f>VLOOKUP(Table13[[#This Row],[Vehicle Size]],$O$4:$P$6,2,0)</f>
        <v>1</v>
      </c>
      <c r="AN572" t="s">
        <v>101</v>
      </c>
      <c r="AO572">
        <f>VLOOKUP(Table13[[#This Row],[Vehicle Style]],$Q$4:$R$19,2,0)</f>
        <v>4</v>
      </c>
      <c r="AP572">
        <v>31</v>
      </c>
      <c r="AQ572">
        <v>22</v>
      </c>
      <c r="AR572">
        <v>819</v>
      </c>
      <c r="AS572">
        <v>22735</v>
      </c>
    </row>
    <row r="573" spans="3:45" x14ac:dyDescent="0.35">
      <c r="C573" t="s">
        <v>785</v>
      </c>
      <c r="D573">
        <v>570</v>
      </c>
      <c r="T573">
        <v>570</v>
      </c>
      <c r="U573" t="s">
        <v>140</v>
      </c>
      <c r="V573">
        <f>VLOOKUP(Table13[[#This Row],[Make]],$A$4:$B$51,2,0)</f>
        <v>14</v>
      </c>
      <c r="W573" t="s">
        <v>221</v>
      </c>
      <c r="X573">
        <f>VLOOKUP(Table13[[#This Row],[Model]],Table12[[Model S]:[Column2]],2,0)</f>
        <v>40</v>
      </c>
      <c r="Y573">
        <v>2016</v>
      </c>
      <c r="Z573">
        <f>VLOOKUP(Table13[[#This Row],[Year]],$E$4:$F$31,2,0)</f>
        <v>27</v>
      </c>
      <c r="AA573" t="s">
        <v>125</v>
      </c>
      <c r="AB573">
        <f>VLOOKUP(Table13[[#This Row],[Engine Fuel Type]],$G$4:$H$13,2,0)</f>
        <v>10</v>
      </c>
      <c r="AC573">
        <v>180</v>
      </c>
      <c r="AD573">
        <v>4</v>
      </c>
      <c r="AE573" t="s">
        <v>81</v>
      </c>
      <c r="AF573">
        <f>VLOOKUP(Table13[[#This Row],[Transmission Type]],$I$4:$J$7,2,0)</f>
        <v>2</v>
      </c>
      <c r="AG573" t="s">
        <v>68</v>
      </c>
      <c r="AH573">
        <f>VLOOKUP(Table13[[#This Row],[Driven_Wheels]],$K$4:$L$7,2,0)</f>
        <v>1</v>
      </c>
      <c r="AI573">
        <v>4</v>
      </c>
      <c r="AJ573" t="s">
        <v>69</v>
      </c>
      <c r="AK573">
        <f>VLOOKUP(Table13[[#This Row],[Market Category]],$M$4:$N$75,2,0)</f>
        <v>1</v>
      </c>
      <c r="AL573" t="s">
        <v>70</v>
      </c>
      <c r="AM573">
        <f>VLOOKUP(Table13[[#This Row],[Vehicle Size]],$O$4:$P$6,2,0)</f>
        <v>1</v>
      </c>
      <c r="AN573" t="s">
        <v>101</v>
      </c>
      <c r="AO573">
        <f>VLOOKUP(Table13[[#This Row],[Vehicle Style]],$Q$4:$R$19,2,0)</f>
        <v>4</v>
      </c>
      <c r="AP573">
        <v>30</v>
      </c>
      <c r="AQ573">
        <v>21</v>
      </c>
      <c r="AR573">
        <v>819</v>
      </c>
      <c r="AS573">
        <v>27035</v>
      </c>
    </row>
    <row r="574" spans="3:45" x14ac:dyDescent="0.35">
      <c r="C574" t="s">
        <v>786</v>
      </c>
      <c r="D574">
        <v>571</v>
      </c>
      <c r="T574">
        <v>571</v>
      </c>
      <c r="U574" t="s">
        <v>140</v>
      </c>
      <c r="V574">
        <f>VLOOKUP(Table13[[#This Row],[Make]],$A$4:$B$51,2,0)</f>
        <v>14</v>
      </c>
      <c r="W574" t="s">
        <v>221</v>
      </c>
      <c r="X574">
        <f>VLOOKUP(Table13[[#This Row],[Model]],Table12[[Model S]:[Column2]],2,0)</f>
        <v>40</v>
      </c>
      <c r="Y574">
        <v>2016</v>
      </c>
      <c r="Z574">
        <f>VLOOKUP(Table13[[#This Row],[Year]],$E$4:$F$31,2,0)</f>
        <v>27</v>
      </c>
      <c r="AA574" t="s">
        <v>117</v>
      </c>
      <c r="AB574">
        <f>VLOOKUP(Table13[[#This Row],[Engine Fuel Type]],$G$4:$H$13,2,0)</f>
        <v>8</v>
      </c>
      <c r="AC574">
        <v>160</v>
      </c>
      <c r="AD574">
        <v>4</v>
      </c>
      <c r="AE574" t="s">
        <v>75</v>
      </c>
      <c r="AF574">
        <f>VLOOKUP(Table13[[#This Row],[Transmission Type]],$I$4:$J$7,2,0)</f>
        <v>4</v>
      </c>
      <c r="AG574" t="s">
        <v>92</v>
      </c>
      <c r="AH574">
        <f>VLOOKUP(Table13[[#This Row],[Driven_Wheels]],$K$4:$L$7,2,0)</f>
        <v>3</v>
      </c>
      <c r="AI574">
        <v>4</v>
      </c>
      <c r="AJ574" t="s">
        <v>69</v>
      </c>
      <c r="AK574">
        <f>VLOOKUP(Table13[[#This Row],[Market Category]],$M$4:$N$75,2,0)</f>
        <v>1</v>
      </c>
      <c r="AL574" t="s">
        <v>70</v>
      </c>
      <c r="AM574">
        <f>VLOOKUP(Table13[[#This Row],[Vehicle Size]],$O$4:$P$6,2,0)</f>
        <v>1</v>
      </c>
      <c r="AN574" t="s">
        <v>101</v>
      </c>
      <c r="AO574">
        <f>VLOOKUP(Table13[[#This Row],[Vehicle Style]],$Q$4:$R$19,2,0)</f>
        <v>4</v>
      </c>
      <c r="AP574">
        <v>34</v>
      </c>
      <c r="AQ574">
        <v>25</v>
      </c>
      <c r="AR574">
        <v>819</v>
      </c>
      <c r="AS574">
        <v>20000</v>
      </c>
    </row>
    <row r="575" spans="3:45" x14ac:dyDescent="0.35">
      <c r="C575" t="s">
        <v>787</v>
      </c>
      <c r="D575">
        <v>572</v>
      </c>
      <c r="T575">
        <v>572</v>
      </c>
      <c r="U575" t="s">
        <v>140</v>
      </c>
      <c r="V575">
        <f>VLOOKUP(Table13[[#This Row],[Make]],$A$4:$B$51,2,0)</f>
        <v>14</v>
      </c>
      <c r="W575" t="s">
        <v>221</v>
      </c>
      <c r="X575">
        <f>VLOOKUP(Table13[[#This Row],[Model]],Table12[[Model S]:[Column2]],2,0)</f>
        <v>40</v>
      </c>
      <c r="Y575">
        <v>2016</v>
      </c>
      <c r="Z575">
        <f>VLOOKUP(Table13[[#This Row],[Year]],$E$4:$F$31,2,0)</f>
        <v>27</v>
      </c>
      <c r="AA575" t="s">
        <v>125</v>
      </c>
      <c r="AB575">
        <f>VLOOKUP(Table13[[#This Row],[Engine Fuel Type]],$G$4:$H$13,2,0)</f>
        <v>10</v>
      </c>
      <c r="AC575">
        <v>180</v>
      </c>
      <c r="AD575">
        <v>4</v>
      </c>
      <c r="AE575" t="s">
        <v>81</v>
      </c>
      <c r="AF575">
        <f>VLOOKUP(Table13[[#This Row],[Transmission Type]],$I$4:$J$7,2,0)</f>
        <v>2</v>
      </c>
      <c r="AG575" t="s">
        <v>92</v>
      </c>
      <c r="AH575">
        <f>VLOOKUP(Table13[[#This Row],[Driven_Wheels]],$K$4:$L$7,2,0)</f>
        <v>3</v>
      </c>
      <c r="AI575">
        <v>4</v>
      </c>
      <c r="AJ575" t="s">
        <v>69</v>
      </c>
      <c r="AK575">
        <f>VLOOKUP(Table13[[#This Row],[Market Category]],$M$4:$N$75,2,0)</f>
        <v>1</v>
      </c>
      <c r="AL575" t="s">
        <v>70</v>
      </c>
      <c r="AM575">
        <f>VLOOKUP(Table13[[#This Row],[Vehicle Size]],$O$4:$P$6,2,0)</f>
        <v>1</v>
      </c>
      <c r="AN575" t="s">
        <v>101</v>
      </c>
      <c r="AO575">
        <f>VLOOKUP(Table13[[#This Row],[Vehicle Style]],$Q$4:$R$19,2,0)</f>
        <v>4</v>
      </c>
      <c r="AP575">
        <v>31</v>
      </c>
      <c r="AQ575">
        <v>22</v>
      </c>
      <c r="AR575">
        <v>819</v>
      </c>
      <c r="AS575">
        <v>27335</v>
      </c>
    </row>
    <row r="576" spans="3:45" x14ac:dyDescent="0.35">
      <c r="C576" t="s">
        <v>788</v>
      </c>
      <c r="D576">
        <v>573</v>
      </c>
      <c r="T576">
        <v>573</v>
      </c>
      <c r="U576" t="s">
        <v>140</v>
      </c>
      <c r="V576">
        <f>VLOOKUP(Table13[[#This Row],[Make]],$A$4:$B$51,2,0)</f>
        <v>14</v>
      </c>
      <c r="W576" t="s">
        <v>221</v>
      </c>
      <c r="X576">
        <f>VLOOKUP(Table13[[#This Row],[Model]],Table12[[Model S]:[Column2]],2,0)</f>
        <v>40</v>
      </c>
      <c r="Y576">
        <v>2016</v>
      </c>
      <c r="Z576">
        <f>VLOOKUP(Table13[[#This Row],[Year]],$E$4:$F$31,2,0)</f>
        <v>27</v>
      </c>
      <c r="AA576" t="s">
        <v>125</v>
      </c>
      <c r="AB576">
        <f>VLOOKUP(Table13[[#This Row],[Engine Fuel Type]],$G$4:$H$13,2,0)</f>
        <v>10</v>
      </c>
      <c r="AC576">
        <v>180</v>
      </c>
      <c r="AD576">
        <v>4</v>
      </c>
      <c r="AE576" t="s">
        <v>81</v>
      </c>
      <c r="AF576">
        <f>VLOOKUP(Table13[[#This Row],[Transmission Type]],$I$4:$J$7,2,0)</f>
        <v>2</v>
      </c>
      <c r="AG576" t="s">
        <v>68</v>
      </c>
      <c r="AH576">
        <f>VLOOKUP(Table13[[#This Row],[Driven_Wheels]],$K$4:$L$7,2,0)</f>
        <v>1</v>
      </c>
      <c r="AI576">
        <v>4</v>
      </c>
      <c r="AJ576" t="s">
        <v>69</v>
      </c>
      <c r="AK576">
        <f>VLOOKUP(Table13[[#This Row],[Market Category]],$M$4:$N$75,2,0)</f>
        <v>1</v>
      </c>
      <c r="AL576" t="s">
        <v>70</v>
      </c>
      <c r="AM576">
        <f>VLOOKUP(Table13[[#This Row],[Vehicle Size]],$O$4:$P$6,2,0)</f>
        <v>1</v>
      </c>
      <c r="AN576" t="s">
        <v>101</v>
      </c>
      <c r="AO576">
        <f>VLOOKUP(Table13[[#This Row],[Vehicle Style]],$Q$4:$R$19,2,0)</f>
        <v>4</v>
      </c>
      <c r="AP576">
        <v>30</v>
      </c>
      <c r="AQ576">
        <v>21</v>
      </c>
      <c r="AR576">
        <v>819</v>
      </c>
      <c r="AS576">
        <v>25235</v>
      </c>
    </row>
    <row r="577" spans="3:45" x14ac:dyDescent="0.35">
      <c r="C577" t="s">
        <v>789</v>
      </c>
      <c r="D577">
        <v>574</v>
      </c>
      <c r="T577">
        <v>574</v>
      </c>
      <c r="U577" t="s">
        <v>140</v>
      </c>
      <c r="V577">
        <f>VLOOKUP(Table13[[#This Row],[Make]],$A$4:$B$51,2,0)</f>
        <v>14</v>
      </c>
      <c r="W577" t="s">
        <v>221</v>
      </c>
      <c r="X577">
        <f>VLOOKUP(Table13[[#This Row],[Model]],Table12[[Model S]:[Column2]],2,0)</f>
        <v>40</v>
      </c>
      <c r="Y577">
        <v>2017</v>
      </c>
      <c r="Z577">
        <f>VLOOKUP(Table13[[#This Row],[Year]],$E$4:$F$31,2,0)</f>
        <v>28</v>
      </c>
      <c r="AA577" t="s">
        <v>125</v>
      </c>
      <c r="AB577">
        <f>VLOOKUP(Table13[[#This Row],[Engine Fuel Type]],$G$4:$H$13,2,0)</f>
        <v>10</v>
      </c>
      <c r="AC577">
        <v>180</v>
      </c>
      <c r="AD577">
        <v>4</v>
      </c>
      <c r="AE577" t="s">
        <v>81</v>
      </c>
      <c r="AF577">
        <f>VLOOKUP(Table13[[#This Row],[Transmission Type]],$I$4:$J$7,2,0)</f>
        <v>2</v>
      </c>
      <c r="AG577" t="s">
        <v>68</v>
      </c>
      <c r="AH577">
        <f>VLOOKUP(Table13[[#This Row],[Driven_Wheels]],$K$4:$L$7,2,0)</f>
        <v>1</v>
      </c>
      <c r="AI577">
        <v>4</v>
      </c>
      <c r="AJ577" t="s">
        <v>69</v>
      </c>
      <c r="AK577">
        <f>VLOOKUP(Table13[[#This Row],[Market Category]],$M$4:$N$75,2,0)</f>
        <v>1</v>
      </c>
      <c r="AL577" t="s">
        <v>70</v>
      </c>
      <c r="AM577">
        <f>VLOOKUP(Table13[[#This Row],[Vehicle Size]],$O$4:$P$6,2,0)</f>
        <v>1</v>
      </c>
      <c r="AN577" t="s">
        <v>101</v>
      </c>
      <c r="AO577">
        <f>VLOOKUP(Table13[[#This Row],[Vehicle Style]],$Q$4:$R$19,2,0)</f>
        <v>4</v>
      </c>
      <c r="AP577">
        <v>29</v>
      </c>
      <c r="AQ577">
        <v>21</v>
      </c>
      <c r="AR577">
        <v>819</v>
      </c>
      <c r="AS577">
        <v>27035</v>
      </c>
    </row>
    <row r="578" spans="3:45" x14ac:dyDescent="0.35">
      <c r="C578" t="s">
        <v>790</v>
      </c>
      <c r="D578">
        <v>575</v>
      </c>
      <c r="T578">
        <v>575</v>
      </c>
      <c r="U578" t="s">
        <v>140</v>
      </c>
      <c r="V578">
        <f>VLOOKUP(Table13[[#This Row],[Make]],$A$4:$B$51,2,0)</f>
        <v>14</v>
      </c>
      <c r="W578" t="s">
        <v>221</v>
      </c>
      <c r="X578">
        <f>VLOOKUP(Table13[[#This Row],[Model]],Table12[[Model S]:[Column2]],2,0)</f>
        <v>40</v>
      </c>
      <c r="Y578">
        <v>2017</v>
      </c>
      <c r="Z578">
        <f>VLOOKUP(Table13[[#This Row],[Year]],$E$4:$F$31,2,0)</f>
        <v>28</v>
      </c>
      <c r="AA578" t="s">
        <v>125</v>
      </c>
      <c r="AB578">
        <f>VLOOKUP(Table13[[#This Row],[Engine Fuel Type]],$G$4:$H$13,2,0)</f>
        <v>10</v>
      </c>
      <c r="AC578">
        <v>180</v>
      </c>
      <c r="AD578">
        <v>4</v>
      </c>
      <c r="AE578" t="s">
        <v>81</v>
      </c>
      <c r="AF578">
        <f>VLOOKUP(Table13[[#This Row],[Transmission Type]],$I$4:$J$7,2,0)</f>
        <v>2</v>
      </c>
      <c r="AG578" t="s">
        <v>92</v>
      </c>
      <c r="AH578">
        <f>VLOOKUP(Table13[[#This Row],[Driven_Wheels]],$K$4:$L$7,2,0)</f>
        <v>3</v>
      </c>
      <c r="AI578">
        <v>4</v>
      </c>
      <c r="AJ578" t="s">
        <v>69</v>
      </c>
      <c r="AK578">
        <f>VLOOKUP(Table13[[#This Row],[Market Category]],$M$4:$N$75,2,0)</f>
        <v>1</v>
      </c>
      <c r="AL578" t="s">
        <v>70</v>
      </c>
      <c r="AM578">
        <f>VLOOKUP(Table13[[#This Row],[Vehicle Size]],$O$4:$P$6,2,0)</f>
        <v>1</v>
      </c>
      <c r="AN578" t="s">
        <v>101</v>
      </c>
      <c r="AO578">
        <f>VLOOKUP(Table13[[#This Row],[Vehicle Style]],$Q$4:$R$19,2,0)</f>
        <v>4</v>
      </c>
      <c r="AP578">
        <v>30</v>
      </c>
      <c r="AQ578">
        <v>22</v>
      </c>
      <c r="AR578">
        <v>819</v>
      </c>
      <c r="AS578">
        <v>25135</v>
      </c>
    </row>
    <row r="579" spans="3:45" x14ac:dyDescent="0.35">
      <c r="C579" t="s">
        <v>791</v>
      </c>
      <c r="D579">
        <v>576</v>
      </c>
      <c r="T579">
        <v>576</v>
      </c>
      <c r="U579" t="s">
        <v>140</v>
      </c>
      <c r="V579">
        <f>VLOOKUP(Table13[[#This Row],[Make]],$A$4:$B$51,2,0)</f>
        <v>14</v>
      </c>
      <c r="W579" t="s">
        <v>221</v>
      </c>
      <c r="X579">
        <f>VLOOKUP(Table13[[#This Row],[Model]],Table12[[Model S]:[Column2]],2,0)</f>
        <v>40</v>
      </c>
      <c r="Y579">
        <v>2017</v>
      </c>
      <c r="Z579">
        <f>VLOOKUP(Table13[[#This Row],[Year]],$E$4:$F$31,2,0)</f>
        <v>28</v>
      </c>
      <c r="AA579" t="s">
        <v>125</v>
      </c>
      <c r="AB579">
        <f>VLOOKUP(Table13[[#This Row],[Engine Fuel Type]],$G$4:$H$13,2,0)</f>
        <v>10</v>
      </c>
      <c r="AC579">
        <v>180</v>
      </c>
      <c r="AD579">
        <v>4</v>
      </c>
      <c r="AE579" t="s">
        <v>81</v>
      </c>
      <c r="AF579">
        <f>VLOOKUP(Table13[[#This Row],[Transmission Type]],$I$4:$J$7,2,0)</f>
        <v>2</v>
      </c>
      <c r="AG579" t="s">
        <v>68</v>
      </c>
      <c r="AH579">
        <f>VLOOKUP(Table13[[#This Row],[Driven_Wheels]],$K$4:$L$7,2,0)</f>
        <v>1</v>
      </c>
      <c r="AI579">
        <v>4</v>
      </c>
      <c r="AJ579" t="s">
        <v>69</v>
      </c>
      <c r="AK579">
        <f>VLOOKUP(Table13[[#This Row],[Market Category]],$M$4:$N$75,2,0)</f>
        <v>1</v>
      </c>
      <c r="AL579" t="s">
        <v>70</v>
      </c>
      <c r="AM579">
        <f>VLOOKUP(Table13[[#This Row],[Vehicle Size]],$O$4:$P$6,2,0)</f>
        <v>1</v>
      </c>
      <c r="AN579" t="s">
        <v>101</v>
      </c>
      <c r="AO579">
        <f>VLOOKUP(Table13[[#This Row],[Vehicle Style]],$Q$4:$R$19,2,0)</f>
        <v>4</v>
      </c>
      <c r="AP579">
        <v>29</v>
      </c>
      <c r="AQ579">
        <v>21</v>
      </c>
      <c r="AR579">
        <v>819</v>
      </c>
      <c r="AS579">
        <v>25235</v>
      </c>
    </row>
    <row r="580" spans="3:45" x14ac:dyDescent="0.35">
      <c r="C580" t="s">
        <v>792</v>
      </c>
      <c r="D580">
        <v>577</v>
      </c>
      <c r="T580">
        <v>577</v>
      </c>
      <c r="U580" t="s">
        <v>140</v>
      </c>
      <c r="V580">
        <f>VLOOKUP(Table13[[#This Row],[Make]],$A$4:$B$51,2,0)</f>
        <v>14</v>
      </c>
      <c r="W580" t="s">
        <v>221</v>
      </c>
      <c r="X580">
        <f>VLOOKUP(Table13[[#This Row],[Model]],Table12[[Model S]:[Column2]],2,0)</f>
        <v>40</v>
      </c>
      <c r="Y580">
        <v>2017</v>
      </c>
      <c r="Z580">
        <f>VLOOKUP(Table13[[#This Row],[Year]],$E$4:$F$31,2,0)</f>
        <v>28</v>
      </c>
      <c r="AA580" t="s">
        <v>125</v>
      </c>
      <c r="AB580">
        <f>VLOOKUP(Table13[[#This Row],[Engine Fuel Type]],$G$4:$H$13,2,0)</f>
        <v>10</v>
      </c>
      <c r="AC580">
        <v>180</v>
      </c>
      <c r="AD580">
        <v>4</v>
      </c>
      <c r="AE580" t="s">
        <v>81</v>
      </c>
      <c r="AF580">
        <f>VLOOKUP(Table13[[#This Row],[Transmission Type]],$I$4:$J$7,2,0)</f>
        <v>2</v>
      </c>
      <c r="AG580" t="s">
        <v>68</v>
      </c>
      <c r="AH580">
        <f>VLOOKUP(Table13[[#This Row],[Driven_Wheels]],$K$4:$L$7,2,0)</f>
        <v>1</v>
      </c>
      <c r="AI580">
        <v>4</v>
      </c>
      <c r="AJ580" t="s">
        <v>69</v>
      </c>
      <c r="AK580">
        <f>VLOOKUP(Table13[[#This Row],[Market Category]],$M$4:$N$75,2,0)</f>
        <v>1</v>
      </c>
      <c r="AL580" t="s">
        <v>70</v>
      </c>
      <c r="AM580">
        <f>VLOOKUP(Table13[[#This Row],[Vehicle Size]],$O$4:$P$6,2,0)</f>
        <v>1</v>
      </c>
      <c r="AN580" t="s">
        <v>101</v>
      </c>
      <c r="AO580">
        <f>VLOOKUP(Table13[[#This Row],[Vehicle Style]],$Q$4:$R$19,2,0)</f>
        <v>4</v>
      </c>
      <c r="AP580">
        <v>29</v>
      </c>
      <c r="AQ580">
        <v>21</v>
      </c>
      <c r="AR580">
        <v>819</v>
      </c>
      <c r="AS580">
        <v>23890</v>
      </c>
    </row>
    <row r="581" spans="3:45" x14ac:dyDescent="0.35">
      <c r="C581" t="s">
        <v>793</v>
      </c>
      <c r="D581">
        <v>578</v>
      </c>
      <c r="T581">
        <v>578</v>
      </c>
      <c r="U581" t="s">
        <v>140</v>
      </c>
      <c r="V581">
        <f>VLOOKUP(Table13[[#This Row],[Make]],$A$4:$B$51,2,0)</f>
        <v>14</v>
      </c>
      <c r="W581" t="s">
        <v>221</v>
      </c>
      <c r="X581">
        <f>VLOOKUP(Table13[[#This Row],[Model]],Table12[[Model S]:[Column2]],2,0)</f>
        <v>40</v>
      </c>
      <c r="Y581">
        <v>2017</v>
      </c>
      <c r="Z581">
        <f>VLOOKUP(Table13[[#This Row],[Year]],$E$4:$F$31,2,0)</f>
        <v>28</v>
      </c>
      <c r="AA581" t="s">
        <v>125</v>
      </c>
      <c r="AB581">
        <f>VLOOKUP(Table13[[#This Row],[Engine Fuel Type]],$G$4:$H$13,2,0)</f>
        <v>10</v>
      </c>
      <c r="AC581">
        <v>180</v>
      </c>
      <c r="AD581">
        <v>4</v>
      </c>
      <c r="AE581" t="s">
        <v>81</v>
      </c>
      <c r="AF581">
        <f>VLOOKUP(Table13[[#This Row],[Transmission Type]],$I$4:$J$7,2,0)</f>
        <v>2</v>
      </c>
      <c r="AG581" t="s">
        <v>92</v>
      </c>
      <c r="AH581">
        <f>VLOOKUP(Table13[[#This Row],[Driven_Wheels]],$K$4:$L$7,2,0)</f>
        <v>3</v>
      </c>
      <c r="AI581">
        <v>4</v>
      </c>
      <c r="AJ581" t="s">
        <v>69</v>
      </c>
      <c r="AK581">
        <f>VLOOKUP(Table13[[#This Row],[Market Category]],$M$4:$N$75,2,0)</f>
        <v>1</v>
      </c>
      <c r="AL581" t="s">
        <v>70</v>
      </c>
      <c r="AM581">
        <f>VLOOKUP(Table13[[#This Row],[Vehicle Size]],$O$4:$P$6,2,0)</f>
        <v>1</v>
      </c>
      <c r="AN581" t="s">
        <v>101</v>
      </c>
      <c r="AO581">
        <f>VLOOKUP(Table13[[#This Row],[Vehicle Style]],$Q$4:$R$19,2,0)</f>
        <v>4</v>
      </c>
      <c r="AP581">
        <v>30</v>
      </c>
      <c r="AQ581">
        <v>22</v>
      </c>
      <c r="AR581">
        <v>819</v>
      </c>
      <c r="AS581">
        <v>23335</v>
      </c>
    </row>
    <row r="582" spans="3:45" x14ac:dyDescent="0.35">
      <c r="C582" t="s">
        <v>794</v>
      </c>
      <c r="D582">
        <v>579</v>
      </c>
      <c r="T582">
        <v>579</v>
      </c>
      <c r="U582" t="s">
        <v>140</v>
      </c>
      <c r="V582">
        <f>VLOOKUP(Table13[[#This Row],[Make]],$A$4:$B$51,2,0)</f>
        <v>14</v>
      </c>
      <c r="W582" t="s">
        <v>221</v>
      </c>
      <c r="X582">
        <f>VLOOKUP(Table13[[#This Row],[Model]],Table12[[Model S]:[Column2]],2,0)</f>
        <v>40</v>
      </c>
      <c r="Y582">
        <v>2017</v>
      </c>
      <c r="Z582">
        <f>VLOOKUP(Table13[[#This Row],[Year]],$E$4:$F$31,2,0)</f>
        <v>28</v>
      </c>
      <c r="AA582" t="s">
        <v>117</v>
      </c>
      <c r="AB582">
        <f>VLOOKUP(Table13[[#This Row],[Engine Fuel Type]],$G$4:$H$13,2,0)</f>
        <v>8</v>
      </c>
      <c r="AC582">
        <v>160</v>
      </c>
      <c r="AD582">
        <v>4</v>
      </c>
      <c r="AE582" t="s">
        <v>75</v>
      </c>
      <c r="AF582">
        <f>VLOOKUP(Table13[[#This Row],[Transmission Type]],$I$4:$J$7,2,0)</f>
        <v>4</v>
      </c>
      <c r="AG582" t="s">
        <v>92</v>
      </c>
      <c r="AH582">
        <f>VLOOKUP(Table13[[#This Row],[Driven_Wheels]],$K$4:$L$7,2,0)</f>
        <v>3</v>
      </c>
      <c r="AI582">
        <v>4</v>
      </c>
      <c r="AJ582" t="s">
        <v>69</v>
      </c>
      <c r="AK582">
        <f>VLOOKUP(Table13[[#This Row],[Market Category]],$M$4:$N$75,2,0)</f>
        <v>1</v>
      </c>
      <c r="AL582" t="s">
        <v>70</v>
      </c>
      <c r="AM582">
        <f>VLOOKUP(Table13[[#This Row],[Vehicle Size]],$O$4:$P$6,2,0)</f>
        <v>1</v>
      </c>
      <c r="AN582" t="s">
        <v>101</v>
      </c>
      <c r="AO582">
        <f>VLOOKUP(Table13[[#This Row],[Vehicle Style]],$Q$4:$R$19,2,0)</f>
        <v>4</v>
      </c>
      <c r="AP582">
        <v>33</v>
      </c>
      <c r="AQ582">
        <v>25</v>
      </c>
      <c r="AR582">
        <v>819</v>
      </c>
      <c r="AS582">
        <v>19995</v>
      </c>
    </row>
    <row r="583" spans="3:45" x14ac:dyDescent="0.35">
      <c r="C583" t="s">
        <v>795</v>
      </c>
      <c r="D583">
        <v>580</v>
      </c>
      <c r="T583">
        <v>580</v>
      </c>
      <c r="U583" t="s">
        <v>136</v>
      </c>
      <c r="V583">
        <f>VLOOKUP(Table13[[#This Row],[Make]],$A$4:$B$51,2,0)</f>
        <v>13</v>
      </c>
      <c r="W583" t="s">
        <v>224</v>
      </c>
      <c r="X583">
        <f>VLOOKUP(Table13[[#This Row],[Model]],Table12[[Model S]:[Column2]],2,0)</f>
        <v>41</v>
      </c>
      <c r="Y583">
        <v>2001</v>
      </c>
      <c r="Z583">
        <f>VLOOKUP(Table13[[#This Row],[Year]],$E$4:$F$31,2,0)</f>
        <v>12</v>
      </c>
      <c r="AA583" t="s">
        <v>74</v>
      </c>
      <c r="AB583">
        <f>VLOOKUP(Table13[[#This Row],[Engine Fuel Type]],$G$4:$H$13,2,0)</f>
        <v>9</v>
      </c>
      <c r="AC583">
        <v>485</v>
      </c>
      <c r="AD583">
        <v>12</v>
      </c>
      <c r="AE583" t="s">
        <v>75</v>
      </c>
      <c r="AF583">
        <f>VLOOKUP(Table13[[#This Row],[Transmission Type]],$I$4:$J$7,2,0)</f>
        <v>4</v>
      </c>
      <c r="AG583" t="s">
        <v>76</v>
      </c>
      <c r="AH583">
        <f>VLOOKUP(Table13[[#This Row],[Driven_Wheels]],$K$4:$L$7,2,0)</f>
        <v>4</v>
      </c>
      <c r="AI583">
        <v>2</v>
      </c>
      <c r="AJ583" t="s">
        <v>196</v>
      </c>
      <c r="AK583">
        <f>VLOOKUP(Table13[[#This Row],[Market Category]],$M$4:$N$75,2,0)</f>
        <v>31</v>
      </c>
      <c r="AL583" t="s">
        <v>70</v>
      </c>
      <c r="AM583">
        <f>VLOOKUP(Table13[[#This Row],[Vehicle Size]],$O$4:$P$6,2,0)</f>
        <v>1</v>
      </c>
      <c r="AN583" t="s">
        <v>87</v>
      </c>
      <c r="AO583">
        <f>VLOOKUP(Table13[[#This Row],[Vehicle Style]],$Q$4:$R$19,2,0)</f>
        <v>7</v>
      </c>
      <c r="AP583">
        <v>12</v>
      </c>
      <c r="AQ583">
        <v>8</v>
      </c>
      <c r="AR583">
        <v>2774</v>
      </c>
      <c r="AS583">
        <v>248500</v>
      </c>
    </row>
    <row r="584" spans="3:45" x14ac:dyDescent="0.35">
      <c r="C584" t="s">
        <v>796</v>
      </c>
      <c r="D584">
        <v>581</v>
      </c>
      <c r="T584">
        <v>581</v>
      </c>
      <c r="U584" t="s">
        <v>136</v>
      </c>
      <c r="V584">
        <f>VLOOKUP(Table13[[#This Row],[Make]],$A$4:$B$51,2,0)</f>
        <v>13</v>
      </c>
      <c r="W584" t="s">
        <v>224</v>
      </c>
      <c r="X584">
        <f>VLOOKUP(Table13[[#This Row],[Model]],Table12[[Model S]:[Column2]],2,0)</f>
        <v>41</v>
      </c>
      <c r="Y584">
        <v>2001</v>
      </c>
      <c r="Z584">
        <f>VLOOKUP(Table13[[#This Row],[Year]],$E$4:$F$31,2,0)</f>
        <v>12</v>
      </c>
      <c r="AA584" t="s">
        <v>74</v>
      </c>
      <c r="AB584">
        <f>VLOOKUP(Table13[[#This Row],[Engine Fuel Type]],$G$4:$H$13,2,0)</f>
        <v>9</v>
      </c>
      <c r="AC584">
        <v>485</v>
      </c>
      <c r="AD584">
        <v>12</v>
      </c>
      <c r="AE584" t="s">
        <v>75</v>
      </c>
      <c r="AF584">
        <f>VLOOKUP(Table13[[#This Row],[Transmission Type]],$I$4:$J$7,2,0)</f>
        <v>4</v>
      </c>
      <c r="AG584" t="s">
        <v>76</v>
      </c>
      <c r="AH584">
        <f>VLOOKUP(Table13[[#This Row],[Driven_Wheels]],$K$4:$L$7,2,0)</f>
        <v>4</v>
      </c>
      <c r="AI584">
        <v>2</v>
      </c>
      <c r="AJ584" t="s">
        <v>196</v>
      </c>
      <c r="AK584">
        <f>VLOOKUP(Table13[[#This Row],[Market Category]],$M$4:$N$75,2,0)</f>
        <v>31</v>
      </c>
      <c r="AL584" t="s">
        <v>70</v>
      </c>
      <c r="AM584">
        <f>VLOOKUP(Table13[[#This Row],[Vehicle Size]],$O$4:$P$6,2,0)</f>
        <v>1</v>
      </c>
      <c r="AN584" t="s">
        <v>78</v>
      </c>
      <c r="AO584">
        <f>VLOOKUP(Table13[[#This Row],[Vehicle Style]],$Q$4:$R$19,2,0)</f>
        <v>9</v>
      </c>
      <c r="AP584">
        <v>12</v>
      </c>
      <c r="AQ584">
        <v>8</v>
      </c>
      <c r="AR584">
        <v>2774</v>
      </c>
      <c r="AS584">
        <v>205840</v>
      </c>
    </row>
    <row r="585" spans="3:45" x14ac:dyDescent="0.35">
      <c r="C585" t="s">
        <v>797</v>
      </c>
      <c r="D585">
        <v>582</v>
      </c>
      <c r="T585">
        <v>582</v>
      </c>
      <c r="U585" t="s">
        <v>197</v>
      </c>
      <c r="V585">
        <f>VLOOKUP(Table13[[#This Row],[Make]],$A$4:$B$51,2,0)</f>
        <v>32</v>
      </c>
      <c r="W585" t="s">
        <v>227</v>
      </c>
      <c r="X585">
        <f>VLOOKUP(Table13[[#This Row],[Model]],Table12[[Model S]:[Column2]],2,0)</f>
        <v>42</v>
      </c>
      <c r="Y585">
        <v>1990</v>
      </c>
      <c r="Z585">
        <f>VLOOKUP(Table13[[#This Row],[Year]],$E$4:$F$31,2,0)</f>
        <v>1</v>
      </c>
      <c r="AA585" t="s">
        <v>125</v>
      </c>
      <c r="AB585">
        <f>VLOOKUP(Table13[[#This Row],[Engine Fuel Type]],$G$4:$H$13,2,0)</f>
        <v>10</v>
      </c>
      <c r="AC585">
        <v>238</v>
      </c>
      <c r="AD585">
        <v>8</v>
      </c>
      <c r="AE585" t="s">
        <v>81</v>
      </c>
      <c r="AF585">
        <f>VLOOKUP(Table13[[#This Row],[Transmission Type]],$I$4:$J$7,2,0)</f>
        <v>2</v>
      </c>
      <c r="AG585" t="s">
        <v>76</v>
      </c>
      <c r="AH585">
        <f>VLOOKUP(Table13[[#This Row],[Driven_Wheels]],$K$4:$L$7,2,0)</f>
        <v>4</v>
      </c>
      <c r="AI585">
        <v>2</v>
      </c>
      <c r="AJ585" t="s">
        <v>107</v>
      </c>
      <c r="AK585">
        <f>VLOOKUP(Table13[[#This Row],[Market Category]],$M$4:$N$75,2,0)</f>
        <v>64</v>
      </c>
      <c r="AL585" t="s">
        <v>84</v>
      </c>
      <c r="AM585">
        <f>VLOOKUP(Table13[[#This Row],[Vehicle Size]],$O$4:$P$6,2,0)</f>
        <v>2</v>
      </c>
      <c r="AN585" t="s">
        <v>78</v>
      </c>
      <c r="AO585">
        <f>VLOOKUP(Table13[[#This Row],[Vehicle Style]],$Q$4:$R$19,2,0)</f>
        <v>9</v>
      </c>
      <c r="AP585">
        <v>16</v>
      </c>
      <c r="AQ585">
        <v>12</v>
      </c>
      <c r="AR585">
        <v>617</v>
      </c>
      <c r="AS585">
        <v>2323</v>
      </c>
    </row>
    <row r="586" spans="3:45" x14ac:dyDescent="0.35">
      <c r="C586" t="s">
        <v>798</v>
      </c>
      <c r="D586">
        <v>583</v>
      </c>
      <c r="T586">
        <v>583</v>
      </c>
      <c r="U586" t="s">
        <v>197</v>
      </c>
      <c r="V586">
        <f>VLOOKUP(Table13[[#This Row],[Make]],$A$4:$B$51,2,0)</f>
        <v>32</v>
      </c>
      <c r="W586" t="s">
        <v>227</v>
      </c>
      <c r="X586">
        <f>VLOOKUP(Table13[[#This Row],[Model]],Table12[[Model S]:[Column2]],2,0)</f>
        <v>42</v>
      </c>
      <c r="Y586">
        <v>1990</v>
      </c>
      <c r="Z586">
        <f>VLOOKUP(Table13[[#This Row],[Year]],$E$4:$F$31,2,0)</f>
        <v>1</v>
      </c>
      <c r="AA586" t="s">
        <v>125</v>
      </c>
      <c r="AB586">
        <f>VLOOKUP(Table13[[#This Row],[Engine Fuel Type]],$G$4:$H$13,2,0)</f>
        <v>10</v>
      </c>
      <c r="AC586">
        <v>238</v>
      </c>
      <c r="AD586">
        <v>8</v>
      </c>
      <c r="AE586" t="s">
        <v>81</v>
      </c>
      <c r="AF586">
        <f>VLOOKUP(Table13[[#This Row],[Transmission Type]],$I$4:$J$7,2,0)</f>
        <v>2</v>
      </c>
      <c r="AG586" t="s">
        <v>76</v>
      </c>
      <c r="AH586">
        <f>VLOOKUP(Table13[[#This Row],[Driven_Wheels]],$K$4:$L$7,2,0)</f>
        <v>4</v>
      </c>
      <c r="AI586">
        <v>4</v>
      </c>
      <c r="AJ586" t="s">
        <v>107</v>
      </c>
      <c r="AK586">
        <f>VLOOKUP(Table13[[#This Row],[Market Category]],$M$4:$N$75,2,0)</f>
        <v>64</v>
      </c>
      <c r="AL586" t="s">
        <v>84</v>
      </c>
      <c r="AM586">
        <f>VLOOKUP(Table13[[#This Row],[Vehicle Size]],$O$4:$P$6,2,0)</f>
        <v>2</v>
      </c>
      <c r="AN586" t="s">
        <v>147</v>
      </c>
      <c r="AO586">
        <f>VLOOKUP(Table13[[#This Row],[Vehicle Style]],$Q$4:$R$19,2,0)</f>
        <v>15</v>
      </c>
      <c r="AP586">
        <v>16</v>
      </c>
      <c r="AQ586">
        <v>12</v>
      </c>
      <c r="AR586">
        <v>617</v>
      </c>
      <c r="AS586">
        <v>2170</v>
      </c>
    </row>
    <row r="587" spans="3:45" x14ac:dyDescent="0.35">
      <c r="C587" t="s">
        <v>799</v>
      </c>
      <c r="D587">
        <v>584</v>
      </c>
      <c r="T587">
        <v>584</v>
      </c>
      <c r="U587" t="s">
        <v>197</v>
      </c>
      <c r="V587">
        <f>VLOOKUP(Table13[[#This Row],[Make]],$A$4:$B$51,2,0)</f>
        <v>32</v>
      </c>
      <c r="W587" t="s">
        <v>227</v>
      </c>
      <c r="X587">
        <f>VLOOKUP(Table13[[#This Row],[Model]],Table12[[Model S]:[Column2]],2,0)</f>
        <v>42</v>
      </c>
      <c r="Y587">
        <v>1991</v>
      </c>
      <c r="Z587">
        <f>VLOOKUP(Table13[[#This Row],[Year]],$E$4:$F$31,2,0)</f>
        <v>2</v>
      </c>
      <c r="AA587" t="s">
        <v>125</v>
      </c>
      <c r="AB587">
        <f>VLOOKUP(Table13[[#This Row],[Engine Fuel Type]],$G$4:$H$13,2,0)</f>
        <v>10</v>
      </c>
      <c r="AC587">
        <v>238</v>
      </c>
      <c r="AD587">
        <v>8</v>
      </c>
      <c r="AE587" t="s">
        <v>81</v>
      </c>
      <c r="AF587">
        <f>VLOOKUP(Table13[[#This Row],[Transmission Type]],$I$4:$J$7,2,0)</f>
        <v>2</v>
      </c>
      <c r="AG587" t="s">
        <v>76</v>
      </c>
      <c r="AH587">
        <f>VLOOKUP(Table13[[#This Row],[Driven_Wheels]],$K$4:$L$7,2,0)</f>
        <v>4</v>
      </c>
      <c r="AI587">
        <v>2</v>
      </c>
      <c r="AJ587" t="s">
        <v>107</v>
      </c>
      <c r="AK587">
        <f>VLOOKUP(Table13[[#This Row],[Market Category]],$M$4:$N$75,2,0)</f>
        <v>64</v>
      </c>
      <c r="AL587" t="s">
        <v>84</v>
      </c>
      <c r="AM587">
        <f>VLOOKUP(Table13[[#This Row],[Vehicle Size]],$O$4:$P$6,2,0)</f>
        <v>2</v>
      </c>
      <c r="AN587" t="s">
        <v>78</v>
      </c>
      <c r="AO587">
        <f>VLOOKUP(Table13[[#This Row],[Vehicle Style]],$Q$4:$R$19,2,0)</f>
        <v>9</v>
      </c>
      <c r="AP587">
        <v>16</v>
      </c>
      <c r="AQ587">
        <v>12</v>
      </c>
      <c r="AR587">
        <v>617</v>
      </c>
      <c r="AS587">
        <v>2443</v>
      </c>
    </row>
    <row r="588" spans="3:45" x14ac:dyDescent="0.35">
      <c r="C588" t="s">
        <v>800</v>
      </c>
      <c r="D588">
        <v>585</v>
      </c>
      <c r="T588">
        <v>585</v>
      </c>
      <c r="U588" t="s">
        <v>197</v>
      </c>
      <c r="V588">
        <f>VLOOKUP(Table13[[#This Row],[Make]],$A$4:$B$51,2,0)</f>
        <v>32</v>
      </c>
      <c r="W588" t="s">
        <v>227</v>
      </c>
      <c r="X588">
        <f>VLOOKUP(Table13[[#This Row],[Model]],Table12[[Model S]:[Column2]],2,0)</f>
        <v>42</v>
      </c>
      <c r="Y588">
        <v>1991</v>
      </c>
      <c r="Z588">
        <f>VLOOKUP(Table13[[#This Row],[Year]],$E$4:$F$31,2,0)</f>
        <v>2</v>
      </c>
      <c r="AA588" t="s">
        <v>125</v>
      </c>
      <c r="AB588">
        <f>VLOOKUP(Table13[[#This Row],[Engine Fuel Type]],$G$4:$H$13,2,0)</f>
        <v>10</v>
      </c>
      <c r="AC588">
        <v>238</v>
      </c>
      <c r="AD588">
        <v>8</v>
      </c>
      <c r="AE588" t="s">
        <v>81</v>
      </c>
      <c r="AF588">
        <f>VLOOKUP(Table13[[#This Row],[Transmission Type]],$I$4:$J$7,2,0)</f>
        <v>2</v>
      </c>
      <c r="AG588" t="s">
        <v>76</v>
      </c>
      <c r="AH588">
        <f>VLOOKUP(Table13[[#This Row],[Driven_Wheels]],$K$4:$L$7,2,0)</f>
        <v>4</v>
      </c>
      <c r="AI588">
        <v>4</v>
      </c>
      <c r="AJ588" t="s">
        <v>107</v>
      </c>
      <c r="AK588">
        <f>VLOOKUP(Table13[[#This Row],[Market Category]],$M$4:$N$75,2,0)</f>
        <v>64</v>
      </c>
      <c r="AL588" t="s">
        <v>84</v>
      </c>
      <c r="AM588">
        <f>VLOOKUP(Table13[[#This Row],[Vehicle Size]],$O$4:$P$6,2,0)</f>
        <v>2</v>
      </c>
      <c r="AN588" t="s">
        <v>147</v>
      </c>
      <c r="AO588">
        <f>VLOOKUP(Table13[[#This Row],[Vehicle Style]],$Q$4:$R$19,2,0)</f>
        <v>15</v>
      </c>
      <c r="AP588">
        <v>16</v>
      </c>
      <c r="AQ588">
        <v>12</v>
      </c>
      <c r="AR588">
        <v>617</v>
      </c>
      <c r="AS588">
        <v>2304</v>
      </c>
    </row>
    <row r="589" spans="3:45" x14ac:dyDescent="0.35">
      <c r="C589" t="s">
        <v>801</v>
      </c>
      <c r="D589">
        <v>586</v>
      </c>
      <c r="T589">
        <v>586</v>
      </c>
      <c r="U589" t="s">
        <v>194</v>
      </c>
      <c r="V589">
        <f>VLOOKUP(Table13[[#This Row],[Make]],$A$4:$B$51,2,0)</f>
        <v>31</v>
      </c>
      <c r="W589" t="s">
        <v>233</v>
      </c>
      <c r="X589">
        <f>VLOOKUP(Table13[[#This Row],[Model]],Table12[[Model S]:[Column2]],2,0)</f>
        <v>44</v>
      </c>
      <c r="Y589">
        <v>2016</v>
      </c>
      <c r="Z589">
        <f>VLOOKUP(Table13[[#This Row],[Year]],$E$4:$F$31,2,0)</f>
        <v>27</v>
      </c>
      <c r="AA589" t="s">
        <v>74</v>
      </c>
      <c r="AB589">
        <f>VLOOKUP(Table13[[#This Row],[Engine Fuel Type]],$G$4:$H$13,2,0)</f>
        <v>9</v>
      </c>
      <c r="AC589">
        <v>562</v>
      </c>
      <c r="AD589">
        <v>8</v>
      </c>
      <c r="AE589" t="s">
        <v>67</v>
      </c>
      <c r="AF589">
        <f>VLOOKUP(Table13[[#This Row],[Transmission Type]],$I$4:$J$7,2,0)</f>
        <v>1</v>
      </c>
      <c r="AG589" t="s">
        <v>76</v>
      </c>
      <c r="AH589">
        <f>VLOOKUP(Table13[[#This Row],[Driven_Wheels]],$K$4:$L$7,2,0)</f>
        <v>4</v>
      </c>
      <c r="AI589">
        <v>2</v>
      </c>
      <c r="AJ589" t="s">
        <v>196</v>
      </c>
      <c r="AK589">
        <f>VLOOKUP(Table13[[#This Row],[Market Category]],$M$4:$N$75,2,0)</f>
        <v>31</v>
      </c>
      <c r="AL589" t="s">
        <v>70</v>
      </c>
      <c r="AM589">
        <f>VLOOKUP(Table13[[#This Row],[Vehicle Size]],$O$4:$P$6,2,0)</f>
        <v>1</v>
      </c>
      <c r="AN589" t="s">
        <v>78</v>
      </c>
      <c r="AO589">
        <f>VLOOKUP(Table13[[#This Row],[Vehicle Style]],$Q$4:$R$19,2,0)</f>
        <v>9</v>
      </c>
      <c r="AP589">
        <v>23</v>
      </c>
      <c r="AQ589">
        <v>16</v>
      </c>
      <c r="AR589">
        <v>416</v>
      </c>
      <c r="AS589">
        <v>184900</v>
      </c>
    </row>
    <row r="590" spans="3:45" x14ac:dyDescent="0.35">
      <c r="C590" t="s">
        <v>802</v>
      </c>
      <c r="D590">
        <v>587</v>
      </c>
      <c r="T590">
        <v>587</v>
      </c>
      <c r="U590" t="s">
        <v>136</v>
      </c>
      <c r="V590">
        <f>VLOOKUP(Table13[[#This Row],[Make]],$A$4:$B$51,2,0)</f>
        <v>13</v>
      </c>
      <c r="W590" t="s">
        <v>236</v>
      </c>
      <c r="X590">
        <f>VLOOKUP(Table13[[#This Row],[Model]],Table12[[Model S]:[Column2]],2,0)</f>
        <v>45</v>
      </c>
      <c r="Y590">
        <v>2002</v>
      </c>
      <c r="Z590">
        <f>VLOOKUP(Table13[[#This Row],[Year]],$E$4:$F$31,2,0)</f>
        <v>13</v>
      </c>
      <c r="AA590" t="s">
        <v>74</v>
      </c>
      <c r="AB590">
        <f>VLOOKUP(Table13[[#This Row],[Engine Fuel Type]],$G$4:$H$13,2,0)</f>
        <v>9</v>
      </c>
      <c r="AC590">
        <v>515</v>
      </c>
      <c r="AD590">
        <v>12</v>
      </c>
      <c r="AE590" t="s">
        <v>75</v>
      </c>
      <c r="AF590">
        <f>VLOOKUP(Table13[[#This Row],[Transmission Type]],$I$4:$J$7,2,0)</f>
        <v>4</v>
      </c>
      <c r="AG590" t="s">
        <v>76</v>
      </c>
      <c r="AH590">
        <f>VLOOKUP(Table13[[#This Row],[Driven_Wheels]],$K$4:$L$7,2,0)</f>
        <v>4</v>
      </c>
      <c r="AI590">
        <v>2</v>
      </c>
      <c r="AJ590" t="s">
        <v>196</v>
      </c>
      <c r="AK590">
        <f>VLOOKUP(Table13[[#This Row],[Market Category]],$M$4:$N$75,2,0)</f>
        <v>31</v>
      </c>
      <c r="AL590" t="s">
        <v>70</v>
      </c>
      <c r="AM590">
        <f>VLOOKUP(Table13[[#This Row],[Vehicle Size]],$O$4:$P$6,2,0)</f>
        <v>1</v>
      </c>
      <c r="AN590" t="s">
        <v>78</v>
      </c>
      <c r="AO590">
        <f>VLOOKUP(Table13[[#This Row],[Vehicle Style]],$Q$4:$R$19,2,0)</f>
        <v>9</v>
      </c>
      <c r="AP590">
        <v>15</v>
      </c>
      <c r="AQ590">
        <v>9</v>
      </c>
      <c r="AR590">
        <v>2774</v>
      </c>
      <c r="AS590">
        <v>214670</v>
      </c>
    </row>
    <row r="591" spans="3:45" x14ac:dyDescent="0.35">
      <c r="C591" t="s">
        <v>803</v>
      </c>
      <c r="D591">
        <v>588</v>
      </c>
      <c r="T591">
        <v>588</v>
      </c>
      <c r="U591" t="s">
        <v>136</v>
      </c>
      <c r="V591">
        <f>VLOOKUP(Table13[[#This Row],[Make]],$A$4:$B$51,2,0)</f>
        <v>13</v>
      </c>
      <c r="W591" t="s">
        <v>236</v>
      </c>
      <c r="X591">
        <f>VLOOKUP(Table13[[#This Row],[Model]],Table12[[Model S]:[Column2]],2,0)</f>
        <v>45</v>
      </c>
      <c r="Y591">
        <v>2002</v>
      </c>
      <c r="Z591">
        <f>VLOOKUP(Table13[[#This Row],[Year]],$E$4:$F$31,2,0)</f>
        <v>13</v>
      </c>
      <c r="AA591" t="s">
        <v>74</v>
      </c>
      <c r="AB591">
        <f>VLOOKUP(Table13[[#This Row],[Engine Fuel Type]],$G$4:$H$13,2,0)</f>
        <v>9</v>
      </c>
      <c r="AC591">
        <v>515</v>
      </c>
      <c r="AD591">
        <v>12</v>
      </c>
      <c r="AE591" t="s">
        <v>67</v>
      </c>
      <c r="AF591">
        <f>VLOOKUP(Table13[[#This Row],[Transmission Type]],$I$4:$J$7,2,0)</f>
        <v>1</v>
      </c>
      <c r="AG591" t="s">
        <v>76</v>
      </c>
      <c r="AH591">
        <f>VLOOKUP(Table13[[#This Row],[Driven_Wheels]],$K$4:$L$7,2,0)</f>
        <v>4</v>
      </c>
      <c r="AI591">
        <v>2</v>
      </c>
      <c r="AJ591" t="s">
        <v>196</v>
      </c>
      <c r="AK591">
        <f>VLOOKUP(Table13[[#This Row],[Market Category]],$M$4:$N$75,2,0)</f>
        <v>31</v>
      </c>
      <c r="AL591" t="s">
        <v>70</v>
      </c>
      <c r="AM591">
        <f>VLOOKUP(Table13[[#This Row],[Vehicle Size]],$O$4:$P$6,2,0)</f>
        <v>1</v>
      </c>
      <c r="AN591" t="s">
        <v>78</v>
      </c>
      <c r="AO591">
        <f>VLOOKUP(Table13[[#This Row],[Vehicle Style]],$Q$4:$R$19,2,0)</f>
        <v>9</v>
      </c>
      <c r="AP591">
        <v>16</v>
      </c>
      <c r="AQ591">
        <v>9</v>
      </c>
      <c r="AR591">
        <v>2774</v>
      </c>
      <c r="AS591">
        <v>224670</v>
      </c>
    </row>
    <row r="592" spans="3:45" x14ac:dyDescent="0.35">
      <c r="C592" t="s">
        <v>804</v>
      </c>
      <c r="D592">
        <v>589</v>
      </c>
      <c r="T592">
        <v>589</v>
      </c>
      <c r="U592" t="s">
        <v>136</v>
      </c>
      <c r="V592">
        <f>VLOOKUP(Table13[[#This Row],[Make]],$A$4:$B$51,2,0)</f>
        <v>13</v>
      </c>
      <c r="W592" t="s">
        <v>236</v>
      </c>
      <c r="X592">
        <f>VLOOKUP(Table13[[#This Row],[Model]],Table12[[Model S]:[Column2]],2,0)</f>
        <v>45</v>
      </c>
      <c r="Y592">
        <v>2003</v>
      </c>
      <c r="Z592">
        <f>VLOOKUP(Table13[[#This Row],[Year]],$E$4:$F$31,2,0)</f>
        <v>14</v>
      </c>
      <c r="AA592" t="s">
        <v>74</v>
      </c>
      <c r="AB592">
        <f>VLOOKUP(Table13[[#This Row],[Engine Fuel Type]],$G$4:$H$13,2,0)</f>
        <v>9</v>
      </c>
      <c r="AC592">
        <v>515</v>
      </c>
      <c r="AD592">
        <v>12</v>
      </c>
      <c r="AE592" t="s">
        <v>75</v>
      </c>
      <c r="AF592">
        <f>VLOOKUP(Table13[[#This Row],[Transmission Type]],$I$4:$J$7,2,0)</f>
        <v>4</v>
      </c>
      <c r="AG592" t="s">
        <v>76</v>
      </c>
      <c r="AH592">
        <f>VLOOKUP(Table13[[#This Row],[Driven_Wheels]],$K$4:$L$7,2,0)</f>
        <v>4</v>
      </c>
      <c r="AI592">
        <v>2</v>
      </c>
      <c r="AJ592" t="s">
        <v>196</v>
      </c>
      <c r="AK592">
        <f>VLOOKUP(Table13[[#This Row],[Market Category]],$M$4:$N$75,2,0)</f>
        <v>31</v>
      </c>
      <c r="AL592" t="s">
        <v>70</v>
      </c>
      <c r="AM592">
        <f>VLOOKUP(Table13[[#This Row],[Vehicle Size]],$O$4:$P$6,2,0)</f>
        <v>1</v>
      </c>
      <c r="AN592" t="s">
        <v>78</v>
      </c>
      <c r="AO592">
        <f>VLOOKUP(Table13[[#This Row],[Vehicle Style]],$Q$4:$R$19,2,0)</f>
        <v>9</v>
      </c>
      <c r="AP592">
        <v>15</v>
      </c>
      <c r="AQ592">
        <v>9</v>
      </c>
      <c r="AR592">
        <v>2774</v>
      </c>
      <c r="AS592">
        <v>217890</v>
      </c>
    </row>
    <row r="593" spans="3:45" x14ac:dyDescent="0.35">
      <c r="C593" t="s">
        <v>805</v>
      </c>
      <c r="D593">
        <v>590</v>
      </c>
      <c r="T593">
        <v>590</v>
      </c>
      <c r="U593" t="s">
        <v>136</v>
      </c>
      <c r="V593">
        <f>VLOOKUP(Table13[[#This Row],[Make]],$A$4:$B$51,2,0)</f>
        <v>13</v>
      </c>
      <c r="W593" t="s">
        <v>236</v>
      </c>
      <c r="X593">
        <f>VLOOKUP(Table13[[#This Row],[Model]],Table12[[Model S]:[Column2]],2,0)</f>
        <v>45</v>
      </c>
      <c r="Y593">
        <v>2003</v>
      </c>
      <c r="Z593">
        <f>VLOOKUP(Table13[[#This Row],[Year]],$E$4:$F$31,2,0)</f>
        <v>14</v>
      </c>
      <c r="AA593" t="s">
        <v>74</v>
      </c>
      <c r="AB593">
        <f>VLOOKUP(Table13[[#This Row],[Engine Fuel Type]],$G$4:$H$13,2,0)</f>
        <v>9</v>
      </c>
      <c r="AC593">
        <v>515</v>
      </c>
      <c r="AD593">
        <v>12</v>
      </c>
      <c r="AE593" t="s">
        <v>67</v>
      </c>
      <c r="AF593">
        <f>VLOOKUP(Table13[[#This Row],[Transmission Type]],$I$4:$J$7,2,0)</f>
        <v>1</v>
      </c>
      <c r="AG593" t="s">
        <v>76</v>
      </c>
      <c r="AH593">
        <f>VLOOKUP(Table13[[#This Row],[Driven_Wheels]],$K$4:$L$7,2,0)</f>
        <v>4</v>
      </c>
      <c r="AI593">
        <v>2</v>
      </c>
      <c r="AJ593" t="s">
        <v>196</v>
      </c>
      <c r="AK593">
        <f>VLOOKUP(Table13[[#This Row],[Market Category]],$M$4:$N$75,2,0)</f>
        <v>31</v>
      </c>
      <c r="AL593" t="s">
        <v>70</v>
      </c>
      <c r="AM593">
        <f>VLOOKUP(Table13[[#This Row],[Vehicle Size]],$O$4:$P$6,2,0)</f>
        <v>1</v>
      </c>
      <c r="AN593" t="s">
        <v>78</v>
      </c>
      <c r="AO593">
        <f>VLOOKUP(Table13[[#This Row],[Vehicle Style]],$Q$4:$R$19,2,0)</f>
        <v>9</v>
      </c>
      <c r="AP593">
        <v>16</v>
      </c>
      <c r="AQ593">
        <v>9</v>
      </c>
      <c r="AR593">
        <v>2774</v>
      </c>
      <c r="AS593">
        <v>228339</v>
      </c>
    </row>
    <row r="594" spans="3:45" x14ac:dyDescent="0.35">
      <c r="C594" t="s">
        <v>806</v>
      </c>
      <c r="D594">
        <v>591</v>
      </c>
      <c r="T594">
        <v>591</v>
      </c>
      <c r="U594" t="s">
        <v>136</v>
      </c>
      <c r="V594">
        <f>VLOOKUP(Table13[[#This Row],[Make]],$A$4:$B$51,2,0)</f>
        <v>13</v>
      </c>
      <c r="W594" t="s">
        <v>236</v>
      </c>
      <c r="X594">
        <f>VLOOKUP(Table13[[#This Row],[Model]],Table12[[Model S]:[Column2]],2,0)</f>
        <v>45</v>
      </c>
      <c r="Y594">
        <v>2004</v>
      </c>
      <c r="Z594">
        <f>VLOOKUP(Table13[[#This Row],[Year]],$E$4:$F$31,2,0)</f>
        <v>15</v>
      </c>
      <c r="AA594" t="s">
        <v>74</v>
      </c>
      <c r="AB594">
        <f>VLOOKUP(Table13[[#This Row],[Engine Fuel Type]],$G$4:$H$13,2,0)</f>
        <v>9</v>
      </c>
      <c r="AC594">
        <v>515</v>
      </c>
      <c r="AD594">
        <v>12</v>
      </c>
      <c r="AE594" t="s">
        <v>67</v>
      </c>
      <c r="AF594">
        <f>VLOOKUP(Table13[[#This Row],[Transmission Type]],$I$4:$J$7,2,0)</f>
        <v>1</v>
      </c>
      <c r="AG594" t="s">
        <v>76</v>
      </c>
      <c r="AH594">
        <f>VLOOKUP(Table13[[#This Row],[Driven_Wheels]],$K$4:$L$7,2,0)</f>
        <v>4</v>
      </c>
      <c r="AI594">
        <v>2</v>
      </c>
      <c r="AJ594" t="s">
        <v>196</v>
      </c>
      <c r="AK594">
        <f>VLOOKUP(Table13[[#This Row],[Market Category]],$M$4:$N$75,2,0)</f>
        <v>31</v>
      </c>
      <c r="AL594" t="s">
        <v>70</v>
      </c>
      <c r="AM594">
        <f>VLOOKUP(Table13[[#This Row],[Vehicle Size]],$O$4:$P$6,2,0)</f>
        <v>1</v>
      </c>
      <c r="AN594" t="s">
        <v>78</v>
      </c>
      <c r="AO594">
        <f>VLOOKUP(Table13[[#This Row],[Vehicle Style]],$Q$4:$R$19,2,0)</f>
        <v>9</v>
      </c>
      <c r="AP594">
        <v>16</v>
      </c>
      <c r="AQ594">
        <v>9</v>
      </c>
      <c r="AR594">
        <v>2774</v>
      </c>
      <c r="AS594">
        <v>228339</v>
      </c>
    </row>
    <row r="595" spans="3:45" x14ac:dyDescent="0.35">
      <c r="C595" t="s">
        <v>807</v>
      </c>
      <c r="D595">
        <v>592</v>
      </c>
      <c r="T595">
        <v>592</v>
      </c>
      <c r="U595" t="s">
        <v>136</v>
      </c>
      <c r="V595">
        <f>VLOOKUP(Table13[[#This Row],[Make]],$A$4:$B$51,2,0)</f>
        <v>13</v>
      </c>
      <c r="W595" t="s">
        <v>236</v>
      </c>
      <c r="X595">
        <f>VLOOKUP(Table13[[#This Row],[Model]],Table12[[Model S]:[Column2]],2,0)</f>
        <v>45</v>
      </c>
      <c r="Y595">
        <v>2004</v>
      </c>
      <c r="Z595">
        <f>VLOOKUP(Table13[[#This Row],[Year]],$E$4:$F$31,2,0)</f>
        <v>15</v>
      </c>
      <c r="AA595" t="s">
        <v>74</v>
      </c>
      <c r="AB595">
        <f>VLOOKUP(Table13[[#This Row],[Engine Fuel Type]],$G$4:$H$13,2,0)</f>
        <v>9</v>
      </c>
      <c r="AC595">
        <v>515</v>
      </c>
      <c r="AD595">
        <v>12</v>
      </c>
      <c r="AE595" t="s">
        <v>75</v>
      </c>
      <c r="AF595">
        <f>VLOOKUP(Table13[[#This Row],[Transmission Type]],$I$4:$J$7,2,0)</f>
        <v>4</v>
      </c>
      <c r="AG595" t="s">
        <v>76</v>
      </c>
      <c r="AH595">
        <f>VLOOKUP(Table13[[#This Row],[Driven_Wheels]],$K$4:$L$7,2,0)</f>
        <v>4</v>
      </c>
      <c r="AI595">
        <v>2</v>
      </c>
      <c r="AJ595" t="s">
        <v>196</v>
      </c>
      <c r="AK595">
        <f>VLOOKUP(Table13[[#This Row],[Market Category]],$M$4:$N$75,2,0)</f>
        <v>31</v>
      </c>
      <c r="AL595" t="s">
        <v>70</v>
      </c>
      <c r="AM595">
        <f>VLOOKUP(Table13[[#This Row],[Vehicle Size]],$O$4:$P$6,2,0)</f>
        <v>1</v>
      </c>
      <c r="AN595" t="s">
        <v>78</v>
      </c>
      <c r="AO595">
        <f>VLOOKUP(Table13[[#This Row],[Vehicle Style]],$Q$4:$R$19,2,0)</f>
        <v>9</v>
      </c>
      <c r="AP595">
        <v>15</v>
      </c>
      <c r="AQ595">
        <v>9</v>
      </c>
      <c r="AR595">
        <v>2774</v>
      </c>
      <c r="AS595">
        <v>217890</v>
      </c>
    </row>
    <row r="596" spans="3:45" x14ac:dyDescent="0.35">
      <c r="C596" t="s">
        <v>808</v>
      </c>
      <c r="D596">
        <v>593</v>
      </c>
      <c r="T596">
        <v>593</v>
      </c>
      <c r="U596" t="s">
        <v>188</v>
      </c>
      <c r="V596">
        <f>VLOOKUP(Table13[[#This Row],[Make]],$A$4:$B$51,2,0)</f>
        <v>29</v>
      </c>
      <c r="W596" t="s">
        <v>230</v>
      </c>
      <c r="X596">
        <f>VLOOKUP(Table13[[#This Row],[Model]],Table12[[Model S]:[Column2]],2,0)</f>
        <v>43</v>
      </c>
      <c r="Y596">
        <v>2010</v>
      </c>
      <c r="Z596">
        <f>VLOOKUP(Table13[[#This Row],[Year]],$E$4:$F$31,2,0)</f>
        <v>21</v>
      </c>
      <c r="AA596" t="s">
        <v>74</v>
      </c>
      <c r="AB596">
        <f>VLOOKUP(Table13[[#This Row],[Engine Fuel Type]],$G$4:$H$13,2,0)</f>
        <v>9</v>
      </c>
      <c r="AC596">
        <v>543</v>
      </c>
      <c r="AD596">
        <v>12</v>
      </c>
      <c r="AE596" t="s">
        <v>81</v>
      </c>
      <c r="AF596">
        <f>VLOOKUP(Table13[[#This Row],[Transmission Type]],$I$4:$J$7,2,0)</f>
        <v>2</v>
      </c>
      <c r="AG596" t="s">
        <v>76</v>
      </c>
      <c r="AH596">
        <f>VLOOKUP(Table13[[#This Row],[Driven_Wheels]],$K$4:$L$7,2,0)</f>
        <v>4</v>
      </c>
      <c r="AI596">
        <v>4</v>
      </c>
      <c r="AJ596" t="s">
        <v>199</v>
      </c>
      <c r="AK596">
        <f>VLOOKUP(Table13[[#This Row],[Market Category]],$M$4:$N$75,2,0)</f>
        <v>32</v>
      </c>
      <c r="AL596" t="s">
        <v>84</v>
      </c>
      <c r="AM596">
        <f>VLOOKUP(Table13[[#This Row],[Vehicle Size]],$O$4:$P$6,2,0)</f>
        <v>2</v>
      </c>
      <c r="AN596" t="s">
        <v>147</v>
      </c>
      <c r="AO596">
        <f>VLOOKUP(Table13[[#This Row],[Vehicle Style]],$Q$4:$R$19,2,0)</f>
        <v>15</v>
      </c>
      <c r="AP596">
        <v>16</v>
      </c>
      <c r="AQ596">
        <v>10</v>
      </c>
      <c r="AR596">
        <v>67</v>
      </c>
      <c r="AS596">
        <v>366000</v>
      </c>
    </row>
    <row r="597" spans="3:45" x14ac:dyDescent="0.35">
      <c r="C597" t="s">
        <v>809</v>
      </c>
      <c r="D597">
        <v>594</v>
      </c>
      <c r="T597">
        <v>594</v>
      </c>
      <c r="U597" t="s">
        <v>188</v>
      </c>
      <c r="V597">
        <f>VLOOKUP(Table13[[#This Row],[Make]],$A$4:$B$51,2,0)</f>
        <v>29</v>
      </c>
      <c r="W597" t="s">
        <v>230</v>
      </c>
      <c r="X597">
        <f>VLOOKUP(Table13[[#This Row],[Model]],Table12[[Model S]:[Column2]],2,0)</f>
        <v>43</v>
      </c>
      <c r="Y597">
        <v>2010</v>
      </c>
      <c r="Z597">
        <f>VLOOKUP(Table13[[#This Row],[Year]],$E$4:$F$31,2,0)</f>
        <v>21</v>
      </c>
      <c r="AA597" t="s">
        <v>74</v>
      </c>
      <c r="AB597">
        <f>VLOOKUP(Table13[[#This Row],[Engine Fuel Type]],$G$4:$H$13,2,0)</f>
        <v>9</v>
      </c>
      <c r="AC597">
        <v>631</v>
      </c>
      <c r="AD597">
        <v>12</v>
      </c>
      <c r="AE597" t="s">
        <v>81</v>
      </c>
      <c r="AF597">
        <f>VLOOKUP(Table13[[#This Row],[Transmission Type]],$I$4:$J$7,2,0)</f>
        <v>2</v>
      </c>
      <c r="AG597" t="s">
        <v>76</v>
      </c>
      <c r="AH597">
        <f>VLOOKUP(Table13[[#This Row],[Driven_Wheels]],$K$4:$L$7,2,0)</f>
        <v>4</v>
      </c>
      <c r="AI597">
        <v>4</v>
      </c>
      <c r="AJ597" t="s">
        <v>202</v>
      </c>
      <c r="AK597">
        <f>VLOOKUP(Table13[[#This Row],[Market Category]],$M$4:$N$75,2,0)</f>
        <v>33</v>
      </c>
      <c r="AL597" t="s">
        <v>84</v>
      </c>
      <c r="AM597">
        <f>VLOOKUP(Table13[[#This Row],[Vehicle Size]],$O$4:$P$6,2,0)</f>
        <v>2</v>
      </c>
      <c r="AN597" t="s">
        <v>147</v>
      </c>
      <c r="AO597">
        <f>VLOOKUP(Table13[[#This Row],[Vehicle Style]],$Q$4:$R$19,2,0)</f>
        <v>15</v>
      </c>
      <c r="AP597">
        <v>16</v>
      </c>
      <c r="AQ597">
        <v>10</v>
      </c>
      <c r="AR597">
        <v>67</v>
      </c>
      <c r="AS597">
        <v>455500</v>
      </c>
    </row>
    <row r="598" spans="3:45" x14ac:dyDescent="0.35">
      <c r="C598" t="s">
        <v>810</v>
      </c>
      <c r="D598">
        <v>595</v>
      </c>
      <c r="T598">
        <v>595</v>
      </c>
      <c r="U598" t="s">
        <v>188</v>
      </c>
      <c r="V598">
        <f>VLOOKUP(Table13[[#This Row],[Make]],$A$4:$B$51,2,0)</f>
        <v>29</v>
      </c>
      <c r="W598" t="s">
        <v>230</v>
      </c>
      <c r="X598">
        <f>VLOOKUP(Table13[[#This Row],[Model]],Table12[[Model S]:[Column2]],2,0)</f>
        <v>43</v>
      </c>
      <c r="Y598">
        <v>2010</v>
      </c>
      <c r="Z598">
        <f>VLOOKUP(Table13[[#This Row],[Year]],$E$4:$F$31,2,0)</f>
        <v>21</v>
      </c>
      <c r="AA598" t="s">
        <v>74</v>
      </c>
      <c r="AB598">
        <f>VLOOKUP(Table13[[#This Row],[Engine Fuel Type]],$G$4:$H$13,2,0)</f>
        <v>9</v>
      </c>
      <c r="AC598">
        <v>604</v>
      </c>
      <c r="AD598">
        <v>12</v>
      </c>
      <c r="AE598" t="s">
        <v>81</v>
      </c>
      <c r="AF598">
        <f>VLOOKUP(Table13[[#This Row],[Transmission Type]],$I$4:$J$7,2,0)</f>
        <v>2</v>
      </c>
      <c r="AG598" t="s">
        <v>76</v>
      </c>
      <c r="AH598">
        <f>VLOOKUP(Table13[[#This Row],[Driven_Wheels]],$K$4:$L$7,2,0)</f>
        <v>4</v>
      </c>
      <c r="AI598">
        <v>4</v>
      </c>
      <c r="AJ598" t="s">
        <v>202</v>
      </c>
      <c r="AK598">
        <f>VLOOKUP(Table13[[#This Row],[Market Category]],$M$4:$N$75,2,0)</f>
        <v>33</v>
      </c>
      <c r="AL598" t="s">
        <v>84</v>
      </c>
      <c r="AM598">
        <f>VLOOKUP(Table13[[#This Row],[Vehicle Size]],$O$4:$P$6,2,0)</f>
        <v>2</v>
      </c>
      <c r="AN598" t="s">
        <v>147</v>
      </c>
      <c r="AO598">
        <f>VLOOKUP(Table13[[#This Row],[Vehicle Style]],$Q$4:$R$19,2,0)</f>
        <v>15</v>
      </c>
      <c r="AP598">
        <v>16</v>
      </c>
      <c r="AQ598">
        <v>10</v>
      </c>
      <c r="AR598">
        <v>67</v>
      </c>
      <c r="AS598">
        <v>405500</v>
      </c>
    </row>
    <row r="599" spans="3:45" x14ac:dyDescent="0.35">
      <c r="C599" t="s">
        <v>811</v>
      </c>
      <c r="D599">
        <v>596</v>
      </c>
      <c r="T599">
        <v>596</v>
      </c>
      <c r="U599" t="s">
        <v>188</v>
      </c>
      <c r="V599">
        <f>VLOOKUP(Table13[[#This Row],[Make]],$A$4:$B$51,2,0)</f>
        <v>29</v>
      </c>
      <c r="W599" t="s">
        <v>230</v>
      </c>
      <c r="X599">
        <f>VLOOKUP(Table13[[#This Row],[Model]],Table12[[Model S]:[Column2]],2,0)</f>
        <v>43</v>
      </c>
      <c r="Y599">
        <v>2011</v>
      </c>
      <c r="Z599">
        <f>VLOOKUP(Table13[[#This Row],[Year]],$E$4:$F$31,2,0)</f>
        <v>22</v>
      </c>
      <c r="AA599" t="s">
        <v>74</v>
      </c>
      <c r="AB599">
        <f>VLOOKUP(Table13[[#This Row],[Engine Fuel Type]],$G$4:$H$13,2,0)</f>
        <v>9</v>
      </c>
      <c r="AC599">
        <v>543</v>
      </c>
      <c r="AD599">
        <v>12</v>
      </c>
      <c r="AE599" t="s">
        <v>81</v>
      </c>
      <c r="AF599">
        <f>VLOOKUP(Table13[[#This Row],[Transmission Type]],$I$4:$J$7,2,0)</f>
        <v>2</v>
      </c>
      <c r="AG599" t="s">
        <v>76</v>
      </c>
      <c r="AH599">
        <f>VLOOKUP(Table13[[#This Row],[Driven_Wheels]],$K$4:$L$7,2,0)</f>
        <v>4</v>
      </c>
      <c r="AI599">
        <v>4</v>
      </c>
      <c r="AJ599" t="s">
        <v>199</v>
      </c>
      <c r="AK599">
        <f>VLOOKUP(Table13[[#This Row],[Market Category]],$M$4:$N$75,2,0)</f>
        <v>32</v>
      </c>
      <c r="AL599" t="s">
        <v>84</v>
      </c>
      <c r="AM599">
        <f>VLOOKUP(Table13[[#This Row],[Vehicle Size]],$O$4:$P$6,2,0)</f>
        <v>2</v>
      </c>
      <c r="AN599" t="s">
        <v>147</v>
      </c>
      <c r="AO599">
        <f>VLOOKUP(Table13[[#This Row],[Vehicle Style]],$Q$4:$R$19,2,0)</f>
        <v>15</v>
      </c>
      <c r="AP599">
        <v>16</v>
      </c>
      <c r="AQ599">
        <v>10</v>
      </c>
      <c r="AR599">
        <v>67</v>
      </c>
      <c r="AS599">
        <v>372500</v>
      </c>
    </row>
    <row r="600" spans="3:45" x14ac:dyDescent="0.35">
      <c r="C600" t="s">
        <v>812</v>
      </c>
      <c r="D600">
        <v>597</v>
      </c>
      <c r="T600">
        <v>597</v>
      </c>
      <c r="U600" t="s">
        <v>188</v>
      </c>
      <c r="V600">
        <f>VLOOKUP(Table13[[#This Row],[Make]],$A$4:$B$51,2,0)</f>
        <v>29</v>
      </c>
      <c r="W600" t="s">
        <v>230</v>
      </c>
      <c r="X600">
        <f>VLOOKUP(Table13[[#This Row],[Model]],Table12[[Model S]:[Column2]],2,0)</f>
        <v>43</v>
      </c>
      <c r="Y600">
        <v>2011</v>
      </c>
      <c r="Z600">
        <f>VLOOKUP(Table13[[#This Row],[Year]],$E$4:$F$31,2,0)</f>
        <v>22</v>
      </c>
      <c r="AA600" t="s">
        <v>74</v>
      </c>
      <c r="AB600">
        <f>VLOOKUP(Table13[[#This Row],[Engine Fuel Type]],$G$4:$H$13,2,0)</f>
        <v>9</v>
      </c>
      <c r="AC600">
        <v>620</v>
      </c>
      <c r="AD600">
        <v>12</v>
      </c>
      <c r="AE600" t="s">
        <v>81</v>
      </c>
      <c r="AF600">
        <f>VLOOKUP(Table13[[#This Row],[Transmission Type]],$I$4:$J$7,2,0)</f>
        <v>2</v>
      </c>
      <c r="AG600" t="s">
        <v>76</v>
      </c>
      <c r="AH600">
        <f>VLOOKUP(Table13[[#This Row],[Driven_Wheels]],$K$4:$L$7,2,0)</f>
        <v>4</v>
      </c>
      <c r="AI600">
        <v>4</v>
      </c>
      <c r="AJ600" t="s">
        <v>202</v>
      </c>
      <c r="AK600">
        <f>VLOOKUP(Table13[[#This Row],[Market Category]],$M$4:$N$75,2,0)</f>
        <v>33</v>
      </c>
      <c r="AL600" t="s">
        <v>84</v>
      </c>
      <c r="AM600">
        <f>VLOOKUP(Table13[[#This Row],[Vehicle Size]],$O$4:$P$6,2,0)</f>
        <v>2</v>
      </c>
      <c r="AN600" t="s">
        <v>147</v>
      </c>
      <c r="AO600">
        <f>VLOOKUP(Table13[[#This Row],[Vehicle Style]],$Q$4:$R$19,2,0)</f>
        <v>15</v>
      </c>
      <c r="AP600">
        <v>16</v>
      </c>
      <c r="AQ600">
        <v>10</v>
      </c>
      <c r="AR600">
        <v>67</v>
      </c>
      <c r="AS600">
        <v>412000</v>
      </c>
    </row>
    <row r="601" spans="3:45" x14ac:dyDescent="0.35">
      <c r="C601" t="s">
        <v>813</v>
      </c>
      <c r="D601">
        <v>598</v>
      </c>
      <c r="T601">
        <v>598</v>
      </c>
      <c r="U601" t="s">
        <v>188</v>
      </c>
      <c r="V601">
        <f>VLOOKUP(Table13[[#This Row],[Make]],$A$4:$B$51,2,0)</f>
        <v>29</v>
      </c>
      <c r="W601" t="s">
        <v>230</v>
      </c>
      <c r="X601">
        <f>VLOOKUP(Table13[[#This Row],[Model]],Table12[[Model S]:[Column2]],2,0)</f>
        <v>43</v>
      </c>
      <c r="Y601">
        <v>2012</v>
      </c>
      <c r="Z601">
        <f>VLOOKUP(Table13[[#This Row],[Year]],$E$4:$F$31,2,0)</f>
        <v>23</v>
      </c>
      <c r="AA601" t="s">
        <v>74</v>
      </c>
      <c r="AB601">
        <f>VLOOKUP(Table13[[#This Row],[Engine Fuel Type]],$G$4:$H$13,2,0)</f>
        <v>9</v>
      </c>
      <c r="AC601">
        <v>543</v>
      </c>
      <c r="AD601">
        <v>12</v>
      </c>
      <c r="AE601" t="s">
        <v>81</v>
      </c>
      <c r="AF601">
        <f>VLOOKUP(Table13[[#This Row],[Transmission Type]],$I$4:$J$7,2,0)</f>
        <v>2</v>
      </c>
      <c r="AG601" t="s">
        <v>76</v>
      </c>
      <c r="AH601">
        <f>VLOOKUP(Table13[[#This Row],[Driven_Wheels]],$K$4:$L$7,2,0)</f>
        <v>4</v>
      </c>
      <c r="AI601">
        <v>4</v>
      </c>
      <c r="AJ601" t="s">
        <v>199</v>
      </c>
      <c r="AK601">
        <f>VLOOKUP(Table13[[#This Row],[Market Category]],$M$4:$N$75,2,0)</f>
        <v>32</v>
      </c>
      <c r="AL601" t="s">
        <v>84</v>
      </c>
      <c r="AM601">
        <f>VLOOKUP(Table13[[#This Row],[Vehicle Size]],$O$4:$P$6,2,0)</f>
        <v>2</v>
      </c>
      <c r="AN601" t="s">
        <v>147</v>
      </c>
      <c r="AO601">
        <f>VLOOKUP(Table13[[#This Row],[Vehicle Style]],$Q$4:$R$19,2,0)</f>
        <v>15</v>
      </c>
      <c r="AP601">
        <v>16</v>
      </c>
      <c r="AQ601">
        <v>10</v>
      </c>
      <c r="AR601">
        <v>67</v>
      </c>
      <c r="AS601">
        <v>379050</v>
      </c>
    </row>
    <row r="602" spans="3:45" x14ac:dyDescent="0.35">
      <c r="C602" t="s">
        <v>814</v>
      </c>
      <c r="D602">
        <v>599</v>
      </c>
      <c r="T602">
        <v>599</v>
      </c>
      <c r="U602" t="s">
        <v>188</v>
      </c>
      <c r="V602">
        <f>VLOOKUP(Table13[[#This Row],[Make]],$A$4:$B$51,2,0)</f>
        <v>29</v>
      </c>
      <c r="W602" t="s">
        <v>230</v>
      </c>
      <c r="X602">
        <f>VLOOKUP(Table13[[#This Row],[Model]],Table12[[Model S]:[Column2]],2,0)</f>
        <v>43</v>
      </c>
      <c r="Y602">
        <v>2012</v>
      </c>
      <c r="Z602">
        <f>VLOOKUP(Table13[[#This Row],[Year]],$E$4:$F$31,2,0)</f>
        <v>23</v>
      </c>
      <c r="AA602" t="s">
        <v>74</v>
      </c>
      <c r="AB602">
        <f>VLOOKUP(Table13[[#This Row],[Engine Fuel Type]],$G$4:$H$13,2,0)</f>
        <v>9</v>
      </c>
      <c r="AC602">
        <v>620</v>
      </c>
      <c r="AD602">
        <v>12</v>
      </c>
      <c r="AE602" t="s">
        <v>81</v>
      </c>
      <c r="AF602">
        <f>VLOOKUP(Table13[[#This Row],[Transmission Type]],$I$4:$J$7,2,0)</f>
        <v>2</v>
      </c>
      <c r="AG602" t="s">
        <v>76</v>
      </c>
      <c r="AH602">
        <f>VLOOKUP(Table13[[#This Row],[Driven_Wheels]],$K$4:$L$7,2,0)</f>
        <v>4</v>
      </c>
      <c r="AI602">
        <v>4</v>
      </c>
      <c r="AJ602" t="s">
        <v>208</v>
      </c>
      <c r="AK602">
        <f>VLOOKUP(Table13[[#This Row],[Market Category]],$M$4:$N$75,2,0)</f>
        <v>35</v>
      </c>
      <c r="AL602" t="s">
        <v>84</v>
      </c>
      <c r="AM602">
        <f>VLOOKUP(Table13[[#This Row],[Vehicle Size]],$O$4:$P$6,2,0)</f>
        <v>2</v>
      </c>
      <c r="AN602" t="s">
        <v>147</v>
      </c>
      <c r="AO602">
        <f>VLOOKUP(Table13[[#This Row],[Vehicle Style]],$Q$4:$R$19,2,0)</f>
        <v>15</v>
      </c>
      <c r="AP602">
        <v>16</v>
      </c>
      <c r="AQ602">
        <v>10</v>
      </c>
      <c r="AR602">
        <v>67</v>
      </c>
      <c r="AS602">
        <v>418950</v>
      </c>
    </row>
    <row r="603" spans="3:45" x14ac:dyDescent="0.35">
      <c r="C603" t="s">
        <v>815</v>
      </c>
      <c r="D603">
        <v>600</v>
      </c>
      <c r="T603">
        <v>600</v>
      </c>
      <c r="U603" t="s">
        <v>136</v>
      </c>
      <c r="V603">
        <f>VLOOKUP(Table13[[#This Row],[Make]],$A$4:$B$51,2,0)</f>
        <v>13</v>
      </c>
      <c r="W603" t="s">
        <v>239</v>
      </c>
      <c r="X603">
        <f>VLOOKUP(Table13[[#This Row],[Model]],Table12[[Model S]:[Column2]],2,0)</f>
        <v>46</v>
      </c>
      <c r="Y603">
        <v>2009</v>
      </c>
      <c r="Z603">
        <f>VLOOKUP(Table13[[#This Row],[Year]],$E$4:$F$31,2,0)</f>
        <v>20</v>
      </c>
      <c r="AA603" t="s">
        <v>74</v>
      </c>
      <c r="AB603">
        <f>VLOOKUP(Table13[[#This Row],[Engine Fuel Type]],$G$4:$H$13,2,0)</f>
        <v>9</v>
      </c>
      <c r="AC603">
        <v>611</v>
      </c>
      <c r="AD603">
        <v>12</v>
      </c>
      <c r="AE603" t="s">
        <v>67</v>
      </c>
      <c r="AF603">
        <f>VLOOKUP(Table13[[#This Row],[Transmission Type]],$I$4:$J$7,2,0)</f>
        <v>1</v>
      </c>
      <c r="AG603" t="s">
        <v>76</v>
      </c>
      <c r="AH603">
        <f>VLOOKUP(Table13[[#This Row],[Driven_Wheels]],$K$4:$L$7,2,0)</f>
        <v>4</v>
      </c>
      <c r="AI603">
        <v>2</v>
      </c>
      <c r="AJ603" t="s">
        <v>196</v>
      </c>
      <c r="AK603">
        <f>VLOOKUP(Table13[[#This Row],[Market Category]],$M$4:$N$75,2,0)</f>
        <v>31</v>
      </c>
      <c r="AL603" t="s">
        <v>94</v>
      </c>
      <c r="AM603">
        <f>VLOOKUP(Table13[[#This Row],[Vehicle Size]],$O$4:$P$6,2,0)</f>
        <v>3</v>
      </c>
      <c r="AN603" t="s">
        <v>78</v>
      </c>
      <c r="AO603">
        <f>VLOOKUP(Table13[[#This Row],[Vehicle Style]],$Q$4:$R$19,2,0)</f>
        <v>9</v>
      </c>
      <c r="AP603">
        <v>15</v>
      </c>
      <c r="AQ603">
        <v>11</v>
      </c>
      <c r="AR603">
        <v>2774</v>
      </c>
      <c r="AS603">
        <v>320580</v>
      </c>
    </row>
    <row r="604" spans="3:45" x14ac:dyDescent="0.35">
      <c r="C604" t="s">
        <v>816</v>
      </c>
      <c r="D604">
        <v>601</v>
      </c>
      <c r="T604">
        <v>601</v>
      </c>
      <c r="U604" t="s">
        <v>136</v>
      </c>
      <c r="V604">
        <f>VLOOKUP(Table13[[#This Row],[Make]],$A$4:$B$51,2,0)</f>
        <v>13</v>
      </c>
      <c r="W604" t="s">
        <v>239</v>
      </c>
      <c r="X604">
        <f>VLOOKUP(Table13[[#This Row],[Model]],Table12[[Model S]:[Column2]],2,0)</f>
        <v>46</v>
      </c>
      <c r="Y604">
        <v>2009</v>
      </c>
      <c r="Z604">
        <f>VLOOKUP(Table13[[#This Row],[Year]],$E$4:$F$31,2,0)</f>
        <v>20</v>
      </c>
      <c r="AA604" t="s">
        <v>74</v>
      </c>
      <c r="AB604">
        <f>VLOOKUP(Table13[[#This Row],[Engine Fuel Type]],$G$4:$H$13,2,0)</f>
        <v>9</v>
      </c>
      <c r="AC604">
        <v>611</v>
      </c>
      <c r="AD604">
        <v>12</v>
      </c>
      <c r="AE604" t="s">
        <v>75</v>
      </c>
      <c r="AF604">
        <f>VLOOKUP(Table13[[#This Row],[Transmission Type]],$I$4:$J$7,2,0)</f>
        <v>4</v>
      </c>
      <c r="AG604" t="s">
        <v>76</v>
      </c>
      <c r="AH604">
        <f>VLOOKUP(Table13[[#This Row],[Driven_Wheels]],$K$4:$L$7,2,0)</f>
        <v>4</v>
      </c>
      <c r="AI604">
        <v>2</v>
      </c>
      <c r="AJ604" t="s">
        <v>196</v>
      </c>
      <c r="AK604">
        <f>VLOOKUP(Table13[[#This Row],[Market Category]],$M$4:$N$75,2,0)</f>
        <v>31</v>
      </c>
      <c r="AL604" t="s">
        <v>94</v>
      </c>
      <c r="AM604">
        <f>VLOOKUP(Table13[[#This Row],[Vehicle Size]],$O$4:$P$6,2,0)</f>
        <v>3</v>
      </c>
      <c r="AN604" t="s">
        <v>78</v>
      </c>
      <c r="AO604">
        <f>VLOOKUP(Table13[[#This Row],[Vehicle Style]],$Q$4:$R$19,2,0)</f>
        <v>9</v>
      </c>
      <c r="AP604">
        <v>15</v>
      </c>
      <c r="AQ604">
        <v>11</v>
      </c>
      <c r="AR604">
        <v>2774</v>
      </c>
      <c r="AS604">
        <v>310543</v>
      </c>
    </row>
    <row r="605" spans="3:45" x14ac:dyDescent="0.35">
      <c r="C605" t="s">
        <v>817</v>
      </c>
      <c r="D605">
        <v>602</v>
      </c>
      <c r="T605">
        <v>602</v>
      </c>
      <c r="U605" t="s">
        <v>136</v>
      </c>
      <c r="V605">
        <f>VLOOKUP(Table13[[#This Row],[Make]],$A$4:$B$51,2,0)</f>
        <v>13</v>
      </c>
      <c r="W605" t="s">
        <v>239</v>
      </c>
      <c r="X605">
        <f>VLOOKUP(Table13[[#This Row],[Model]],Table12[[Model S]:[Column2]],2,0)</f>
        <v>46</v>
      </c>
      <c r="Y605">
        <v>2010</v>
      </c>
      <c r="Z605">
        <f>VLOOKUP(Table13[[#This Row],[Year]],$E$4:$F$31,2,0)</f>
        <v>21</v>
      </c>
      <c r="AA605" t="s">
        <v>74</v>
      </c>
      <c r="AB605">
        <f>VLOOKUP(Table13[[#This Row],[Engine Fuel Type]],$G$4:$H$13,2,0)</f>
        <v>9</v>
      </c>
      <c r="AC605">
        <v>611</v>
      </c>
      <c r="AD605">
        <v>12</v>
      </c>
      <c r="AE605" t="s">
        <v>75</v>
      </c>
      <c r="AF605">
        <f>VLOOKUP(Table13[[#This Row],[Transmission Type]],$I$4:$J$7,2,0)</f>
        <v>4</v>
      </c>
      <c r="AG605" t="s">
        <v>76</v>
      </c>
      <c r="AH605">
        <f>VLOOKUP(Table13[[#This Row],[Driven_Wheels]],$K$4:$L$7,2,0)</f>
        <v>4</v>
      </c>
      <c r="AI605">
        <v>2</v>
      </c>
      <c r="AJ605" t="s">
        <v>196</v>
      </c>
      <c r="AK605">
        <f>VLOOKUP(Table13[[#This Row],[Market Category]],$M$4:$N$75,2,0)</f>
        <v>31</v>
      </c>
      <c r="AL605" t="s">
        <v>94</v>
      </c>
      <c r="AM605">
        <f>VLOOKUP(Table13[[#This Row],[Vehicle Size]],$O$4:$P$6,2,0)</f>
        <v>3</v>
      </c>
      <c r="AN605" t="s">
        <v>78</v>
      </c>
      <c r="AO605">
        <f>VLOOKUP(Table13[[#This Row],[Vehicle Style]],$Q$4:$R$19,2,0)</f>
        <v>9</v>
      </c>
      <c r="AP605">
        <v>15</v>
      </c>
      <c r="AQ605">
        <v>11</v>
      </c>
      <c r="AR605">
        <v>2774</v>
      </c>
      <c r="AS605">
        <v>310543</v>
      </c>
    </row>
    <row r="606" spans="3:45" x14ac:dyDescent="0.35">
      <c r="C606" t="s">
        <v>818</v>
      </c>
      <c r="D606">
        <v>603</v>
      </c>
      <c r="T606">
        <v>603</v>
      </c>
      <c r="U606" t="s">
        <v>136</v>
      </c>
      <c r="V606">
        <f>VLOOKUP(Table13[[#This Row],[Make]],$A$4:$B$51,2,0)</f>
        <v>13</v>
      </c>
      <c r="W606" t="s">
        <v>239</v>
      </c>
      <c r="X606">
        <f>VLOOKUP(Table13[[#This Row],[Model]],Table12[[Model S]:[Column2]],2,0)</f>
        <v>46</v>
      </c>
      <c r="Y606">
        <v>2011</v>
      </c>
      <c r="Z606">
        <f>VLOOKUP(Table13[[#This Row],[Year]],$E$4:$F$31,2,0)</f>
        <v>22</v>
      </c>
      <c r="AA606" t="s">
        <v>74</v>
      </c>
      <c r="AB606">
        <f>VLOOKUP(Table13[[#This Row],[Engine Fuel Type]],$G$4:$H$13,2,0)</f>
        <v>9</v>
      </c>
      <c r="AC606">
        <v>611</v>
      </c>
      <c r="AD606">
        <v>12</v>
      </c>
      <c r="AE606" t="s">
        <v>67</v>
      </c>
      <c r="AF606">
        <f>VLOOKUP(Table13[[#This Row],[Transmission Type]],$I$4:$J$7,2,0)</f>
        <v>1</v>
      </c>
      <c r="AG606" t="s">
        <v>76</v>
      </c>
      <c r="AH606">
        <f>VLOOKUP(Table13[[#This Row],[Driven_Wheels]],$K$4:$L$7,2,0)</f>
        <v>4</v>
      </c>
      <c r="AI606">
        <v>2</v>
      </c>
      <c r="AJ606" t="s">
        <v>196</v>
      </c>
      <c r="AK606">
        <f>VLOOKUP(Table13[[#This Row],[Market Category]],$M$4:$N$75,2,0)</f>
        <v>31</v>
      </c>
      <c r="AL606" t="s">
        <v>94</v>
      </c>
      <c r="AM606">
        <f>VLOOKUP(Table13[[#This Row],[Vehicle Size]],$O$4:$P$6,2,0)</f>
        <v>3</v>
      </c>
      <c r="AN606" t="s">
        <v>78</v>
      </c>
      <c r="AO606">
        <f>VLOOKUP(Table13[[#This Row],[Vehicle Style]],$Q$4:$R$19,2,0)</f>
        <v>9</v>
      </c>
      <c r="AP606">
        <v>15</v>
      </c>
      <c r="AQ606">
        <v>11</v>
      </c>
      <c r="AR606">
        <v>2774</v>
      </c>
      <c r="AS606">
        <v>320580</v>
      </c>
    </row>
    <row r="607" spans="3:45" x14ac:dyDescent="0.35">
      <c r="C607" t="s">
        <v>819</v>
      </c>
      <c r="D607">
        <v>604</v>
      </c>
      <c r="T607">
        <v>604</v>
      </c>
      <c r="U607" t="s">
        <v>136</v>
      </c>
      <c r="V607">
        <f>VLOOKUP(Table13[[#This Row],[Make]],$A$4:$B$51,2,0)</f>
        <v>13</v>
      </c>
      <c r="W607" t="s">
        <v>239</v>
      </c>
      <c r="X607">
        <f>VLOOKUP(Table13[[#This Row],[Model]],Table12[[Model S]:[Column2]],2,0)</f>
        <v>46</v>
      </c>
      <c r="Y607">
        <v>2011</v>
      </c>
      <c r="Z607">
        <f>VLOOKUP(Table13[[#This Row],[Year]],$E$4:$F$31,2,0)</f>
        <v>22</v>
      </c>
      <c r="AA607" t="s">
        <v>74</v>
      </c>
      <c r="AB607">
        <f>VLOOKUP(Table13[[#This Row],[Engine Fuel Type]],$G$4:$H$13,2,0)</f>
        <v>9</v>
      </c>
      <c r="AC607">
        <v>661</v>
      </c>
      <c r="AD607">
        <v>12</v>
      </c>
      <c r="AE607" t="s">
        <v>67</v>
      </c>
      <c r="AF607">
        <f>VLOOKUP(Table13[[#This Row],[Transmission Type]],$I$4:$J$7,2,0)</f>
        <v>1</v>
      </c>
      <c r="AG607" t="s">
        <v>76</v>
      </c>
      <c r="AH607">
        <f>VLOOKUP(Table13[[#This Row],[Driven_Wheels]],$K$4:$L$7,2,0)</f>
        <v>4</v>
      </c>
      <c r="AI607">
        <v>2</v>
      </c>
      <c r="AJ607" t="s">
        <v>180</v>
      </c>
      <c r="AK607">
        <f>VLOOKUP(Table13[[#This Row],[Market Category]],$M$4:$N$75,2,0)</f>
        <v>26</v>
      </c>
      <c r="AL607" t="s">
        <v>94</v>
      </c>
      <c r="AM607">
        <f>VLOOKUP(Table13[[#This Row],[Vehicle Size]],$O$4:$P$6,2,0)</f>
        <v>3</v>
      </c>
      <c r="AN607" t="s">
        <v>78</v>
      </c>
      <c r="AO607">
        <f>VLOOKUP(Table13[[#This Row],[Vehicle Style]],$Q$4:$R$19,2,0)</f>
        <v>9</v>
      </c>
      <c r="AP607">
        <v>15</v>
      </c>
      <c r="AQ607">
        <v>11</v>
      </c>
      <c r="AR607">
        <v>2774</v>
      </c>
      <c r="AS607">
        <v>410000</v>
      </c>
    </row>
    <row r="608" spans="3:45" x14ac:dyDescent="0.35">
      <c r="C608" t="s">
        <v>820</v>
      </c>
      <c r="D608">
        <v>605</v>
      </c>
      <c r="T608">
        <v>605</v>
      </c>
      <c r="U608" t="s">
        <v>191</v>
      </c>
      <c r="V608">
        <f>VLOOKUP(Table13[[#This Row],[Make]],$A$4:$B$51,2,0)</f>
        <v>30</v>
      </c>
      <c r="W608" t="s">
        <v>201</v>
      </c>
      <c r="X608">
        <f>VLOOKUP(Table13[[#This Row],[Model]],Table12[[Model S]:[Column2]],2,0)</f>
        <v>33</v>
      </c>
      <c r="Y608">
        <v>2013</v>
      </c>
      <c r="Z608">
        <f>VLOOKUP(Table13[[#This Row],[Year]],$E$4:$F$31,2,0)</f>
        <v>24</v>
      </c>
      <c r="AA608" t="s">
        <v>125</v>
      </c>
      <c r="AB608">
        <f>VLOOKUP(Table13[[#This Row],[Engine Fuel Type]],$G$4:$H$13,2,0)</f>
        <v>10</v>
      </c>
      <c r="AC608">
        <v>157</v>
      </c>
      <c r="AD608">
        <v>4</v>
      </c>
      <c r="AE608" t="s">
        <v>81</v>
      </c>
      <c r="AF608">
        <f>VLOOKUP(Table13[[#This Row],[Transmission Type]],$I$4:$J$7,2,0)</f>
        <v>2</v>
      </c>
      <c r="AG608" t="s">
        <v>92</v>
      </c>
      <c r="AH608">
        <f>VLOOKUP(Table13[[#This Row],[Driven_Wheels]],$K$4:$L$7,2,0)</f>
        <v>3</v>
      </c>
      <c r="AI608">
        <v>4</v>
      </c>
      <c r="AJ608" t="s">
        <v>288</v>
      </c>
      <c r="AK608">
        <f>VLOOKUP(Table13[[#This Row],[Market Category]],$M$4:$N$75,2,0)</f>
        <v>70</v>
      </c>
      <c r="AL608" t="s">
        <v>70</v>
      </c>
      <c r="AM608">
        <f>VLOOKUP(Table13[[#This Row],[Vehicle Size]],$O$4:$P$6,2,0)</f>
        <v>1</v>
      </c>
      <c r="AN608" t="s">
        <v>135</v>
      </c>
      <c r="AO608">
        <f>VLOOKUP(Table13[[#This Row],[Vehicle Style]],$Q$4:$R$19,2,0)</f>
        <v>12</v>
      </c>
      <c r="AP608">
        <v>28</v>
      </c>
      <c r="AQ608">
        <v>22</v>
      </c>
      <c r="AR608">
        <v>586</v>
      </c>
      <c r="AS608">
        <v>24470</v>
      </c>
    </row>
    <row r="609" spans="3:45" x14ac:dyDescent="0.35">
      <c r="C609" t="s">
        <v>821</v>
      </c>
      <c r="D609">
        <v>606</v>
      </c>
      <c r="T609">
        <v>606</v>
      </c>
      <c r="U609" t="s">
        <v>191</v>
      </c>
      <c r="V609">
        <f>VLOOKUP(Table13[[#This Row],[Make]],$A$4:$B$51,2,0)</f>
        <v>30</v>
      </c>
      <c r="W609" t="s">
        <v>201</v>
      </c>
      <c r="X609">
        <f>VLOOKUP(Table13[[#This Row],[Model]],Table12[[Model S]:[Column2]],2,0)</f>
        <v>33</v>
      </c>
      <c r="Y609">
        <v>2013</v>
      </c>
      <c r="Z609">
        <f>VLOOKUP(Table13[[#This Row],[Year]],$E$4:$F$31,2,0)</f>
        <v>24</v>
      </c>
      <c r="AA609" t="s">
        <v>125</v>
      </c>
      <c r="AB609">
        <f>VLOOKUP(Table13[[#This Row],[Engine Fuel Type]],$G$4:$H$13,2,0)</f>
        <v>10</v>
      </c>
      <c r="AC609">
        <v>157</v>
      </c>
      <c r="AD609">
        <v>4</v>
      </c>
      <c r="AE609" t="s">
        <v>81</v>
      </c>
      <c r="AF609">
        <f>VLOOKUP(Table13[[#This Row],[Transmission Type]],$I$4:$J$7,2,0)</f>
        <v>2</v>
      </c>
      <c r="AG609" t="s">
        <v>92</v>
      </c>
      <c r="AH609">
        <f>VLOOKUP(Table13[[#This Row],[Driven_Wheels]],$K$4:$L$7,2,0)</f>
        <v>3</v>
      </c>
      <c r="AI609">
        <v>4</v>
      </c>
      <c r="AJ609" t="s">
        <v>288</v>
      </c>
      <c r="AK609">
        <f>VLOOKUP(Table13[[#This Row],[Market Category]],$M$4:$N$75,2,0)</f>
        <v>70</v>
      </c>
      <c r="AL609" t="s">
        <v>70</v>
      </c>
      <c r="AM609">
        <f>VLOOKUP(Table13[[#This Row],[Vehicle Size]],$O$4:$P$6,2,0)</f>
        <v>1</v>
      </c>
      <c r="AN609" t="s">
        <v>135</v>
      </c>
      <c r="AO609">
        <f>VLOOKUP(Table13[[#This Row],[Vehicle Style]],$Q$4:$R$19,2,0)</f>
        <v>12</v>
      </c>
      <c r="AP609">
        <v>28</v>
      </c>
      <c r="AQ609">
        <v>22</v>
      </c>
      <c r="AR609">
        <v>586</v>
      </c>
      <c r="AS609">
        <v>20940</v>
      </c>
    </row>
    <row r="610" spans="3:45" x14ac:dyDescent="0.35">
      <c r="C610" t="s">
        <v>822</v>
      </c>
      <c r="D610">
        <v>607</v>
      </c>
      <c r="T610">
        <v>607</v>
      </c>
      <c r="U610" t="s">
        <v>191</v>
      </c>
      <c r="V610">
        <f>VLOOKUP(Table13[[#This Row],[Make]],$A$4:$B$51,2,0)</f>
        <v>30</v>
      </c>
      <c r="W610" t="s">
        <v>201</v>
      </c>
      <c r="X610">
        <f>VLOOKUP(Table13[[#This Row],[Model]],Table12[[Model S]:[Column2]],2,0)</f>
        <v>33</v>
      </c>
      <c r="Y610">
        <v>2013</v>
      </c>
      <c r="Z610">
        <f>VLOOKUP(Table13[[#This Row],[Year]],$E$4:$F$31,2,0)</f>
        <v>24</v>
      </c>
      <c r="AA610" t="s">
        <v>125</v>
      </c>
      <c r="AB610">
        <f>VLOOKUP(Table13[[#This Row],[Engine Fuel Type]],$G$4:$H$13,2,0)</f>
        <v>10</v>
      </c>
      <c r="AC610">
        <v>157</v>
      </c>
      <c r="AD610">
        <v>4</v>
      </c>
      <c r="AE610" t="s">
        <v>75</v>
      </c>
      <c r="AF610">
        <f>VLOOKUP(Table13[[#This Row],[Transmission Type]],$I$4:$J$7,2,0)</f>
        <v>4</v>
      </c>
      <c r="AG610" t="s">
        <v>92</v>
      </c>
      <c r="AH610">
        <f>VLOOKUP(Table13[[#This Row],[Driven_Wheels]],$K$4:$L$7,2,0)</f>
        <v>3</v>
      </c>
      <c r="AI610">
        <v>4</v>
      </c>
      <c r="AJ610" t="s">
        <v>288</v>
      </c>
      <c r="AK610">
        <f>VLOOKUP(Table13[[#This Row],[Market Category]],$M$4:$N$75,2,0)</f>
        <v>70</v>
      </c>
      <c r="AL610" t="s">
        <v>70</v>
      </c>
      <c r="AM610">
        <f>VLOOKUP(Table13[[#This Row],[Vehicle Size]],$O$4:$P$6,2,0)</f>
        <v>1</v>
      </c>
      <c r="AN610" t="s">
        <v>135</v>
      </c>
      <c r="AO610">
        <f>VLOOKUP(Table13[[#This Row],[Vehicle Style]],$Q$4:$R$19,2,0)</f>
        <v>12</v>
      </c>
      <c r="AP610">
        <v>28</v>
      </c>
      <c r="AQ610">
        <v>21</v>
      </c>
      <c r="AR610">
        <v>586</v>
      </c>
      <c r="AS610">
        <v>19940</v>
      </c>
    </row>
    <row r="611" spans="3:45" x14ac:dyDescent="0.35">
      <c r="C611" t="s">
        <v>823</v>
      </c>
      <c r="D611">
        <v>608</v>
      </c>
      <c r="T611">
        <v>608</v>
      </c>
      <c r="U611" t="s">
        <v>191</v>
      </c>
      <c r="V611">
        <f>VLOOKUP(Table13[[#This Row],[Make]],$A$4:$B$51,2,0)</f>
        <v>30</v>
      </c>
      <c r="W611" t="s">
        <v>201</v>
      </c>
      <c r="X611">
        <f>VLOOKUP(Table13[[#This Row],[Model]],Table12[[Model S]:[Column2]],2,0)</f>
        <v>33</v>
      </c>
      <c r="Y611">
        <v>2013</v>
      </c>
      <c r="Z611">
        <f>VLOOKUP(Table13[[#This Row],[Year]],$E$4:$F$31,2,0)</f>
        <v>24</v>
      </c>
      <c r="AA611" t="s">
        <v>125</v>
      </c>
      <c r="AB611">
        <f>VLOOKUP(Table13[[#This Row],[Engine Fuel Type]],$G$4:$H$13,2,0)</f>
        <v>10</v>
      </c>
      <c r="AC611">
        <v>157</v>
      </c>
      <c r="AD611">
        <v>4</v>
      </c>
      <c r="AE611" t="s">
        <v>81</v>
      </c>
      <c r="AF611">
        <f>VLOOKUP(Table13[[#This Row],[Transmission Type]],$I$4:$J$7,2,0)</f>
        <v>2</v>
      </c>
      <c r="AG611" t="s">
        <v>92</v>
      </c>
      <c r="AH611">
        <f>VLOOKUP(Table13[[#This Row],[Driven_Wheels]],$K$4:$L$7,2,0)</f>
        <v>3</v>
      </c>
      <c r="AI611">
        <v>4</v>
      </c>
      <c r="AJ611" t="s">
        <v>288</v>
      </c>
      <c r="AK611">
        <f>VLOOKUP(Table13[[#This Row],[Market Category]],$M$4:$N$75,2,0)</f>
        <v>70</v>
      </c>
      <c r="AL611" t="s">
        <v>70</v>
      </c>
      <c r="AM611">
        <f>VLOOKUP(Table13[[#This Row],[Vehicle Size]],$O$4:$P$6,2,0)</f>
        <v>1</v>
      </c>
      <c r="AN611" t="s">
        <v>135</v>
      </c>
      <c r="AO611">
        <f>VLOOKUP(Table13[[#This Row],[Vehicle Style]],$Q$4:$R$19,2,0)</f>
        <v>12</v>
      </c>
      <c r="AP611">
        <v>28</v>
      </c>
      <c r="AQ611">
        <v>22</v>
      </c>
      <c r="AR611">
        <v>586</v>
      </c>
      <c r="AS611">
        <v>22070</v>
      </c>
    </row>
    <row r="612" spans="3:45" x14ac:dyDescent="0.35">
      <c r="C612" t="s">
        <v>824</v>
      </c>
      <c r="D612">
        <v>609</v>
      </c>
      <c r="T612">
        <v>609</v>
      </c>
      <c r="U612" t="s">
        <v>191</v>
      </c>
      <c r="V612">
        <f>VLOOKUP(Table13[[#This Row],[Make]],$A$4:$B$51,2,0)</f>
        <v>30</v>
      </c>
      <c r="W612" t="s">
        <v>201</v>
      </c>
      <c r="X612">
        <f>VLOOKUP(Table13[[#This Row],[Model]],Table12[[Model S]:[Column2]],2,0)</f>
        <v>33</v>
      </c>
      <c r="Y612">
        <v>2014</v>
      </c>
      <c r="Z612">
        <f>VLOOKUP(Table13[[#This Row],[Year]],$E$4:$F$31,2,0)</f>
        <v>25</v>
      </c>
      <c r="AA612" t="s">
        <v>125</v>
      </c>
      <c r="AB612">
        <f>VLOOKUP(Table13[[#This Row],[Engine Fuel Type]],$G$4:$H$13,2,0)</f>
        <v>10</v>
      </c>
      <c r="AC612">
        <v>157</v>
      </c>
      <c r="AD612">
        <v>4</v>
      </c>
      <c r="AE612" t="s">
        <v>75</v>
      </c>
      <c r="AF612">
        <f>VLOOKUP(Table13[[#This Row],[Transmission Type]],$I$4:$J$7,2,0)</f>
        <v>4</v>
      </c>
      <c r="AG612" t="s">
        <v>92</v>
      </c>
      <c r="AH612">
        <f>VLOOKUP(Table13[[#This Row],[Driven_Wheels]],$K$4:$L$7,2,0)</f>
        <v>3</v>
      </c>
      <c r="AI612">
        <v>4</v>
      </c>
      <c r="AJ612" t="s">
        <v>288</v>
      </c>
      <c r="AK612">
        <f>VLOOKUP(Table13[[#This Row],[Market Category]],$M$4:$N$75,2,0)</f>
        <v>70</v>
      </c>
      <c r="AL612" t="s">
        <v>70</v>
      </c>
      <c r="AM612">
        <f>VLOOKUP(Table13[[#This Row],[Vehicle Size]],$O$4:$P$6,2,0)</f>
        <v>1</v>
      </c>
      <c r="AN612" t="s">
        <v>135</v>
      </c>
      <c r="AO612">
        <f>VLOOKUP(Table13[[#This Row],[Vehicle Style]],$Q$4:$R$19,2,0)</f>
        <v>12</v>
      </c>
      <c r="AP612">
        <v>28</v>
      </c>
      <c r="AQ612">
        <v>21</v>
      </c>
      <c r="AR612">
        <v>586</v>
      </c>
      <c r="AS612">
        <v>20140</v>
      </c>
    </row>
    <row r="613" spans="3:45" x14ac:dyDescent="0.35">
      <c r="C613" t="s">
        <v>825</v>
      </c>
      <c r="D613">
        <v>610</v>
      </c>
      <c r="T613">
        <v>610</v>
      </c>
      <c r="U613" t="s">
        <v>191</v>
      </c>
      <c r="V613">
        <f>VLOOKUP(Table13[[#This Row],[Make]],$A$4:$B$51,2,0)</f>
        <v>30</v>
      </c>
      <c r="W613" t="s">
        <v>201</v>
      </c>
      <c r="X613">
        <f>VLOOKUP(Table13[[#This Row],[Model]],Table12[[Model S]:[Column2]],2,0)</f>
        <v>33</v>
      </c>
      <c r="Y613">
        <v>2014</v>
      </c>
      <c r="Z613">
        <f>VLOOKUP(Table13[[#This Row],[Year]],$E$4:$F$31,2,0)</f>
        <v>25</v>
      </c>
      <c r="AA613" t="s">
        <v>125</v>
      </c>
      <c r="AB613">
        <f>VLOOKUP(Table13[[#This Row],[Engine Fuel Type]],$G$4:$H$13,2,0)</f>
        <v>10</v>
      </c>
      <c r="AC613">
        <v>157</v>
      </c>
      <c r="AD613">
        <v>4</v>
      </c>
      <c r="AE613" t="s">
        <v>81</v>
      </c>
      <c r="AF613">
        <f>VLOOKUP(Table13[[#This Row],[Transmission Type]],$I$4:$J$7,2,0)</f>
        <v>2</v>
      </c>
      <c r="AG613" t="s">
        <v>92</v>
      </c>
      <c r="AH613">
        <f>VLOOKUP(Table13[[#This Row],[Driven_Wheels]],$K$4:$L$7,2,0)</f>
        <v>3</v>
      </c>
      <c r="AI613">
        <v>4</v>
      </c>
      <c r="AJ613" t="s">
        <v>288</v>
      </c>
      <c r="AK613">
        <f>VLOOKUP(Table13[[#This Row],[Market Category]],$M$4:$N$75,2,0)</f>
        <v>70</v>
      </c>
      <c r="AL613" t="s">
        <v>70</v>
      </c>
      <c r="AM613">
        <f>VLOOKUP(Table13[[#This Row],[Vehicle Size]],$O$4:$P$6,2,0)</f>
        <v>1</v>
      </c>
      <c r="AN613" t="s">
        <v>135</v>
      </c>
      <c r="AO613">
        <f>VLOOKUP(Table13[[#This Row],[Vehicle Style]],$Q$4:$R$19,2,0)</f>
        <v>12</v>
      </c>
      <c r="AP613">
        <v>28</v>
      </c>
      <c r="AQ613">
        <v>22</v>
      </c>
      <c r="AR613">
        <v>586</v>
      </c>
      <c r="AS613">
        <v>24670</v>
      </c>
    </row>
    <row r="614" spans="3:45" x14ac:dyDescent="0.35">
      <c r="C614" t="s">
        <v>826</v>
      </c>
      <c r="D614">
        <v>611</v>
      </c>
      <c r="T614">
        <v>611</v>
      </c>
      <c r="U614" t="s">
        <v>191</v>
      </c>
      <c r="V614">
        <f>VLOOKUP(Table13[[#This Row],[Make]],$A$4:$B$51,2,0)</f>
        <v>30</v>
      </c>
      <c r="W614" t="s">
        <v>201</v>
      </c>
      <c r="X614">
        <f>VLOOKUP(Table13[[#This Row],[Model]],Table12[[Model S]:[Column2]],2,0)</f>
        <v>33</v>
      </c>
      <c r="Y614">
        <v>2014</v>
      </c>
      <c r="Z614">
        <f>VLOOKUP(Table13[[#This Row],[Year]],$E$4:$F$31,2,0)</f>
        <v>25</v>
      </c>
      <c r="AA614" t="s">
        <v>125</v>
      </c>
      <c r="AB614">
        <f>VLOOKUP(Table13[[#This Row],[Engine Fuel Type]],$G$4:$H$13,2,0)</f>
        <v>10</v>
      </c>
      <c r="AC614">
        <v>157</v>
      </c>
      <c r="AD614">
        <v>4</v>
      </c>
      <c r="AE614" t="s">
        <v>81</v>
      </c>
      <c r="AF614">
        <f>VLOOKUP(Table13[[#This Row],[Transmission Type]],$I$4:$J$7,2,0)</f>
        <v>2</v>
      </c>
      <c r="AG614" t="s">
        <v>92</v>
      </c>
      <c r="AH614">
        <f>VLOOKUP(Table13[[#This Row],[Driven_Wheels]],$K$4:$L$7,2,0)</f>
        <v>3</v>
      </c>
      <c r="AI614">
        <v>4</v>
      </c>
      <c r="AJ614" t="s">
        <v>288</v>
      </c>
      <c r="AK614">
        <f>VLOOKUP(Table13[[#This Row],[Market Category]],$M$4:$N$75,2,0)</f>
        <v>70</v>
      </c>
      <c r="AL614" t="s">
        <v>70</v>
      </c>
      <c r="AM614">
        <f>VLOOKUP(Table13[[#This Row],[Vehicle Size]],$O$4:$P$6,2,0)</f>
        <v>1</v>
      </c>
      <c r="AN614" t="s">
        <v>135</v>
      </c>
      <c r="AO614">
        <f>VLOOKUP(Table13[[#This Row],[Vehicle Style]],$Q$4:$R$19,2,0)</f>
        <v>12</v>
      </c>
      <c r="AP614">
        <v>28</v>
      </c>
      <c r="AQ614">
        <v>22</v>
      </c>
      <c r="AR614">
        <v>586</v>
      </c>
      <c r="AS614">
        <v>21140</v>
      </c>
    </row>
    <row r="615" spans="3:45" x14ac:dyDescent="0.35">
      <c r="C615" t="s">
        <v>827</v>
      </c>
      <c r="D615">
        <v>612</v>
      </c>
      <c r="T615">
        <v>612</v>
      </c>
      <c r="U615" t="s">
        <v>191</v>
      </c>
      <c r="V615">
        <f>VLOOKUP(Table13[[#This Row],[Make]],$A$4:$B$51,2,0)</f>
        <v>30</v>
      </c>
      <c r="W615" t="s">
        <v>201</v>
      </c>
      <c r="X615">
        <f>VLOOKUP(Table13[[#This Row],[Model]],Table12[[Model S]:[Column2]],2,0)</f>
        <v>33</v>
      </c>
      <c r="Y615">
        <v>2014</v>
      </c>
      <c r="Z615">
        <f>VLOOKUP(Table13[[#This Row],[Year]],$E$4:$F$31,2,0)</f>
        <v>25</v>
      </c>
      <c r="AA615" t="s">
        <v>125</v>
      </c>
      <c r="AB615">
        <f>VLOOKUP(Table13[[#This Row],[Engine Fuel Type]],$G$4:$H$13,2,0)</f>
        <v>10</v>
      </c>
      <c r="AC615">
        <v>157</v>
      </c>
      <c r="AD615">
        <v>4</v>
      </c>
      <c r="AE615" t="s">
        <v>81</v>
      </c>
      <c r="AF615">
        <f>VLOOKUP(Table13[[#This Row],[Transmission Type]],$I$4:$J$7,2,0)</f>
        <v>2</v>
      </c>
      <c r="AG615" t="s">
        <v>92</v>
      </c>
      <c r="AH615">
        <f>VLOOKUP(Table13[[#This Row],[Driven_Wheels]],$K$4:$L$7,2,0)</f>
        <v>3</v>
      </c>
      <c r="AI615">
        <v>4</v>
      </c>
      <c r="AJ615" t="s">
        <v>288</v>
      </c>
      <c r="AK615">
        <f>VLOOKUP(Table13[[#This Row],[Market Category]],$M$4:$N$75,2,0)</f>
        <v>70</v>
      </c>
      <c r="AL615" t="s">
        <v>70</v>
      </c>
      <c r="AM615">
        <f>VLOOKUP(Table13[[#This Row],[Vehicle Size]],$O$4:$P$6,2,0)</f>
        <v>1</v>
      </c>
      <c r="AN615" t="s">
        <v>135</v>
      </c>
      <c r="AO615">
        <f>VLOOKUP(Table13[[#This Row],[Vehicle Style]],$Q$4:$R$19,2,0)</f>
        <v>12</v>
      </c>
      <c r="AP615">
        <v>28</v>
      </c>
      <c r="AQ615">
        <v>22</v>
      </c>
      <c r="AR615">
        <v>586</v>
      </c>
      <c r="AS615">
        <v>22270</v>
      </c>
    </row>
    <row r="616" spans="3:45" x14ac:dyDescent="0.35">
      <c r="C616" t="s">
        <v>828</v>
      </c>
      <c r="D616">
        <v>613</v>
      </c>
      <c r="T616">
        <v>613</v>
      </c>
      <c r="U616" t="s">
        <v>191</v>
      </c>
      <c r="V616">
        <f>VLOOKUP(Table13[[#This Row],[Make]],$A$4:$B$51,2,0)</f>
        <v>30</v>
      </c>
      <c r="W616" t="s">
        <v>201</v>
      </c>
      <c r="X616">
        <f>VLOOKUP(Table13[[#This Row],[Model]],Table12[[Model S]:[Column2]],2,0)</f>
        <v>33</v>
      </c>
      <c r="Y616">
        <v>2015</v>
      </c>
      <c r="Z616">
        <f>VLOOKUP(Table13[[#This Row],[Year]],$E$4:$F$31,2,0)</f>
        <v>26</v>
      </c>
      <c r="AA616" t="s">
        <v>125</v>
      </c>
      <c r="AB616">
        <f>VLOOKUP(Table13[[#This Row],[Engine Fuel Type]],$G$4:$H$13,2,0)</f>
        <v>10</v>
      </c>
      <c r="AC616">
        <v>157</v>
      </c>
      <c r="AD616">
        <v>4</v>
      </c>
      <c r="AE616" t="s">
        <v>81</v>
      </c>
      <c r="AF616">
        <f>VLOOKUP(Table13[[#This Row],[Transmission Type]],$I$4:$J$7,2,0)</f>
        <v>2</v>
      </c>
      <c r="AG616" t="s">
        <v>92</v>
      </c>
      <c r="AH616">
        <f>VLOOKUP(Table13[[#This Row],[Driven_Wheels]],$K$4:$L$7,2,0)</f>
        <v>3</v>
      </c>
      <c r="AI616">
        <v>4</v>
      </c>
      <c r="AJ616" t="s">
        <v>288</v>
      </c>
      <c r="AK616">
        <f>VLOOKUP(Table13[[#This Row],[Market Category]],$M$4:$N$75,2,0)</f>
        <v>70</v>
      </c>
      <c r="AL616" t="s">
        <v>70</v>
      </c>
      <c r="AM616">
        <f>VLOOKUP(Table13[[#This Row],[Vehicle Size]],$O$4:$P$6,2,0)</f>
        <v>1</v>
      </c>
      <c r="AN616" t="s">
        <v>135</v>
      </c>
      <c r="AO616">
        <f>VLOOKUP(Table13[[#This Row],[Vehicle Style]],$Q$4:$R$19,2,0)</f>
        <v>12</v>
      </c>
      <c r="AP616">
        <v>28</v>
      </c>
      <c r="AQ616">
        <v>21</v>
      </c>
      <c r="AR616">
        <v>586</v>
      </c>
      <c r="AS616">
        <v>24770</v>
      </c>
    </row>
    <row r="617" spans="3:45" x14ac:dyDescent="0.35">
      <c r="C617" t="s">
        <v>829</v>
      </c>
      <c r="D617">
        <v>614</v>
      </c>
      <c r="T617">
        <v>614</v>
      </c>
      <c r="U617" t="s">
        <v>191</v>
      </c>
      <c r="V617">
        <f>VLOOKUP(Table13[[#This Row],[Make]],$A$4:$B$51,2,0)</f>
        <v>30</v>
      </c>
      <c r="W617" t="s">
        <v>201</v>
      </c>
      <c r="X617">
        <f>VLOOKUP(Table13[[#This Row],[Model]],Table12[[Model S]:[Column2]],2,0)</f>
        <v>33</v>
      </c>
      <c r="Y617">
        <v>2015</v>
      </c>
      <c r="Z617">
        <f>VLOOKUP(Table13[[#This Row],[Year]],$E$4:$F$31,2,0)</f>
        <v>26</v>
      </c>
      <c r="AA617" t="s">
        <v>125</v>
      </c>
      <c r="AB617">
        <f>VLOOKUP(Table13[[#This Row],[Engine Fuel Type]],$G$4:$H$13,2,0)</f>
        <v>10</v>
      </c>
      <c r="AC617">
        <v>157</v>
      </c>
      <c r="AD617">
        <v>4</v>
      </c>
      <c r="AE617" t="s">
        <v>81</v>
      </c>
      <c r="AF617">
        <f>VLOOKUP(Table13[[#This Row],[Transmission Type]],$I$4:$J$7,2,0)</f>
        <v>2</v>
      </c>
      <c r="AG617" t="s">
        <v>92</v>
      </c>
      <c r="AH617">
        <f>VLOOKUP(Table13[[#This Row],[Driven_Wheels]],$K$4:$L$7,2,0)</f>
        <v>3</v>
      </c>
      <c r="AI617">
        <v>4</v>
      </c>
      <c r="AJ617" t="s">
        <v>288</v>
      </c>
      <c r="AK617">
        <f>VLOOKUP(Table13[[#This Row],[Market Category]],$M$4:$N$75,2,0)</f>
        <v>70</v>
      </c>
      <c r="AL617" t="s">
        <v>70</v>
      </c>
      <c r="AM617">
        <f>VLOOKUP(Table13[[#This Row],[Vehicle Size]],$O$4:$P$6,2,0)</f>
        <v>1</v>
      </c>
      <c r="AN617" t="s">
        <v>135</v>
      </c>
      <c r="AO617">
        <f>VLOOKUP(Table13[[#This Row],[Vehicle Style]],$Q$4:$R$19,2,0)</f>
        <v>12</v>
      </c>
      <c r="AP617">
        <v>28</v>
      </c>
      <c r="AQ617">
        <v>21</v>
      </c>
      <c r="AR617">
        <v>586</v>
      </c>
      <c r="AS617">
        <v>22370</v>
      </c>
    </row>
    <row r="618" spans="3:45" x14ac:dyDescent="0.35">
      <c r="C618" t="s">
        <v>830</v>
      </c>
      <c r="D618">
        <v>615</v>
      </c>
      <c r="T618">
        <v>615</v>
      </c>
      <c r="U618" t="s">
        <v>191</v>
      </c>
      <c r="V618">
        <f>VLOOKUP(Table13[[#This Row],[Make]],$A$4:$B$51,2,0)</f>
        <v>30</v>
      </c>
      <c r="W618" t="s">
        <v>201</v>
      </c>
      <c r="X618">
        <f>VLOOKUP(Table13[[#This Row],[Model]],Table12[[Model S]:[Column2]],2,0)</f>
        <v>33</v>
      </c>
      <c r="Y618">
        <v>2015</v>
      </c>
      <c r="Z618">
        <f>VLOOKUP(Table13[[#This Row],[Year]],$E$4:$F$31,2,0)</f>
        <v>26</v>
      </c>
      <c r="AA618" t="s">
        <v>125</v>
      </c>
      <c r="AB618">
        <f>VLOOKUP(Table13[[#This Row],[Engine Fuel Type]],$G$4:$H$13,2,0)</f>
        <v>10</v>
      </c>
      <c r="AC618">
        <v>157</v>
      </c>
      <c r="AD618">
        <v>4</v>
      </c>
      <c r="AE618" t="s">
        <v>81</v>
      </c>
      <c r="AF618">
        <f>VLOOKUP(Table13[[#This Row],[Transmission Type]],$I$4:$J$7,2,0)</f>
        <v>2</v>
      </c>
      <c r="AG618" t="s">
        <v>92</v>
      </c>
      <c r="AH618">
        <f>VLOOKUP(Table13[[#This Row],[Driven_Wheels]],$K$4:$L$7,2,0)</f>
        <v>3</v>
      </c>
      <c r="AI618">
        <v>4</v>
      </c>
      <c r="AJ618" t="s">
        <v>288</v>
      </c>
      <c r="AK618">
        <f>VLOOKUP(Table13[[#This Row],[Market Category]],$M$4:$N$75,2,0)</f>
        <v>70</v>
      </c>
      <c r="AL618" t="s">
        <v>70</v>
      </c>
      <c r="AM618">
        <f>VLOOKUP(Table13[[#This Row],[Vehicle Size]],$O$4:$P$6,2,0)</f>
        <v>1</v>
      </c>
      <c r="AN618" t="s">
        <v>135</v>
      </c>
      <c r="AO618">
        <f>VLOOKUP(Table13[[#This Row],[Vehicle Style]],$Q$4:$R$19,2,0)</f>
        <v>12</v>
      </c>
      <c r="AP618">
        <v>28</v>
      </c>
      <c r="AQ618">
        <v>21</v>
      </c>
      <c r="AR618">
        <v>586</v>
      </c>
      <c r="AS618">
        <v>21240</v>
      </c>
    </row>
    <row r="619" spans="3:45" x14ac:dyDescent="0.35">
      <c r="C619" t="s">
        <v>831</v>
      </c>
      <c r="D619">
        <v>616</v>
      </c>
      <c r="T619">
        <v>616</v>
      </c>
      <c r="U619" t="s">
        <v>72</v>
      </c>
      <c r="V619">
        <f>VLOOKUP(Table13[[#This Row],[Make]],$A$4:$B$51,2,0)</f>
        <v>6</v>
      </c>
      <c r="W619" t="s">
        <v>247</v>
      </c>
      <c r="X619">
        <f>VLOOKUP(Table13[[#This Row],[Model]],Table12[[Model S]:[Column2]],2,0)</f>
        <v>49</v>
      </c>
      <c r="Y619">
        <v>2015</v>
      </c>
      <c r="Z619">
        <f>VLOOKUP(Table13[[#This Row],[Year]],$E$4:$F$31,2,0)</f>
        <v>26</v>
      </c>
      <c r="AA619" t="s">
        <v>74</v>
      </c>
      <c r="AB619">
        <f>VLOOKUP(Table13[[#This Row],[Engine Fuel Type]],$G$4:$H$13,2,0)</f>
        <v>9</v>
      </c>
      <c r="AC619">
        <v>445</v>
      </c>
      <c r="AD619">
        <v>8</v>
      </c>
      <c r="AE619" t="s">
        <v>81</v>
      </c>
      <c r="AF619">
        <f>VLOOKUP(Table13[[#This Row],[Transmission Type]],$I$4:$J$7,2,0)</f>
        <v>2</v>
      </c>
      <c r="AG619" t="s">
        <v>68</v>
      </c>
      <c r="AH619">
        <f>VLOOKUP(Table13[[#This Row],[Driven_Wheels]],$K$4:$L$7,2,0)</f>
        <v>1</v>
      </c>
      <c r="AI619">
        <v>4</v>
      </c>
      <c r="AJ619" t="s">
        <v>96</v>
      </c>
      <c r="AK619">
        <f>VLOOKUP(Table13[[#This Row],[Market Category]],$M$4:$N$75,2,0)</f>
        <v>65</v>
      </c>
      <c r="AL619" t="s">
        <v>84</v>
      </c>
      <c r="AM619">
        <f>VLOOKUP(Table13[[#This Row],[Vehicle Size]],$O$4:$P$6,2,0)</f>
        <v>2</v>
      </c>
      <c r="AN619" t="s">
        <v>147</v>
      </c>
      <c r="AO619">
        <f>VLOOKUP(Table13[[#This Row],[Vehicle Style]],$Q$4:$R$19,2,0)</f>
        <v>15</v>
      </c>
      <c r="AP619">
        <v>24</v>
      </c>
      <c r="AQ619">
        <v>16</v>
      </c>
      <c r="AR619">
        <v>3916</v>
      </c>
      <c r="AS619">
        <v>92600</v>
      </c>
    </row>
    <row r="620" spans="3:45" x14ac:dyDescent="0.35">
      <c r="C620" t="s">
        <v>832</v>
      </c>
      <c r="D620">
        <v>617</v>
      </c>
      <c r="T620">
        <v>617</v>
      </c>
      <c r="U620" t="s">
        <v>72</v>
      </c>
      <c r="V620">
        <f>VLOOKUP(Table13[[#This Row],[Make]],$A$4:$B$51,2,0)</f>
        <v>6</v>
      </c>
      <c r="W620" t="s">
        <v>247</v>
      </c>
      <c r="X620">
        <f>VLOOKUP(Table13[[#This Row],[Model]],Table12[[Model S]:[Column2]],2,0)</f>
        <v>49</v>
      </c>
      <c r="Y620">
        <v>2015</v>
      </c>
      <c r="Z620">
        <f>VLOOKUP(Table13[[#This Row],[Year]],$E$4:$F$31,2,0)</f>
        <v>26</v>
      </c>
      <c r="AA620" t="s">
        <v>74</v>
      </c>
      <c r="AB620">
        <f>VLOOKUP(Table13[[#This Row],[Engine Fuel Type]],$G$4:$H$13,2,0)</f>
        <v>9</v>
      </c>
      <c r="AC620">
        <v>315</v>
      </c>
      <c r="AD620">
        <v>6</v>
      </c>
      <c r="AE620" t="s">
        <v>81</v>
      </c>
      <c r="AF620">
        <f>VLOOKUP(Table13[[#This Row],[Transmission Type]],$I$4:$J$7,2,0)</f>
        <v>2</v>
      </c>
      <c r="AG620" t="s">
        <v>68</v>
      </c>
      <c r="AH620">
        <f>VLOOKUP(Table13[[#This Row],[Driven_Wheels]],$K$4:$L$7,2,0)</f>
        <v>1</v>
      </c>
      <c r="AI620">
        <v>4</v>
      </c>
      <c r="AJ620" t="s">
        <v>86</v>
      </c>
      <c r="AK620">
        <f>VLOOKUP(Table13[[#This Row],[Market Category]],$M$4:$N$75,2,0)</f>
        <v>68</v>
      </c>
      <c r="AL620" t="s">
        <v>84</v>
      </c>
      <c r="AM620">
        <f>VLOOKUP(Table13[[#This Row],[Vehicle Size]],$O$4:$P$6,2,0)</f>
        <v>2</v>
      </c>
      <c r="AN620" t="s">
        <v>147</v>
      </c>
      <c r="AO620">
        <f>VLOOKUP(Table13[[#This Row],[Vehicle Style]],$Q$4:$R$19,2,0)</f>
        <v>15</v>
      </c>
      <c r="AP620">
        <v>29</v>
      </c>
      <c r="AQ620">
        <v>20</v>
      </c>
      <c r="AR620">
        <v>3916</v>
      </c>
      <c r="AS620">
        <v>81300</v>
      </c>
    </row>
    <row r="621" spans="3:45" x14ac:dyDescent="0.35">
      <c r="C621" t="s">
        <v>833</v>
      </c>
      <c r="D621">
        <v>618</v>
      </c>
      <c r="T621">
        <v>618</v>
      </c>
      <c r="U621" t="s">
        <v>72</v>
      </c>
      <c r="V621">
        <f>VLOOKUP(Table13[[#This Row],[Make]],$A$4:$B$51,2,0)</f>
        <v>6</v>
      </c>
      <c r="W621" t="s">
        <v>247</v>
      </c>
      <c r="X621">
        <f>VLOOKUP(Table13[[#This Row],[Model]],Table12[[Model S]:[Column2]],2,0)</f>
        <v>49</v>
      </c>
      <c r="Y621">
        <v>2015</v>
      </c>
      <c r="Z621">
        <f>VLOOKUP(Table13[[#This Row],[Year]],$E$4:$F$31,2,0)</f>
        <v>26</v>
      </c>
      <c r="AA621" t="s">
        <v>74</v>
      </c>
      <c r="AB621">
        <f>VLOOKUP(Table13[[#This Row],[Engine Fuel Type]],$G$4:$H$13,2,0)</f>
        <v>9</v>
      </c>
      <c r="AC621">
        <v>315</v>
      </c>
      <c r="AD621">
        <v>6</v>
      </c>
      <c r="AE621" t="s">
        <v>81</v>
      </c>
      <c r="AF621">
        <f>VLOOKUP(Table13[[#This Row],[Transmission Type]],$I$4:$J$7,2,0)</f>
        <v>2</v>
      </c>
      <c r="AG621" t="s">
        <v>76</v>
      </c>
      <c r="AH621">
        <f>VLOOKUP(Table13[[#This Row],[Driven_Wheels]],$K$4:$L$7,2,0)</f>
        <v>4</v>
      </c>
      <c r="AI621">
        <v>4</v>
      </c>
      <c r="AJ621" t="s">
        <v>86</v>
      </c>
      <c r="AK621">
        <f>VLOOKUP(Table13[[#This Row],[Market Category]],$M$4:$N$75,2,0)</f>
        <v>68</v>
      </c>
      <c r="AL621" t="s">
        <v>84</v>
      </c>
      <c r="AM621">
        <f>VLOOKUP(Table13[[#This Row],[Vehicle Size]],$O$4:$P$6,2,0)</f>
        <v>2</v>
      </c>
      <c r="AN621" t="s">
        <v>147</v>
      </c>
      <c r="AO621">
        <f>VLOOKUP(Table13[[#This Row],[Vehicle Style]],$Q$4:$R$19,2,0)</f>
        <v>15</v>
      </c>
      <c r="AP621">
        <v>31</v>
      </c>
      <c r="AQ621">
        <v>20</v>
      </c>
      <c r="AR621">
        <v>3916</v>
      </c>
      <c r="AS621">
        <v>78300</v>
      </c>
    </row>
    <row r="622" spans="3:45" x14ac:dyDescent="0.35">
      <c r="C622" t="s">
        <v>834</v>
      </c>
      <c r="D622">
        <v>619</v>
      </c>
      <c r="T622">
        <v>619</v>
      </c>
      <c r="U622" t="s">
        <v>72</v>
      </c>
      <c r="V622">
        <f>VLOOKUP(Table13[[#This Row],[Make]],$A$4:$B$51,2,0)</f>
        <v>6</v>
      </c>
      <c r="W622" t="s">
        <v>247</v>
      </c>
      <c r="X622">
        <f>VLOOKUP(Table13[[#This Row],[Model]],Table12[[Model S]:[Column2]],2,0)</f>
        <v>49</v>
      </c>
      <c r="Y622">
        <v>2015</v>
      </c>
      <c r="Z622">
        <f>VLOOKUP(Table13[[#This Row],[Year]],$E$4:$F$31,2,0)</f>
        <v>26</v>
      </c>
      <c r="AA622" t="s">
        <v>74</v>
      </c>
      <c r="AB622">
        <f>VLOOKUP(Table13[[#This Row],[Engine Fuel Type]],$G$4:$H$13,2,0)</f>
        <v>9</v>
      </c>
      <c r="AC622">
        <v>445</v>
      </c>
      <c r="AD622">
        <v>8</v>
      </c>
      <c r="AE622" t="s">
        <v>81</v>
      </c>
      <c r="AF622">
        <f>VLOOKUP(Table13[[#This Row],[Transmission Type]],$I$4:$J$7,2,0)</f>
        <v>2</v>
      </c>
      <c r="AG622" t="s">
        <v>76</v>
      </c>
      <c r="AH622">
        <f>VLOOKUP(Table13[[#This Row],[Driven_Wheels]],$K$4:$L$7,2,0)</f>
        <v>4</v>
      </c>
      <c r="AI622">
        <v>4</v>
      </c>
      <c r="AJ622" t="s">
        <v>96</v>
      </c>
      <c r="AK622">
        <f>VLOOKUP(Table13[[#This Row],[Market Category]],$M$4:$N$75,2,0)</f>
        <v>65</v>
      </c>
      <c r="AL622" t="s">
        <v>84</v>
      </c>
      <c r="AM622">
        <f>VLOOKUP(Table13[[#This Row],[Vehicle Size]],$O$4:$P$6,2,0)</f>
        <v>2</v>
      </c>
      <c r="AN622" t="s">
        <v>147</v>
      </c>
      <c r="AO622">
        <f>VLOOKUP(Table13[[#This Row],[Vehicle Style]],$Q$4:$R$19,2,0)</f>
        <v>15</v>
      </c>
      <c r="AP622">
        <v>25</v>
      </c>
      <c r="AQ622">
        <v>17</v>
      </c>
      <c r="AR622">
        <v>3916</v>
      </c>
      <c r="AS622">
        <v>89600</v>
      </c>
    </row>
    <row r="623" spans="3:45" x14ac:dyDescent="0.35">
      <c r="C623" t="s">
        <v>835</v>
      </c>
      <c r="D623">
        <v>620</v>
      </c>
      <c r="T623">
        <v>620</v>
      </c>
      <c r="U623" t="s">
        <v>72</v>
      </c>
      <c r="V623">
        <f>VLOOKUP(Table13[[#This Row],[Make]],$A$4:$B$51,2,0)</f>
        <v>6</v>
      </c>
      <c r="W623" t="s">
        <v>247</v>
      </c>
      <c r="X623">
        <f>VLOOKUP(Table13[[#This Row],[Model]],Table12[[Model S]:[Column2]],2,0)</f>
        <v>49</v>
      </c>
      <c r="Y623">
        <v>2016</v>
      </c>
      <c r="Z623">
        <f>VLOOKUP(Table13[[#This Row],[Year]],$E$4:$F$31,2,0)</f>
        <v>27</v>
      </c>
      <c r="AA623" t="s">
        <v>74</v>
      </c>
      <c r="AB623">
        <f>VLOOKUP(Table13[[#This Row],[Engine Fuel Type]],$G$4:$H$13,2,0)</f>
        <v>9</v>
      </c>
      <c r="AC623">
        <v>445</v>
      </c>
      <c r="AD623">
        <v>8</v>
      </c>
      <c r="AE623" t="s">
        <v>81</v>
      </c>
      <c r="AF623">
        <f>VLOOKUP(Table13[[#This Row],[Transmission Type]],$I$4:$J$7,2,0)</f>
        <v>2</v>
      </c>
      <c r="AG623" t="s">
        <v>68</v>
      </c>
      <c r="AH623">
        <f>VLOOKUP(Table13[[#This Row],[Driven_Wheels]],$K$4:$L$7,2,0)</f>
        <v>1</v>
      </c>
      <c r="AI623">
        <v>4</v>
      </c>
      <c r="AJ623" t="s">
        <v>96</v>
      </c>
      <c r="AK623">
        <f>VLOOKUP(Table13[[#This Row],[Market Category]],$M$4:$N$75,2,0)</f>
        <v>65</v>
      </c>
      <c r="AL623" t="s">
        <v>84</v>
      </c>
      <c r="AM623">
        <f>VLOOKUP(Table13[[#This Row],[Vehicle Size]],$O$4:$P$6,2,0)</f>
        <v>2</v>
      </c>
      <c r="AN623" t="s">
        <v>147</v>
      </c>
      <c r="AO623">
        <f>VLOOKUP(Table13[[#This Row],[Vehicle Style]],$Q$4:$R$19,2,0)</f>
        <v>15</v>
      </c>
      <c r="AP623">
        <v>24</v>
      </c>
      <c r="AQ623">
        <v>15</v>
      </c>
      <c r="AR623">
        <v>3916</v>
      </c>
      <c r="AS623">
        <v>93900</v>
      </c>
    </row>
    <row r="624" spans="3:45" x14ac:dyDescent="0.35">
      <c r="C624" t="s">
        <v>836</v>
      </c>
      <c r="D624">
        <v>621</v>
      </c>
      <c r="T624">
        <v>621</v>
      </c>
      <c r="U624" t="s">
        <v>72</v>
      </c>
      <c r="V624">
        <f>VLOOKUP(Table13[[#This Row],[Make]],$A$4:$B$51,2,0)</f>
        <v>6</v>
      </c>
      <c r="W624" t="s">
        <v>247</v>
      </c>
      <c r="X624">
        <f>VLOOKUP(Table13[[#This Row],[Model]],Table12[[Model S]:[Column2]],2,0)</f>
        <v>49</v>
      </c>
      <c r="Y624">
        <v>2016</v>
      </c>
      <c r="Z624">
        <f>VLOOKUP(Table13[[#This Row],[Year]],$E$4:$F$31,2,0)</f>
        <v>27</v>
      </c>
      <c r="AA624" t="s">
        <v>74</v>
      </c>
      <c r="AB624">
        <f>VLOOKUP(Table13[[#This Row],[Engine Fuel Type]],$G$4:$H$13,2,0)</f>
        <v>9</v>
      </c>
      <c r="AC624">
        <v>315</v>
      </c>
      <c r="AD624">
        <v>6</v>
      </c>
      <c r="AE624" t="s">
        <v>81</v>
      </c>
      <c r="AF624">
        <f>VLOOKUP(Table13[[#This Row],[Transmission Type]],$I$4:$J$7,2,0)</f>
        <v>2</v>
      </c>
      <c r="AG624" t="s">
        <v>68</v>
      </c>
      <c r="AH624">
        <f>VLOOKUP(Table13[[#This Row],[Driven_Wheels]],$K$4:$L$7,2,0)</f>
        <v>1</v>
      </c>
      <c r="AI624">
        <v>4</v>
      </c>
      <c r="AJ624" t="s">
        <v>86</v>
      </c>
      <c r="AK624">
        <f>VLOOKUP(Table13[[#This Row],[Market Category]],$M$4:$N$75,2,0)</f>
        <v>68</v>
      </c>
      <c r="AL624" t="s">
        <v>84</v>
      </c>
      <c r="AM624">
        <f>VLOOKUP(Table13[[#This Row],[Vehicle Size]],$O$4:$P$6,2,0)</f>
        <v>2</v>
      </c>
      <c r="AN624" t="s">
        <v>147</v>
      </c>
      <c r="AO624">
        <f>VLOOKUP(Table13[[#This Row],[Vehicle Style]],$Q$4:$R$19,2,0)</f>
        <v>15</v>
      </c>
      <c r="AP624">
        <v>29</v>
      </c>
      <c r="AQ624">
        <v>20</v>
      </c>
      <c r="AR624">
        <v>3916</v>
      </c>
      <c r="AS624">
        <v>82500</v>
      </c>
    </row>
    <row r="625" spans="3:45" x14ac:dyDescent="0.35">
      <c r="C625" t="s">
        <v>837</v>
      </c>
      <c r="D625">
        <v>622</v>
      </c>
      <c r="T625">
        <v>622</v>
      </c>
      <c r="U625" t="s">
        <v>72</v>
      </c>
      <c r="V625">
        <f>VLOOKUP(Table13[[#This Row],[Make]],$A$4:$B$51,2,0)</f>
        <v>6</v>
      </c>
      <c r="W625" t="s">
        <v>247</v>
      </c>
      <c r="X625">
        <f>VLOOKUP(Table13[[#This Row],[Model]],Table12[[Model S]:[Column2]],2,0)</f>
        <v>49</v>
      </c>
      <c r="Y625">
        <v>2016</v>
      </c>
      <c r="Z625">
        <f>VLOOKUP(Table13[[#This Row],[Year]],$E$4:$F$31,2,0)</f>
        <v>27</v>
      </c>
      <c r="AA625" t="s">
        <v>74</v>
      </c>
      <c r="AB625">
        <f>VLOOKUP(Table13[[#This Row],[Engine Fuel Type]],$G$4:$H$13,2,0)</f>
        <v>9</v>
      </c>
      <c r="AC625">
        <v>445</v>
      </c>
      <c r="AD625">
        <v>8</v>
      </c>
      <c r="AE625" t="s">
        <v>81</v>
      </c>
      <c r="AF625">
        <f>VLOOKUP(Table13[[#This Row],[Transmission Type]],$I$4:$J$7,2,0)</f>
        <v>2</v>
      </c>
      <c r="AG625" t="s">
        <v>76</v>
      </c>
      <c r="AH625">
        <f>VLOOKUP(Table13[[#This Row],[Driven_Wheels]],$K$4:$L$7,2,0)</f>
        <v>4</v>
      </c>
      <c r="AI625">
        <v>4</v>
      </c>
      <c r="AJ625" t="s">
        <v>96</v>
      </c>
      <c r="AK625">
        <f>VLOOKUP(Table13[[#This Row],[Market Category]],$M$4:$N$75,2,0)</f>
        <v>65</v>
      </c>
      <c r="AL625" t="s">
        <v>84</v>
      </c>
      <c r="AM625">
        <f>VLOOKUP(Table13[[#This Row],[Vehicle Size]],$O$4:$P$6,2,0)</f>
        <v>2</v>
      </c>
      <c r="AN625" t="s">
        <v>147</v>
      </c>
      <c r="AO625">
        <f>VLOOKUP(Table13[[#This Row],[Vehicle Style]],$Q$4:$R$19,2,0)</f>
        <v>15</v>
      </c>
      <c r="AP625">
        <v>25</v>
      </c>
      <c r="AQ625">
        <v>17</v>
      </c>
      <c r="AR625">
        <v>3916</v>
      </c>
      <c r="AS625">
        <v>90900</v>
      </c>
    </row>
    <row r="626" spans="3:45" x14ac:dyDescent="0.35">
      <c r="C626" t="s">
        <v>838</v>
      </c>
      <c r="D626">
        <v>623</v>
      </c>
      <c r="T626">
        <v>623</v>
      </c>
      <c r="U626" t="s">
        <v>72</v>
      </c>
      <c r="V626">
        <f>VLOOKUP(Table13[[#This Row],[Make]],$A$4:$B$51,2,0)</f>
        <v>6</v>
      </c>
      <c r="W626" t="s">
        <v>247</v>
      </c>
      <c r="X626">
        <f>VLOOKUP(Table13[[#This Row],[Model]],Table12[[Model S]:[Column2]],2,0)</f>
        <v>49</v>
      </c>
      <c r="Y626">
        <v>2016</v>
      </c>
      <c r="Z626">
        <f>VLOOKUP(Table13[[#This Row],[Year]],$E$4:$F$31,2,0)</f>
        <v>27</v>
      </c>
      <c r="AA626" t="s">
        <v>74</v>
      </c>
      <c r="AB626">
        <f>VLOOKUP(Table13[[#This Row],[Engine Fuel Type]],$G$4:$H$13,2,0)</f>
        <v>9</v>
      </c>
      <c r="AC626">
        <v>315</v>
      </c>
      <c r="AD626">
        <v>6</v>
      </c>
      <c r="AE626" t="s">
        <v>81</v>
      </c>
      <c r="AF626">
        <f>VLOOKUP(Table13[[#This Row],[Transmission Type]],$I$4:$J$7,2,0)</f>
        <v>2</v>
      </c>
      <c r="AG626" t="s">
        <v>76</v>
      </c>
      <c r="AH626">
        <f>VLOOKUP(Table13[[#This Row],[Driven_Wheels]],$K$4:$L$7,2,0)</f>
        <v>4</v>
      </c>
      <c r="AI626">
        <v>4</v>
      </c>
      <c r="AJ626" t="s">
        <v>86</v>
      </c>
      <c r="AK626">
        <f>VLOOKUP(Table13[[#This Row],[Market Category]],$M$4:$N$75,2,0)</f>
        <v>68</v>
      </c>
      <c r="AL626" t="s">
        <v>84</v>
      </c>
      <c r="AM626">
        <f>VLOOKUP(Table13[[#This Row],[Vehicle Size]],$O$4:$P$6,2,0)</f>
        <v>2</v>
      </c>
      <c r="AN626" t="s">
        <v>147</v>
      </c>
      <c r="AO626">
        <f>VLOOKUP(Table13[[#This Row],[Vehicle Style]],$Q$4:$R$19,2,0)</f>
        <v>15</v>
      </c>
      <c r="AP626">
        <v>31</v>
      </c>
      <c r="AQ626">
        <v>20</v>
      </c>
      <c r="AR626">
        <v>3916</v>
      </c>
      <c r="AS626">
        <v>79500</v>
      </c>
    </row>
    <row r="627" spans="3:45" x14ac:dyDescent="0.35">
      <c r="C627" t="s">
        <v>839</v>
      </c>
      <c r="D627">
        <v>624</v>
      </c>
      <c r="T627">
        <v>624</v>
      </c>
      <c r="U627" t="s">
        <v>72</v>
      </c>
      <c r="V627">
        <f>VLOOKUP(Table13[[#This Row],[Make]],$A$4:$B$51,2,0)</f>
        <v>6</v>
      </c>
      <c r="W627" t="s">
        <v>247</v>
      </c>
      <c r="X627">
        <f>VLOOKUP(Table13[[#This Row],[Model]],Table12[[Model S]:[Column2]],2,0)</f>
        <v>49</v>
      </c>
      <c r="Y627">
        <v>2017</v>
      </c>
      <c r="Z627">
        <f>VLOOKUP(Table13[[#This Row],[Year]],$E$4:$F$31,2,0)</f>
        <v>28</v>
      </c>
      <c r="AA627" t="s">
        <v>74</v>
      </c>
      <c r="AB627">
        <f>VLOOKUP(Table13[[#This Row],[Engine Fuel Type]],$G$4:$H$13,2,0)</f>
        <v>9</v>
      </c>
      <c r="AC627">
        <v>445</v>
      </c>
      <c r="AD627">
        <v>8</v>
      </c>
      <c r="AE627" t="s">
        <v>81</v>
      </c>
      <c r="AF627">
        <f>VLOOKUP(Table13[[#This Row],[Transmission Type]],$I$4:$J$7,2,0)</f>
        <v>2</v>
      </c>
      <c r="AG627" t="s">
        <v>76</v>
      </c>
      <c r="AH627">
        <f>VLOOKUP(Table13[[#This Row],[Driven_Wheels]],$K$4:$L$7,2,0)</f>
        <v>4</v>
      </c>
      <c r="AI627">
        <v>4</v>
      </c>
      <c r="AJ627" t="s">
        <v>96</v>
      </c>
      <c r="AK627">
        <f>VLOOKUP(Table13[[#This Row],[Market Category]],$M$4:$N$75,2,0)</f>
        <v>65</v>
      </c>
      <c r="AL627" t="s">
        <v>84</v>
      </c>
      <c r="AM627">
        <f>VLOOKUP(Table13[[#This Row],[Vehicle Size]],$O$4:$P$6,2,0)</f>
        <v>2</v>
      </c>
      <c r="AN627" t="s">
        <v>147</v>
      </c>
      <c r="AO627">
        <f>VLOOKUP(Table13[[#This Row],[Vehicle Style]],$Q$4:$R$19,2,0)</f>
        <v>15</v>
      </c>
      <c r="AP627">
        <v>24</v>
      </c>
      <c r="AQ627">
        <v>17</v>
      </c>
      <c r="AR627">
        <v>3916</v>
      </c>
      <c r="AS627">
        <v>91200</v>
      </c>
    </row>
    <row r="628" spans="3:45" x14ac:dyDescent="0.35">
      <c r="C628" t="s">
        <v>840</v>
      </c>
      <c r="D628">
        <v>625</v>
      </c>
      <c r="T628">
        <v>625</v>
      </c>
      <c r="U628" t="s">
        <v>72</v>
      </c>
      <c r="V628">
        <f>VLOOKUP(Table13[[#This Row],[Make]],$A$4:$B$51,2,0)</f>
        <v>6</v>
      </c>
      <c r="W628" t="s">
        <v>247</v>
      </c>
      <c r="X628">
        <f>VLOOKUP(Table13[[#This Row],[Model]],Table12[[Model S]:[Column2]],2,0)</f>
        <v>49</v>
      </c>
      <c r="Y628">
        <v>2017</v>
      </c>
      <c r="Z628">
        <f>VLOOKUP(Table13[[#This Row],[Year]],$E$4:$F$31,2,0)</f>
        <v>28</v>
      </c>
      <c r="AA628" t="s">
        <v>74</v>
      </c>
      <c r="AB628">
        <f>VLOOKUP(Table13[[#This Row],[Engine Fuel Type]],$G$4:$H$13,2,0)</f>
        <v>9</v>
      </c>
      <c r="AC628">
        <v>315</v>
      </c>
      <c r="AD628">
        <v>6</v>
      </c>
      <c r="AE628" t="s">
        <v>81</v>
      </c>
      <c r="AF628">
        <f>VLOOKUP(Table13[[#This Row],[Transmission Type]],$I$4:$J$7,2,0)</f>
        <v>2</v>
      </c>
      <c r="AG628" t="s">
        <v>68</v>
      </c>
      <c r="AH628">
        <f>VLOOKUP(Table13[[#This Row],[Driven_Wheels]],$K$4:$L$7,2,0)</f>
        <v>1</v>
      </c>
      <c r="AI628">
        <v>4</v>
      </c>
      <c r="AJ628" t="s">
        <v>86</v>
      </c>
      <c r="AK628">
        <f>VLOOKUP(Table13[[#This Row],[Market Category]],$M$4:$N$75,2,0)</f>
        <v>68</v>
      </c>
      <c r="AL628" t="s">
        <v>84</v>
      </c>
      <c r="AM628">
        <f>VLOOKUP(Table13[[#This Row],[Vehicle Size]],$O$4:$P$6,2,0)</f>
        <v>2</v>
      </c>
      <c r="AN628" t="s">
        <v>147</v>
      </c>
      <c r="AO628">
        <f>VLOOKUP(Table13[[#This Row],[Vehicle Style]],$Q$4:$R$19,2,0)</f>
        <v>15</v>
      </c>
      <c r="AP628">
        <v>28</v>
      </c>
      <c r="AQ628">
        <v>19</v>
      </c>
      <c r="AR628">
        <v>3916</v>
      </c>
      <c r="AS628">
        <v>82800</v>
      </c>
    </row>
    <row r="629" spans="3:45" x14ac:dyDescent="0.35">
      <c r="C629" t="s">
        <v>841</v>
      </c>
      <c r="D629">
        <v>626</v>
      </c>
      <c r="T629">
        <v>626</v>
      </c>
      <c r="U629" t="s">
        <v>72</v>
      </c>
      <c r="V629">
        <f>VLOOKUP(Table13[[#This Row],[Make]],$A$4:$B$51,2,0)</f>
        <v>6</v>
      </c>
      <c r="W629" t="s">
        <v>247</v>
      </c>
      <c r="X629">
        <f>VLOOKUP(Table13[[#This Row],[Model]],Table12[[Model S]:[Column2]],2,0)</f>
        <v>49</v>
      </c>
      <c r="Y629">
        <v>2017</v>
      </c>
      <c r="Z629">
        <f>VLOOKUP(Table13[[#This Row],[Year]],$E$4:$F$31,2,0)</f>
        <v>28</v>
      </c>
      <c r="AA629" t="s">
        <v>74</v>
      </c>
      <c r="AB629">
        <f>VLOOKUP(Table13[[#This Row],[Engine Fuel Type]],$G$4:$H$13,2,0)</f>
        <v>9</v>
      </c>
      <c r="AC629">
        <v>445</v>
      </c>
      <c r="AD629">
        <v>8</v>
      </c>
      <c r="AE629" t="s">
        <v>81</v>
      </c>
      <c r="AF629">
        <f>VLOOKUP(Table13[[#This Row],[Transmission Type]],$I$4:$J$7,2,0)</f>
        <v>2</v>
      </c>
      <c r="AG629" t="s">
        <v>68</v>
      </c>
      <c r="AH629">
        <f>VLOOKUP(Table13[[#This Row],[Driven_Wheels]],$K$4:$L$7,2,0)</f>
        <v>1</v>
      </c>
      <c r="AI629">
        <v>4</v>
      </c>
      <c r="AJ629" t="s">
        <v>96</v>
      </c>
      <c r="AK629">
        <f>VLOOKUP(Table13[[#This Row],[Market Category]],$M$4:$N$75,2,0)</f>
        <v>65</v>
      </c>
      <c r="AL629" t="s">
        <v>84</v>
      </c>
      <c r="AM629">
        <f>VLOOKUP(Table13[[#This Row],[Vehicle Size]],$O$4:$P$6,2,0)</f>
        <v>2</v>
      </c>
      <c r="AN629" t="s">
        <v>147</v>
      </c>
      <c r="AO629">
        <f>VLOOKUP(Table13[[#This Row],[Vehicle Style]],$Q$4:$R$19,2,0)</f>
        <v>15</v>
      </c>
      <c r="AP629">
        <v>24</v>
      </c>
      <c r="AQ629">
        <v>15</v>
      </c>
      <c r="AR629">
        <v>3916</v>
      </c>
      <c r="AS629">
        <v>94200</v>
      </c>
    </row>
    <row r="630" spans="3:45" x14ac:dyDescent="0.35">
      <c r="C630" t="s">
        <v>842</v>
      </c>
      <c r="D630">
        <v>627</v>
      </c>
      <c r="T630">
        <v>627</v>
      </c>
      <c r="U630" t="s">
        <v>72</v>
      </c>
      <c r="V630">
        <f>VLOOKUP(Table13[[#This Row],[Make]],$A$4:$B$51,2,0)</f>
        <v>6</v>
      </c>
      <c r="W630" t="s">
        <v>247</v>
      </c>
      <c r="X630">
        <f>VLOOKUP(Table13[[#This Row],[Model]],Table12[[Model S]:[Column2]],2,0)</f>
        <v>49</v>
      </c>
      <c r="Y630">
        <v>2017</v>
      </c>
      <c r="Z630">
        <f>VLOOKUP(Table13[[#This Row],[Year]],$E$4:$F$31,2,0)</f>
        <v>28</v>
      </c>
      <c r="AA630" t="s">
        <v>74</v>
      </c>
      <c r="AB630">
        <f>VLOOKUP(Table13[[#This Row],[Engine Fuel Type]],$G$4:$H$13,2,0)</f>
        <v>9</v>
      </c>
      <c r="AC630">
        <v>315</v>
      </c>
      <c r="AD630">
        <v>6</v>
      </c>
      <c r="AE630" t="s">
        <v>81</v>
      </c>
      <c r="AF630">
        <f>VLOOKUP(Table13[[#This Row],[Transmission Type]],$I$4:$J$7,2,0)</f>
        <v>2</v>
      </c>
      <c r="AG630" t="s">
        <v>76</v>
      </c>
      <c r="AH630">
        <f>VLOOKUP(Table13[[#This Row],[Driven_Wheels]],$K$4:$L$7,2,0)</f>
        <v>4</v>
      </c>
      <c r="AI630">
        <v>4</v>
      </c>
      <c r="AJ630" t="s">
        <v>86</v>
      </c>
      <c r="AK630">
        <f>VLOOKUP(Table13[[#This Row],[Market Category]],$M$4:$N$75,2,0)</f>
        <v>68</v>
      </c>
      <c r="AL630" t="s">
        <v>84</v>
      </c>
      <c r="AM630">
        <f>VLOOKUP(Table13[[#This Row],[Vehicle Size]],$O$4:$P$6,2,0)</f>
        <v>2</v>
      </c>
      <c r="AN630" t="s">
        <v>147</v>
      </c>
      <c r="AO630">
        <f>VLOOKUP(Table13[[#This Row],[Vehicle Style]],$Q$4:$R$19,2,0)</f>
        <v>15</v>
      </c>
      <c r="AP630">
        <v>29</v>
      </c>
      <c r="AQ630">
        <v>20</v>
      </c>
      <c r="AR630">
        <v>3916</v>
      </c>
      <c r="AS630">
        <v>79800</v>
      </c>
    </row>
    <row r="631" spans="3:45" x14ac:dyDescent="0.35">
      <c r="C631" t="s">
        <v>843</v>
      </c>
      <c r="D631">
        <v>628</v>
      </c>
      <c r="T631">
        <v>628</v>
      </c>
      <c r="U631" t="s">
        <v>72</v>
      </c>
      <c r="V631">
        <f>VLOOKUP(Table13[[#This Row],[Make]],$A$4:$B$51,2,0)</f>
        <v>6</v>
      </c>
      <c r="W631" t="s">
        <v>245</v>
      </c>
      <c r="X631">
        <f>VLOOKUP(Table13[[#This Row],[Model]],Table12[[Model S]:[Column2]],2,0)</f>
        <v>48</v>
      </c>
      <c r="Y631">
        <v>2015</v>
      </c>
      <c r="Z631">
        <f>VLOOKUP(Table13[[#This Row],[Year]],$E$4:$F$31,2,0)</f>
        <v>26</v>
      </c>
      <c r="AA631" t="s">
        <v>74</v>
      </c>
      <c r="AB631">
        <f>VLOOKUP(Table13[[#This Row],[Engine Fuel Type]],$G$4:$H$13,2,0)</f>
        <v>9</v>
      </c>
      <c r="AC631">
        <v>445</v>
      </c>
      <c r="AD631">
        <v>8</v>
      </c>
      <c r="AE631" t="s">
        <v>81</v>
      </c>
      <c r="AF631">
        <f>VLOOKUP(Table13[[#This Row],[Transmission Type]],$I$4:$J$7,2,0)</f>
        <v>2</v>
      </c>
      <c r="AG631" t="s">
        <v>76</v>
      </c>
      <c r="AH631">
        <f>VLOOKUP(Table13[[#This Row],[Driven_Wheels]],$K$4:$L$7,2,0)</f>
        <v>4</v>
      </c>
      <c r="AI631">
        <v>2</v>
      </c>
      <c r="AJ631" t="s">
        <v>96</v>
      </c>
      <c r="AK631">
        <f>VLOOKUP(Table13[[#This Row],[Market Category]],$M$4:$N$75,2,0)</f>
        <v>65</v>
      </c>
      <c r="AL631" t="s">
        <v>94</v>
      </c>
      <c r="AM631">
        <f>VLOOKUP(Table13[[#This Row],[Vehicle Size]],$O$4:$P$6,2,0)</f>
        <v>3</v>
      </c>
      <c r="AN631" t="s">
        <v>87</v>
      </c>
      <c r="AO631">
        <f>VLOOKUP(Table13[[#This Row],[Vehicle Style]],$Q$4:$R$19,2,0)</f>
        <v>7</v>
      </c>
      <c r="AP631">
        <v>25</v>
      </c>
      <c r="AQ631">
        <v>17</v>
      </c>
      <c r="AR631">
        <v>3916</v>
      </c>
      <c r="AS631">
        <v>94900</v>
      </c>
    </row>
    <row r="632" spans="3:45" x14ac:dyDescent="0.35">
      <c r="C632" t="s">
        <v>844</v>
      </c>
      <c r="D632">
        <v>629</v>
      </c>
      <c r="T632">
        <v>629</v>
      </c>
      <c r="U632" t="s">
        <v>72</v>
      </c>
      <c r="V632">
        <f>VLOOKUP(Table13[[#This Row],[Make]],$A$4:$B$51,2,0)</f>
        <v>6</v>
      </c>
      <c r="W632" t="s">
        <v>245</v>
      </c>
      <c r="X632">
        <f>VLOOKUP(Table13[[#This Row],[Model]],Table12[[Model S]:[Column2]],2,0)</f>
        <v>48</v>
      </c>
      <c r="Y632">
        <v>2015</v>
      </c>
      <c r="Z632">
        <f>VLOOKUP(Table13[[#This Row],[Year]],$E$4:$F$31,2,0)</f>
        <v>26</v>
      </c>
      <c r="AA632" t="s">
        <v>74</v>
      </c>
      <c r="AB632">
        <f>VLOOKUP(Table13[[#This Row],[Engine Fuel Type]],$G$4:$H$13,2,0)</f>
        <v>9</v>
      </c>
      <c r="AC632">
        <v>315</v>
      </c>
      <c r="AD632">
        <v>6</v>
      </c>
      <c r="AE632" t="s">
        <v>81</v>
      </c>
      <c r="AF632">
        <f>VLOOKUP(Table13[[#This Row],[Transmission Type]],$I$4:$J$7,2,0)</f>
        <v>2</v>
      </c>
      <c r="AG632" t="s">
        <v>68</v>
      </c>
      <c r="AH632">
        <f>VLOOKUP(Table13[[#This Row],[Driven_Wheels]],$K$4:$L$7,2,0)</f>
        <v>1</v>
      </c>
      <c r="AI632">
        <v>2</v>
      </c>
      <c r="AJ632" t="s">
        <v>86</v>
      </c>
      <c r="AK632">
        <f>VLOOKUP(Table13[[#This Row],[Market Category]],$M$4:$N$75,2,0)</f>
        <v>68</v>
      </c>
      <c r="AL632" t="s">
        <v>94</v>
      </c>
      <c r="AM632">
        <f>VLOOKUP(Table13[[#This Row],[Vehicle Size]],$O$4:$P$6,2,0)</f>
        <v>3</v>
      </c>
      <c r="AN632" t="s">
        <v>87</v>
      </c>
      <c r="AO632">
        <f>VLOOKUP(Table13[[#This Row],[Vehicle Style]],$Q$4:$R$19,2,0)</f>
        <v>7</v>
      </c>
      <c r="AP632">
        <v>29</v>
      </c>
      <c r="AQ632">
        <v>20</v>
      </c>
      <c r="AR632">
        <v>3916</v>
      </c>
      <c r="AS632">
        <v>86600</v>
      </c>
    </row>
    <row r="633" spans="3:45" x14ac:dyDescent="0.35">
      <c r="C633" t="s">
        <v>845</v>
      </c>
      <c r="D633">
        <v>630</v>
      </c>
      <c r="T633">
        <v>630</v>
      </c>
      <c r="U633" t="s">
        <v>72</v>
      </c>
      <c r="V633">
        <f>VLOOKUP(Table13[[#This Row],[Make]],$A$4:$B$51,2,0)</f>
        <v>6</v>
      </c>
      <c r="W633" t="s">
        <v>245</v>
      </c>
      <c r="X633">
        <f>VLOOKUP(Table13[[#This Row],[Model]],Table12[[Model S]:[Column2]],2,0)</f>
        <v>48</v>
      </c>
      <c r="Y633">
        <v>2015</v>
      </c>
      <c r="Z633">
        <f>VLOOKUP(Table13[[#This Row],[Year]],$E$4:$F$31,2,0)</f>
        <v>26</v>
      </c>
      <c r="AA633" t="s">
        <v>74</v>
      </c>
      <c r="AB633">
        <f>VLOOKUP(Table13[[#This Row],[Engine Fuel Type]],$G$4:$H$13,2,0)</f>
        <v>9</v>
      </c>
      <c r="AC633">
        <v>315</v>
      </c>
      <c r="AD633">
        <v>6</v>
      </c>
      <c r="AE633" t="s">
        <v>81</v>
      </c>
      <c r="AF633">
        <f>VLOOKUP(Table13[[#This Row],[Transmission Type]],$I$4:$J$7,2,0)</f>
        <v>2</v>
      </c>
      <c r="AG633" t="s">
        <v>68</v>
      </c>
      <c r="AH633">
        <f>VLOOKUP(Table13[[#This Row],[Driven_Wheels]],$K$4:$L$7,2,0)</f>
        <v>1</v>
      </c>
      <c r="AI633">
        <v>2</v>
      </c>
      <c r="AJ633" t="s">
        <v>86</v>
      </c>
      <c r="AK633">
        <f>VLOOKUP(Table13[[#This Row],[Market Category]],$M$4:$N$75,2,0)</f>
        <v>68</v>
      </c>
      <c r="AL633" t="s">
        <v>94</v>
      </c>
      <c r="AM633">
        <f>VLOOKUP(Table13[[#This Row],[Vehicle Size]],$O$4:$P$6,2,0)</f>
        <v>3</v>
      </c>
      <c r="AN633" t="s">
        <v>78</v>
      </c>
      <c r="AO633">
        <f>VLOOKUP(Table13[[#This Row],[Vehicle Style]],$Q$4:$R$19,2,0)</f>
        <v>9</v>
      </c>
      <c r="AP633">
        <v>29</v>
      </c>
      <c r="AQ633">
        <v>20</v>
      </c>
      <c r="AR633">
        <v>3916</v>
      </c>
      <c r="AS633">
        <v>79100</v>
      </c>
    </row>
    <row r="634" spans="3:45" x14ac:dyDescent="0.35">
      <c r="C634" t="s">
        <v>846</v>
      </c>
      <c r="D634">
        <v>631</v>
      </c>
      <c r="T634">
        <v>631</v>
      </c>
      <c r="U634" t="s">
        <v>72</v>
      </c>
      <c r="V634">
        <f>VLOOKUP(Table13[[#This Row],[Make]],$A$4:$B$51,2,0)</f>
        <v>6</v>
      </c>
      <c r="W634" t="s">
        <v>245</v>
      </c>
      <c r="X634">
        <f>VLOOKUP(Table13[[#This Row],[Model]],Table12[[Model S]:[Column2]],2,0)</f>
        <v>48</v>
      </c>
      <c r="Y634">
        <v>2015</v>
      </c>
      <c r="Z634">
        <f>VLOOKUP(Table13[[#This Row],[Year]],$E$4:$F$31,2,0)</f>
        <v>26</v>
      </c>
      <c r="AA634" t="s">
        <v>74</v>
      </c>
      <c r="AB634">
        <f>VLOOKUP(Table13[[#This Row],[Engine Fuel Type]],$G$4:$H$13,2,0)</f>
        <v>9</v>
      </c>
      <c r="AC634">
        <v>315</v>
      </c>
      <c r="AD634">
        <v>6</v>
      </c>
      <c r="AE634" t="s">
        <v>81</v>
      </c>
      <c r="AF634">
        <f>VLOOKUP(Table13[[#This Row],[Transmission Type]],$I$4:$J$7,2,0)</f>
        <v>2</v>
      </c>
      <c r="AG634" t="s">
        <v>76</v>
      </c>
      <c r="AH634">
        <f>VLOOKUP(Table13[[#This Row],[Driven_Wheels]],$K$4:$L$7,2,0)</f>
        <v>4</v>
      </c>
      <c r="AI634">
        <v>2</v>
      </c>
      <c r="AJ634" t="s">
        <v>86</v>
      </c>
      <c r="AK634">
        <f>VLOOKUP(Table13[[#This Row],[Market Category]],$M$4:$N$75,2,0)</f>
        <v>68</v>
      </c>
      <c r="AL634" t="s">
        <v>94</v>
      </c>
      <c r="AM634">
        <f>VLOOKUP(Table13[[#This Row],[Vehicle Size]],$O$4:$P$6,2,0)</f>
        <v>3</v>
      </c>
      <c r="AN634" t="s">
        <v>78</v>
      </c>
      <c r="AO634">
        <f>VLOOKUP(Table13[[#This Row],[Vehicle Style]],$Q$4:$R$19,2,0)</f>
        <v>9</v>
      </c>
      <c r="AP634">
        <v>32</v>
      </c>
      <c r="AQ634">
        <v>21</v>
      </c>
      <c r="AR634">
        <v>3916</v>
      </c>
      <c r="AS634">
        <v>76100</v>
      </c>
    </row>
    <row r="635" spans="3:45" x14ac:dyDescent="0.35">
      <c r="C635" t="s">
        <v>847</v>
      </c>
      <c r="D635">
        <v>632</v>
      </c>
      <c r="T635">
        <v>632</v>
      </c>
      <c r="U635" t="s">
        <v>72</v>
      </c>
      <c r="V635">
        <f>VLOOKUP(Table13[[#This Row],[Make]],$A$4:$B$51,2,0)</f>
        <v>6</v>
      </c>
      <c r="W635" t="s">
        <v>245</v>
      </c>
      <c r="X635">
        <f>VLOOKUP(Table13[[#This Row],[Model]],Table12[[Model S]:[Column2]],2,0)</f>
        <v>48</v>
      </c>
      <c r="Y635">
        <v>2015</v>
      </c>
      <c r="Z635">
        <f>VLOOKUP(Table13[[#This Row],[Year]],$E$4:$F$31,2,0)</f>
        <v>26</v>
      </c>
      <c r="AA635" t="s">
        <v>74</v>
      </c>
      <c r="AB635">
        <f>VLOOKUP(Table13[[#This Row],[Engine Fuel Type]],$G$4:$H$13,2,0)</f>
        <v>9</v>
      </c>
      <c r="AC635">
        <v>445</v>
      </c>
      <c r="AD635">
        <v>8</v>
      </c>
      <c r="AE635" t="s">
        <v>81</v>
      </c>
      <c r="AF635">
        <f>VLOOKUP(Table13[[#This Row],[Transmission Type]],$I$4:$J$7,2,0)</f>
        <v>2</v>
      </c>
      <c r="AG635" t="s">
        <v>68</v>
      </c>
      <c r="AH635">
        <f>VLOOKUP(Table13[[#This Row],[Driven_Wheels]],$K$4:$L$7,2,0)</f>
        <v>1</v>
      </c>
      <c r="AI635">
        <v>2</v>
      </c>
      <c r="AJ635" t="s">
        <v>96</v>
      </c>
      <c r="AK635">
        <f>VLOOKUP(Table13[[#This Row],[Market Category]],$M$4:$N$75,2,0)</f>
        <v>65</v>
      </c>
      <c r="AL635" t="s">
        <v>94</v>
      </c>
      <c r="AM635">
        <f>VLOOKUP(Table13[[#This Row],[Vehicle Size]],$O$4:$P$6,2,0)</f>
        <v>3</v>
      </c>
      <c r="AN635" t="s">
        <v>78</v>
      </c>
      <c r="AO635">
        <f>VLOOKUP(Table13[[#This Row],[Vehicle Style]],$Q$4:$R$19,2,0)</f>
        <v>9</v>
      </c>
      <c r="AP635">
        <v>25</v>
      </c>
      <c r="AQ635">
        <v>16</v>
      </c>
      <c r="AR635">
        <v>3916</v>
      </c>
      <c r="AS635">
        <v>90400</v>
      </c>
    </row>
    <row r="636" spans="3:45" x14ac:dyDescent="0.35">
      <c r="C636" t="s">
        <v>848</v>
      </c>
      <c r="D636">
        <v>633</v>
      </c>
      <c r="T636">
        <v>633</v>
      </c>
      <c r="U636" t="s">
        <v>72</v>
      </c>
      <c r="V636">
        <f>VLOOKUP(Table13[[#This Row],[Make]],$A$4:$B$51,2,0)</f>
        <v>6</v>
      </c>
      <c r="W636" t="s">
        <v>245</v>
      </c>
      <c r="X636">
        <f>VLOOKUP(Table13[[#This Row],[Model]],Table12[[Model S]:[Column2]],2,0)</f>
        <v>48</v>
      </c>
      <c r="Y636">
        <v>2015</v>
      </c>
      <c r="Z636">
        <f>VLOOKUP(Table13[[#This Row],[Year]],$E$4:$F$31,2,0)</f>
        <v>26</v>
      </c>
      <c r="AA636" t="s">
        <v>74</v>
      </c>
      <c r="AB636">
        <f>VLOOKUP(Table13[[#This Row],[Engine Fuel Type]],$G$4:$H$13,2,0)</f>
        <v>9</v>
      </c>
      <c r="AC636">
        <v>315</v>
      </c>
      <c r="AD636">
        <v>6</v>
      </c>
      <c r="AE636" t="s">
        <v>81</v>
      </c>
      <c r="AF636">
        <f>VLOOKUP(Table13[[#This Row],[Transmission Type]],$I$4:$J$7,2,0)</f>
        <v>2</v>
      </c>
      <c r="AG636" t="s">
        <v>76</v>
      </c>
      <c r="AH636">
        <f>VLOOKUP(Table13[[#This Row],[Driven_Wheels]],$K$4:$L$7,2,0)</f>
        <v>4</v>
      </c>
      <c r="AI636">
        <v>2</v>
      </c>
      <c r="AJ636" t="s">
        <v>86</v>
      </c>
      <c r="AK636">
        <f>VLOOKUP(Table13[[#This Row],[Market Category]],$M$4:$N$75,2,0)</f>
        <v>68</v>
      </c>
      <c r="AL636" t="s">
        <v>94</v>
      </c>
      <c r="AM636">
        <f>VLOOKUP(Table13[[#This Row],[Vehicle Size]],$O$4:$P$6,2,0)</f>
        <v>3</v>
      </c>
      <c r="AN636" t="s">
        <v>87</v>
      </c>
      <c r="AO636">
        <f>VLOOKUP(Table13[[#This Row],[Vehicle Style]],$Q$4:$R$19,2,0)</f>
        <v>7</v>
      </c>
      <c r="AP636">
        <v>31</v>
      </c>
      <c r="AQ636">
        <v>20</v>
      </c>
      <c r="AR636">
        <v>3916</v>
      </c>
      <c r="AS636">
        <v>83600</v>
      </c>
    </row>
    <row r="637" spans="3:45" x14ac:dyDescent="0.35">
      <c r="C637" t="s">
        <v>849</v>
      </c>
      <c r="D637">
        <v>634</v>
      </c>
      <c r="T637">
        <v>634</v>
      </c>
      <c r="U637" t="s">
        <v>72</v>
      </c>
      <c r="V637">
        <f>VLOOKUP(Table13[[#This Row],[Make]],$A$4:$B$51,2,0)</f>
        <v>6</v>
      </c>
      <c r="W637" t="s">
        <v>245</v>
      </c>
      <c r="X637">
        <f>VLOOKUP(Table13[[#This Row],[Model]],Table12[[Model S]:[Column2]],2,0)</f>
        <v>48</v>
      </c>
      <c r="Y637">
        <v>2015</v>
      </c>
      <c r="Z637">
        <f>VLOOKUP(Table13[[#This Row],[Year]],$E$4:$F$31,2,0)</f>
        <v>26</v>
      </c>
      <c r="AA637" t="s">
        <v>74</v>
      </c>
      <c r="AB637">
        <f>VLOOKUP(Table13[[#This Row],[Engine Fuel Type]],$G$4:$H$13,2,0)</f>
        <v>9</v>
      </c>
      <c r="AC637">
        <v>445</v>
      </c>
      <c r="AD637">
        <v>8</v>
      </c>
      <c r="AE637" t="s">
        <v>81</v>
      </c>
      <c r="AF637">
        <f>VLOOKUP(Table13[[#This Row],[Transmission Type]],$I$4:$J$7,2,0)</f>
        <v>2</v>
      </c>
      <c r="AG637" t="s">
        <v>76</v>
      </c>
      <c r="AH637">
        <f>VLOOKUP(Table13[[#This Row],[Driven_Wheels]],$K$4:$L$7,2,0)</f>
        <v>4</v>
      </c>
      <c r="AI637">
        <v>2</v>
      </c>
      <c r="AJ637" t="s">
        <v>96</v>
      </c>
      <c r="AK637">
        <f>VLOOKUP(Table13[[#This Row],[Market Category]],$M$4:$N$75,2,0)</f>
        <v>65</v>
      </c>
      <c r="AL637" t="s">
        <v>94</v>
      </c>
      <c r="AM637">
        <f>VLOOKUP(Table13[[#This Row],[Vehicle Size]],$O$4:$P$6,2,0)</f>
        <v>3</v>
      </c>
      <c r="AN637" t="s">
        <v>78</v>
      </c>
      <c r="AO637">
        <f>VLOOKUP(Table13[[#This Row],[Vehicle Style]],$Q$4:$R$19,2,0)</f>
        <v>9</v>
      </c>
      <c r="AP637">
        <v>25</v>
      </c>
      <c r="AQ637">
        <v>17</v>
      </c>
      <c r="AR637">
        <v>3916</v>
      </c>
      <c r="AS637">
        <v>87400</v>
      </c>
    </row>
    <row r="638" spans="3:45" x14ac:dyDescent="0.35">
      <c r="C638" t="s">
        <v>850</v>
      </c>
      <c r="D638">
        <v>635</v>
      </c>
      <c r="T638">
        <v>635</v>
      </c>
      <c r="U638" t="s">
        <v>72</v>
      </c>
      <c r="V638">
        <f>VLOOKUP(Table13[[#This Row],[Make]],$A$4:$B$51,2,0)</f>
        <v>6</v>
      </c>
      <c r="W638" t="s">
        <v>245</v>
      </c>
      <c r="X638">
        <f>VLOOKUP(Table13[[#This Row],[Model]],Table12[[Model S]:[Column2]],2,0)</f>
        <v>48</v>
      </c>
      <c r="Y638">
        <v>2015</v>
      </c>
      <c r="Z638">
        <f>VLOOKUP(Table13[[#This Row],[Year]],$E$4:$F$31,2,0)</f>
        <v>26</v>
      </c>
      <c r="AA638" t="s">
        <v>74</v>
      </c>
      <c r="AB638">
        <f>VLOOKUP(Table13[[#This Row],[Engine Fuel Type]],$G$4:$H$13,2,0)</f>
        <v>9</v>
      </c>
      <c r="AC638">
        <v>445</v>
      </c>
      <c r="AD638">
        <v>8</v>
      </c>
      <c r="AE638" t="s">
        <v>81</v>
      </c>
      <c r="AF638">
        <f>VLOOKUP(Table13[[#This Row],[Transmission Type]],$I$4:$J$7,2,0)</f>
        <v>2</v>
      </c>
      <c r="AG638" t="s">
        <v>68</v>
      </c>
      <c r="AH638">
        <f>VLOOKUP(Table13[[#This Row],[Driven_Wheels]],$K$4:$L$7,2,0)</f>
        <v>1</v>
      </c>
      <c r="AI638">
        <v>2</v>
      </c>
      <c r="AJ638" t="s">
        <v>96</v>
      </c>
      <c r="AK638">
        <f>VLOOKUP(Table13[[#This Row],[Market Category]],$M$4:$N$75,2,0)</f>
        <v>65</v>
      </c>
      <c r="AL638" t="s">
        <v>94</v>
      </c>
      <c r="AM638">
        <f>VLOOKUP(Table13[[#This Row],[Vehicle Size]],$O$4:$P$6,2,0)</f>
        <v>3</v>
      </c>
      <c r="AN638" t="s">
        <v>87</v>
      </c>
      <c r="AO638">
        <f>VLOOKUP(Table13[[#This Row],[Vehicle Style]],$Q$4:$R$19,2,0)</f>
        <v>7</v>
      </c>
      <c r="AP638">
        <v>24</v>
      </c>
      <c r="AQ638">
        <v>16</v>
      </c>
      <c r="AR638">
        <v>3916</v>
      </c>
      <c r="AS638">
        <v>97900</v>
      </c>
    </row>
    <row r="639" spans="3:45" x14ac:dyDescent="0.35">
      <c r="C639" t="s">
        <v>851</v>
      </c>
      <c r="D639">
        <v>636</v>
      </c>
      <c r="T639">
        <v>636</v>
      </c>
      <c r="U639" t="s">
        <v>72</v>
      </c>
      <c r="V639">
        <f>VLOOKUP(Table13[[#This Row],[Make]],$A$4:$B$51,2,0)</f>
        <v>6</v>
      </c>
      <c r="W639" t="s">
        <v>245</v>
      </c>
      <c r="X639">
        <f>VLOOKUP(Table13[[#This Row],[Model]],Table12[[Model S]:[Column2]],2,0)</f>
        <v>48</v>
      </c>
      <c r="Y639">
        <v>2016</v>
      </c>
      <c r="Z639">
        <f>VLOOKUP(Table13[[#This Row],[Year]],$E$4:$F$31,2,0)</f>
        <v>27</v>
      </c>
      <c r="AA639" t="s">
        <v>74</v>
      </c>
      <c r="AB639">
        <f>VLOOKUP(Table13[[#This Row],[Engine Fuel Type]],$G$4:$H$13,2,0)</f>
        <v>9</v>
      </c>
      <c r="AC639">
        <v>315</v>
      </c>
      <c r="AD639">
        <v>6</v>
      </c>
      <c r="AE639" t="s">
        <v>81</v>
      </c>
      <c r="AF639">
        <f>VLOOKUP(Table13[[#This Row],[Transmission Type]],$I$4:$J$7,2,0)</f>
        <v>2</v>
      </c>
      <c r="AG639" t="s">
        <v>68</v>
      </c>
      <c r="AH639">
        <f>VLOOKUP(Table13[[#This Row],[Driven_Wheels]],$K$4:$L$7,2,0)</f>
        <v>1</v>
      </c>
      <c r="AI639">
        <v>2</v>
      </c>
      <c r="AJ639" t="s">
        <v>86</v>
      </c>
      <c r="AK639">
        <f>VLOOKUP(Table13[[#This Row],[Market Category]],$M$4:$N$75,2,0)</f>
        <v>68</v>
      </c>
      <c r="AL639" t="s">
        <v>94</v>
      </c>
      <c r="AM639">
        <f>VLOOKUP(Table13[[#This Row],[Vehicle Size]],$O$4:$P$6,2,0)</f>
        <v>3</v>
      </c>
      <c r="AN639" t="s">
        <v>87</v>
      </c>
      <c r="AO639">
        <f>VLOOKUP(Table13[[#This Row],[Vehicle Style]],$Q$4:$R$19,2,0)</f>
        <v>7</v>
      </c>
      <c r="AP639">
        <v>29</v>
      </c>
      <c r="AQ639">
        <v>20</v>
      </c>
      <c r="AR639">
        <v>3916</v>
      </c>
      <c r="AS639">
        <v>87800</v>
      </c>
    </row>
    <row r="640" spans="3:45" x14ac:dyDescent="0.35">
      <c r="C640" t="s">
        <v>852</v>
      </c>
      <c r="D640">
        <v>637</v>
      </c>
      <c r="T640">
        <v>637</v>
      </c>
      <c r="U640" t="s">
        <v>72</v>
      </c>
      <c r="V640">
        <f>VLOOKUP(Table13[[#This Row],[Make]],$A$4:$B$51,2,0)</f>
        <v>6</v>
      </c>
      <c r="W640" t="s">
        <v>245</v>
      </c>
      <c r="X640">
        <f>VLOOKUP(Table13[[#This Row],[Model]],Table12[[Model S]:[Column2]],2,0)</f>
        <v>48</v>
      </c>
      <c r="Y640">
        <v>2016</v>
      </c>
      <c r="Z640">
        <f>VLOOKUP(Table13[[#This Row],[Year]],$E$4:$F$31,2,0)</f>
        <v>27</v>
      </c>
      <c r="AA640" t="s">
        <v>74</v>
      </c>
      <c r="AB640">
        <f>VLOOKUP(Table13[[#This Row],[Engine Fuel Type]],$G$4:$H$13,2,0)</f>
        <v>9</v>
      </c>
      <c r="AC640">
        <v>315</v>
      </c>
      <c r="AD640">
        <v>6</v>
      </c>
      <c r="AE640" t="s">
        <v>81</v>
      </c>
      <c r="AF640">
        <f>VLOOKUP(Table13[[#This Row],[Transmission Type]],$I$4:$J$7,2,0)</f>
        <v>2</v>
      </c>
      <c r="AG640" t="s">
        <v>76</v>
      </c>
      <c r="AH640">
        <f>VLOOKUP(Table13[[#This Row],[Driven_Wheels]],$K$4:$L$7,2,0)</f>
        <v>4</v>
      </c>
      <c r="AI640">
        <v>2</v>
      </c>
      <c r="AJ640" t="s">
        <v>86</v>
      </c>
      <c r="AK640">
        <f>VLOOKUP(Table13[[#This Row],[Market Category]],$M$4:$N$75,2,0)</f>
        <v>68</v>
      </c>
      <c r="AL640" t="s">
        <v>94</v>
      </c>
      <c r="AM640">
        <f>VLOOKUP(Table13[[#This Row],[Vehicle Size]],$O$4:$P$6,2,0)</f>
        <v>3</v>
      </c>
      <c r="AN640" t="s">
        <v>78</v>
      </c>
      <c r="AO640">
        <f>VLOOKUP(Table13[[#This Row],[Vehicle Style]],$Q$4:$R$19,2,0)</f>
        <v>9</v>
      </c>
      <c r="AP640">
        <v>31</v>
      </c>
      <c r="AQ640">
        <v>20</v>
      </c>
      <c r="AR640">
        <v>3916</v>
      </c>
      <c r="AS640">
        <v>77300</v>
      </c>
    </row>
    <row r="641" spans="3:45" x14ac:dyDescent="0.35">
      <c r="C641" t="s">
        <v>853</v>
      </c>
      <c r="D641">
        <v>638</v>
      </c>
      <c r="T641">
        <v>638</v>
      </c>
      <c r="U641" t="s">
        <v>72</v>
      </c>
      <c r="V641">
        <f>VLOOKUP(Table13[[#This Row],[Make]],$A$4:$B$51,2,0)</f>
        <v>6</v>
      </c>
      <c r="W641" t="s">
        <v>245</v>
      </c>
      <c r="X641">
        <f>VLOOKUP(Table13[[#This Row],[Model]],Table12[[Model S]:[Column2]],2,0)</f>
        <v>48</v>
      </c>
      <c r="Y641">
        <v>2016</v>
      </c>
      <c r="Z641">
        <f>VLOOKUP(Table13[[#This Row],[Year]],$E$4:$F$31,2,0)</f>
        <v>27</v>
      </c>
      <c r="AA641" t="s">
        <v>74</v>
      </c>
      <c r="AB641">
        <f>VLOOKUP(Table13[[#This Row],[Engine Fuel Type]],$G$4:$H$13,2,0)</f>
        <v>9</v>
      </c>
      <c r="AC641">
        <v>445</v>
      </c>
      <c r="AD641">
        <v>8</v>
      </c>
      <c r="AE641" t="s">
        <v>81</v>
      </c>
      <c r="AF641">
        <f>VLOOKUP(Table13[[#This Row],[Transmission Type]],$I$4:$J$7,2,0)</f>
        <v>2</v>
      </c>
      <c r="AG641" t="s">
        <v>68</v>
      </c>
      <c r="AH641">
        <f>VLOOKUP(Table13[[#This Row],[Driven_Wheels]],$K$4:$L$7,2,0)</f>
        <v>1</v>
      </c>
      <c r="AI641">
        <v>2</v>
      </c>
      <c r="AJ641" t="s">
        <v>96</v>
      </c>
      <c r="AK641">
        <f>VLOOKUP(Table13[[#This Row],[Market Category]],$M$4:$N$75,2,0)</f>
        <v>65</v>
      </c>
      <c r="AL641" t="s">
        <v>94</v>
      </c>
      <c r="AM641">
        <f>VLOOKUP(Table13[[#This Row],[Vehicle Size]],$O$4:$P$6,2,0)</f>
        <v>3</v>
      </c>
      <c r="AN641" t="s">
        <v>87</v>
      </c>
      <c r="AO641">
        <f>VLOOKUP(Table13[[#This Row],[Vehicle Style]],$Q$4:$R$19,2,0)</f>
        <v>7</v>
      </c>
      <c r="AP641">
        <v>24</v>
      </c>
      <c r="AQ641">
        <v>15</v>
      </c>
      <c r="AR641">
        <v>3916</v>
      </c>
      <c r="AS641">
        <v>99200</v>
      </c>
    </row>
    <row r="642" spans="3:45" x14ac:dyDescent="0.35">
      <c r="C642" t="s">
        <v>854</v>
      </c>
      <c r="D642">
        <v>639</v>
      </c>
      <c r="T642">
        <v>639</v>
      </c>
      <c r="U642" t="s">
        <v>72</v>
      </c>
      <c r="V642">
        <f>VLOOKUP(Table13[[#This Row],[Make]],$A$4:$B$51,2,0)</f>
        <v>6</v>
      </c>
      <c r="W642" t="s">
        <v>245</v>
      </c>
      <c r="X642">
        <f>VLOOKUP(Table13[[#This Row],[Model]],Table12[[Model S]:[Column2]],2,0)</f>
        <v>48</v>
      </c>
      <c r="Y642">
        <v>2016</v>
      </c>
      <c r="Z642">
        <f>VLOOKUP(Table13[[#This Row],[Year]],$E$4:$F$31,2,0)</f>
        <v>27</v>
      </c>
      <c r="AA642" t="s">
        <v>74</v>
      </c>
      <c r="AB642">
        <f>VLOOKUP(Table13[[#This Row],[Engine Fuel Type]],$G$4:$H$13,2,0)</f>
        <v>9</v>
      </c>
      <c r="AC642">
        <v>445</v>
      </c>
      <c r="AD642">
        <v>8</v>
      </c>
      <c r="AE642" t="s">
        <v>81</v>
      </c>
      <c r="AF642">
        <f>VLOOKUP(Table13[[#This Row],[Transmission Type]],$I$4:$J$7,2,0)</f>
        <v>2</v>
      </c>
      <c r="AG642" t="s">
        <v>76</v>
      </c>
      <c r="AH642">
        <f>VLOOKUP(Table13[[#This Row],[Driven_Wheels]],$K$4:$L$7,2,0)</f>
        <v>4</v>
      </c>
      <c r="AI642">
        <v>2</v>
      </c>
      <c r="AJ642" t="s">
        <v>96</v>
      </c>
      <c r="AK642">
        <f>VLOOKUP(Table13[[#This Row],[Market Category]],$M$4:$N$75,2,0)</f>
        <v>65</v>
      </c>
      <c r="AL642" t="s">
        <v>94</v>
      </c>
      <c r="AM642">
        <f>VLOOKUP(Table13[[#This Row],[Vehicle Size]],$O$4:$P$6,2,0)</f>
        <v>3</v>
      </c>
      <c r="AN642" t="s">
        <v>87</v>
      </c>
      <c r="AO642">
        <f>VLOOKUP(Table13[[#This Row],[Vehicle Style]],$Q$4:$R$19,2,0)</f>
        <v>7</v>
      </c>
      <c r="AP642">
        <v>25</v>
      </c>
      <c r="AQ642">
        <v>17</v>
      </c>
      <c r="AR642">
        <v>3916</v>
      </c>
      <c r="AS642">
        <v>96200</v>
      </c>
    </row>
    <row r="643" spans="3:45" x14ac:dyDescent="0.35">
      <c r="C643" t="s">
        <v>855</v>
      </c>
      <c r="D643">
        <v>640</v>
      </c>
      <c r="T643">
        <v>640</v>
      </c>
      <c r="U643" t="s">
        <v>72</v>
      </c>
      <c r="V643">
        <f>VLOOKUP(Table13[[#This Row],[Make]],$A$4:$B$51,2,0)</f>
        <v>6</v>
      </c>
      <c r="W643" t="s">
        <v>245</v>
      </c>
      <c r="X643">
        <f>VLOOKUP(Table13[[#This Row],[Model]],Table12[[Model S]:[Column2]],2,0)</f>
        <v>48</v>
      </c>
      <c r="Y643">
        <v>2016</v>
      </c>
      <c r="Z643">
        <f>VLOOKUP(Table13[[#This Row],[Year]],$E$4:$F$31,2,0)</f>
        <v>27</v>
      </c>
      <c r="AA643" t="s">
        <v>74</v>
      </c>
      <c r="AB643">
        <f>VLOOKUP(Table13[[#This Row],[Engine Fuel Type]],$G$4:$H$13,2,0)</f>
        <v>9</v>
      </c>
      <c r="AC643">
        <v>315</v>
      </c>
      <c r="AD643">
        <v>6</v>
      </c>
      <c r="AE643" t="s">
        <v>81</v>
      </c>
      <c r="AF643">
        <f>VLOOKUP(Table13[[#This Row],[Transmission Type]],$I$4:$J$7,2,0)</f>
        <v>2</v>
      </c>
      <c r="AG643" t="s">
        <v>68</v>
      </c>
      <c r="AH643">
        <f>VLOOKUP(Table13[[#This Row],[Driven_Wheels]],$K$4:$L$7,2,0)</f>
        <v>1</v>
      </c>
      <c r="AI643">
        <v>2</v>
      </c>
      <c r="AJ643" t="s">
        <v>86</v>
      </c>
      <c r="AK643">
        <f>VLOOKUP(Table13[[#This Row],[Market Category]],$M$4:$N$75,2,0)</f>
        <v>68</v>
      </c>
      <c r="AL643" t="s">
        <v>94</v>
      </c>
      <c r="AM643">
        <f>VLOOKUP(Table13[[#This Row],[Vehicle Size]],$O$4:$P$6,2,0)</f>
        <v>3</v>
      </c>
      <c r="AN643" t="s">
        <v>78</v>
      </c>
      <c r="AO643">
        <f>VLOOKUP(Table13[[#This Row],[Vehicle Style]],$Q$4:$R$19,2,0)</f>
        <v>9</v>
      </c>
      <c r="AP643">
        <v>29</v>
      </c>
      <c r="AQ643">
        <v>20</v>
      </c>
      <c r="AR643">
        <v>3916</v>
      </c>
      <c r="AS643">
        <v>80300</v>
      </c>
    </row>
    <row r="644" spans="3:45" x14ac:dyDescent="0.35">
      <c r="C644" t="s">
        <v>856</v>
      </c>
      <c r="D644">
        <v>641</v>
      </c>
      <c r="T644">
        <v>641</v>
      </c>
      <c r="U644" t="s">
        <v>72</v>
      </c>
      <c r="V644">
        <f>VLOOKUP(Table13[[#This Row],[Make]],$A$4:$B$51,2,0)</f>
        <v>6</v>
      </c>
      <c r="W644" t="s">
        <v>245</v>
      </c>
      <c r="X644">
        <f>VLOOKUP(Table13[[#This Row],[Model]],Table12[[Model S]:[Column2]],2,0)</f>
        <v>48</v>
      </c>
      <c r="Y644">
        <v>2016</v>
      </c>
      <c r="Z644">
        <f>VLOOKUP(Table13[[#This Row],[Year]],$E$4:$F$31,2,0)</f>
        <v>27</v>
      </c>
      <c r="AA644" t="s">
        <v>74</v>
      </c>
      <c r="AB644">
        <f>VLOOKUP(Table13[[#This Row],[Engine Fuel Type]],$G$4:$H$13,2,0)</f>
        <v>9</v>
      </c>
      <c r="AC644">
        <v>315</v>
      </c>
      <c r="AD644">
        <v>6</v>
      </c>
      <c r="AE644" t="s">
        <v>81</v>
      </c>
      <c r="AF644">
        <f>VLOOKUP(Table13[[#This Row],[Transmission Type]],$I$4:$J$7,2,0)</f>
        <v>2</v>
      </c>
      <c r="AG644" t="s">
        <v>76</v>
      </c>
      <c r="AH644">
        <f>VLOOKUP(Table13[[#This Row],[Driven_Wheels]],$K$4:$L$7,2,0)</f>
        <v>4</v>
      </c>
      <c r="AI644">
        <v>2</v>
      </c>
      <c r="AJ644" t="s">
        <v>86</v>
      </c>
      <c r="AK644">
        <f>VLOOKUP(Table13[[#This Row],[Market Category]],$M$4:$N$75,2,0)</f>
        <v>68</v>
      </c>
      <c r="AL644" t="s">
        <v>94</v>
      </c>
      <c r="AM644">
        <f>VLOOKUP(Table13[[#This Row],[Vehicle Size]],$O$4:$P$6,2,0)</f>
        <v>3</v>
      </c>
      <c r="AN644" t="s">
        <v>87</v>
      </c>
      <c r="AO644">
        <f>VLOOKUP(Table13[[#This Row],[Vehicle Style]],$Q$4:$R$19,2,0)</f>
        <v>7</v>
      </c>
      <c r="AP644">
        <v>31</v>
      </c>
      <c r="AQ644">
        <v>20</v>
      </c>
      <c r="AR644">
        <v>3916</v>
      </c>
      <c r="AS644">
        <v>84800</v>
      </c>
    </row>
    <row r="645" spans="3:45" x14ac:dyDescent="0.35">
      <c r="C645" t="s">
        <v>857</v>
      </c>
      <c r="D645">
        <v>642</v>
      </c>
      <c r="T645">
        <v>642</v>
      </c>
      <c r="U645" t="s">
        <v>72</v>
      </c>
      <c r="V645">
        <f>VLOOKUP(Table13[[#This Row],[Make]],$A$4:$B$51,2,0)</f>
        <v>6</v>
      </c>
      <c r="W645" t="s">
        <v>245</v>
      </c>
      <c r="X645">
        <f>VLOOKUP(Table13[[#This Row],[Model]],Table12[[Model S]:[Column2]],2,0)</f>
        <v>48</v>
      </c>
      <c r="Y645">
        <v>2016</v>
      </c>
      <c r="Z645">
        <f>VLOOKUP(Table13[[#This Row],[Year]],$E$4:$F$31,2,0)</f>
        <v>27</v>
      </c>
      <c r="AA645" t="s">
        <v>74</v>
      </c>
      <c r="AB645">
        <f>VLOOKUP(Table13[[#This Row],[Engine Fuel Type]],$G$4:$H$13,2,0)</f>
        <v>9</v>
      </c>
      <c r="AC645">
        <v>445</v>
      </c>
      <c r="AD645">
        <v>8</v>
      </c>
      <c r="AE645" t="s">
        <v>81</v>
      </c>
      <c r="AF645">
        <f>VLOOKUP(Table13[[#This Row],[Transmission Type]],$I$4:$J$7,2,0)</f>
        <v>2</v>
      </c>
      <c r="AG645" t="s">
        <v>68</v>
      </c>
      <c r="AH645">
        <f>VLOOKUP(Table13[[#This Row],[Driven_Wheels]],$K$4:$L$7,2,0)</f>
        <v>1</v>
      </c>
      <c r="AI645">
        <v>2</v>
      </c>
      <c r="AJ645" t="s">
        <v>96</v>
      </c>
      <c r="AK645">
        <f>VLOOKUP(Table13[[#This Row],[Market Category]],$M$4:$N$75,2,0)</f>
        <v>65</v>
      </c>
      <c r="AL645" t="s">
        <v>94</v>
      </c>
      <c r="AM645">
        <f>VLOOKUP(Table13[[#This Row],[Vehicle Size]],$O$4:$P$6,2,0)</f>
        <v>3</v>
      </c>
      <c r="AN645" t="s">
        <v>78</v>
      </c>
      <c r="AO645">
        <f>VLOOKUP(Table13[[#This Row],[Vehicle Style]],$Q$4:$R$19,2,0)</f>
        <v>9</v>
      </c>
      <c r="AP645">
        <v>25</v>
      </c>
      <c r="AQ645">
        <v>16</v>
      </c>
      <c r="AR645">
        <v>3916</v>
      </c>
      <c r="AS645">
        <v>91700</v>
      </c>
    </row>
    <row r="646" spans="3:45" x14ac:dyDescent="0.35">
      <c r="C646" t="s">
        <v>858</v>
      </c>
      <c r="D646">
        <v>643</v>
      </c>
      <c r="T646">
        <v>643</v>
      </c>
      <c r="U646" t="s">
        <v>72</v>
      </c>
      <c r="V646">
        <f>VLOOKUP(Table13[[#This Row],[Make]],$A$4:$B$51,2,0)</f>
        <v>6</v>
      </c>
      <c r="W646" t="s">
        <v>245</v>
      </c>
      <c r="X646">
        <f>VLOOKUP(Table13[[#This Row],[Model]],Table12[[Model S]:[Column2]],2,0)</f>
        <v>48</v>
      </c>
      <c r="Y646">
        <v>2016</v>
      </c>
      <c r="Z646">
        <f>VLOOKUP(Table13[[#This Row],[Year]],$E$4:$F$31,2,0)</f>
        <v>27</v>
      </c>
      <c r="AA646" t="s">
        <v>74</v>
      </c>
      <c r="AB646">
        <f>VLOOKUP(Table13[[#This Row],[Engine Fuel Type]],$G$4:$H$13,2,0)</f>
        <v>9</v>
      </c>
      <c r="AC646">
        <v>445</v>
      </c>
      <c r="AD646">
        <v>8</v>
      </c>
      <c r="AE646" t="s">
        <v>81</v>
      </c>
      <c r="AF646">
        <f>VLOOKUP(Table13[[#This Row],[Transmission Type]],$I$4:$J$7,2,0)</f>
        <v>2</v>
      </c>
      <c r="AG646" t="s">
        <v>76</v>
      </c>
      <c r="AH646">
        <f>VLOOKUP(Table13[[#This Row],[Driven_Wheels]],$K$4:$L$7,2,0)</f>
        <v>4</v>
      </c>
      <c r="AI646">
        <v>2</v>
      </c>
      <c r="AJ646" t="s">
        <v>96</v>
      </c>
      <c r="AK646">
        <f>VLOOKUP(Table13[[#This Row],[Market Category]],$M$4:$N$75,2,0)</f>
        <v>65</v>
      </c>
      <c r="AL646" t="s">
        <v>94</v>
      </c>
      <c r="AM646">
        <f>VLOOKUP(Table13[[#This Row],[Vehicle Size]],$O$4:$P$6,2,0)</f>
        <v>3</v>
      </c>
      <c r="AN646" t="s">
        <v>78</v>
      </c>
      <c r="AO646">
        <f>VLOOKUP(Table13[[#This Row],[Vehicle Style]],$Q$4:$R$19,2,0)</f>
        <v>9</v>
      </c>
      <c r="AP646">
        <v>25</v>
      </c>
      <c r="AQ646">
        <v>17</v>
      </c>
      <c r="AR646">
        <v>3916</v>
      </c>
      <c r="AS646">
        <v>88700</v>
      </c>
    </row>
    <row r="647" spans="3:45" x14ac:dyDescent="0.35">
      <c r="C647" t="s">
        <v>859</v>
      </c>
      <c r="D647">
        <v>644</v>
      </c>
      <c r="T647">
        <v>644</v>
      </c>
      <c r="U647" t="s">
        <v>72</v>
      </c>
      <c r="V647">
        <f>VLOOKUP(Table13[[#This Row],[Make]],$A$4:$B$51,2,0)</f>
        <v>6</v>
      </c>
      <c r="W647" t="s">
        <v>245</v>
      </c>
      <c r="X647">
        <f>VLOOKUP(Table13[[#This Row],[Model]],Table12[[Model S]:[Column2]],2,0)</f>
        <v>48</v>
      </c>
      <c r="Y647">
        <v>2017</v>
      </c>
      <c r="Z647">
        <f>VLOOKUP(Table13[[#This Row],[Year]],$E$4:$F$31,2,0)</f>
        <v>28</v>
      </c>
      <c r="AA647" t="s">
        <v>74</v>
      </c>
      <c r="AB647">
        <f>VLOOKUP(Table13[[#This Row],[Engine Fuel Type]],$G$4:$H$13,2,0)</f>
        <v>9</v>
      </c>
      <c r="AC647">
        <v>445</v>
      </c>
      <c r="AD647">
        <v>8</v>
      </c>
      <c r="AE647" t="s">
        <v>81</v>
      </c>
      <c r="AF647">
        <f>VLOOKUP(Table13[[#This Row],[Transmission Type]],$I$4:$J$7,2,0)</f>
        <v>2</v>
      </c>
      <c r="AG647" t="s">
        <v>68</v>
      </c>
      <c r="AH647">
        <f>VLOOKUP(Table13[[#This Row],[Driven_Wheels]],$K$4:$L$7,2,0)</f>
        <v>1</v>
      </c>
      <c r="AI647">
        <v>2</v>
      </c>
      <c r="AJ647" t="s">
        <v>96</v>
      </c>
      <c r="AK647">
        <f>VLOOKUP(Table13[[#This Row],[Market Category]],$M$4:$N$75,2,0)</f>
        <v>65</v>
      </c>
      <c r="AL647" t="s">
        <v>94</v>
      </c>
      <c r="AM647">
        <f>VLOOKUP(Table13[[#This Row],[Vehicle Size]],$O$4:$P$6,2,0)</f>
        <v>3</v>
      </c>
      <c r="AN647" t="s">
        <v>78</v>
      </c>
      <c r="AO647">
        <f>VLOOKUP(Table13[[#This Row],[Vehicle Style]],$Q$4:$R$19,2,0)</f>
        <v>9</v>
      </c>
      <c r="AP647">
        <v>24</v>
      </c>
      <c r="AQ647">
        <v>16</v>
      </c>
      <c r="AR647">
        <v>3916</v>
      </c>
      <c r="AS647">
        <v>92000</v>
      </c>
    </row>
    <row r="648" spans="3:45" x14ac:dyDescent="0.35">
      <c r="C648" t="s">
        <v>860</v>
      </c>
      <c r="D648">
        <v>645</v>
      </c>
      <c r="T648">
        <v>645</v>
      </c>
      <c r="U648" t="s">
        <v>72</v>
      </c>
      <c r="V648">
        <f>VLOOKUP(Table13[[#This Row],[Make]],$A$4:$B$51,2,0)</f>
        <v>6</v>
      </c>
      <c r="W648" t="s">
        <v>245</v>
      </c>
      <c r="X648">
        <f>VLOOKUP(Table13[[#This Row],[Model]],Table12[[Model S]:[Column2]],2,0)</f>
        <v>48</v>
      </c>
      <c r="Y648">
        <v>2017</v>
      </c>
      <c r="Z648">
        <f>VLOOKUP(Table13[[#This Row],[Year]],$E$4:$F$31,2,0)</f>
        <v>28</v>
      </c>
      <c r="AA648" t="s">
        <v>74</v>
      </c>
      <c r="AB648">
        <f>VLOOKUP(Table13[[#This Row],[Engine Fuel Type]],$G$4:$H$13,2,0)</f>
        <v>9</v>
      </c>
      <c r="AC648">
        <v>315</v>
      </c>
      <c r="AD648">
        <v>6</v>
      </c>
      <c r="AE648" t="s">
        <v>81</v>
      </c>
      <c r="AF648">
        <f>VLOOKUP(Table13[[#This Row],[Transmission Type]],$I$4:$J$7,2,0)</f>
        <v>2</v>
      </c>
      <c r="AG648" t="s">
        <v>76</v>
      </c>
      <c r="AH648">
        <f>VLOOKUP(Table13[[#This Row],[Driven_Wheels]],$K$4:$L$7,2,0)</f>
        <v>4</v>
      </c>
      <c r="AI648">
        <v>2</v>
      </c>
      <c r="AJ648" t="s">
        <v>86</v>
      </c>
      <c r="AK648">
        <f>VLOOKUP(Table13[[#This Row],[Market Category]],$M$4:$N$75,2,0)</f>
        <v>68</v>
      </c>
      <c r="AL648" t="s">
        <v>94</v>
      </c>
      <c r="AM648">
        <f>VLOOKUP(Table13[[#This Row],[Vehicle Size]],$O$4:$P$6,2,0)</f>
        <v>3</v>
      </c>
      <c r="AN648" t="s">
        <v>78</v>
      </c>
      <c r="AO648">
        <f>VLOOKUP(Table13[[#This Row],[Vehicle Style]],$Q$4:$R$19,2,0)</f>
        <v>9</v>
      </c>
      <c r="AP648">
        <v>30</v>
      </c>
      <c r="AQ648">
        <v>21</v>
      </c>
      <c r="AR648">
        <v>3916</v>
      </c>
      <c r="AS648">
        <v>77600</v>
      </c>
    </row>
    <row r="649" spans="3:45" x14ac:dyDescent="0.35">
      <c r="C649" t="s">
        <v>861</v>
      </c>
      <c r="D649">
        <v>646</v>
      </c>
      <c r="T649">
        <v>646</v>
      </c>
      <c r="U649" t="s">
        <v>72</v>
      </c>
      <c r="V649">
        <f>VLOOKUP(Table13[[#This Row],[Make]],$A$4:$B$51,2,0)</f>
        <v>6</v>
      </c>
      <c r="W649" t="s">
        <v>245</v>
      </c>
      <c r="X649">
        <f>VLOOKUP(Table13[[#This Row],[Model]],Table12[[Model S]:[Column2]],2,0)</f>
        <v>48</v>
      </c>
      <c r="Y649">
        <v>2017</v>
      </c>
      <c r="Z649">
        <f>VLOOKUP(Table13[[#This Row],[Year]],$E$4:$F$31,2,0)</f>
        <v>28</v>
      </c>
      <c r="AA649" t="s">
        <v>74</v>
      </c>
      <c r="AB649">
        <f>VLOOKUP(Table13[[#This Row],[Engine Fuel Type]],$G$4:$H$13,2,0)</f>
        <v>9</v>
      </c>
      <c r="AC649">
        <v>445</v>
      </c>
      <c r="AD649">
        <v>8</v>
      </c>
      <c r="AE649" t="s">
        <v>81</v>
      </c>
      <c r="AF649">
        <f>VLOOKUP(Table13[[#This Row],[Transmission Type]],$I$4:$J$7,2,0)</f>
        <v>2</v>
      </c>
      <c r="AG649" t="s">
        <v>76</v>
      </c>
      <c r="AH649">
        <f>VLOOKUP(Table13[[#This Row],[Driven_Wheels]],$K$4:$L$7,2,0)</f>
        <v>4</v>
      </c>
      <c r="AI649">
        <v>2</v>
      </c>
      <c r="AJ649" t="s">
        <v>96</v>
      </c>
      <c r="AK649">
        <f>VLOOKUP(Table13[[#This Row],[Market Category]],$M$4:$N$75,2,0)</f>
        <v>65</v>
      </c>
      <c r="AL649" t="s">
        <v>94</v>
      </c>
      <c r="AM649">
        <f>VLOOKUP(Table13[[#This Row],[Vehicle Size]],$O$4:$P$6,2,0)</f>
        <v>3</v>
      </c>
      <c r="AN649" t="s">
        <v>78</v>
      </c>
      <c r="AO649">
        <f>VLOOKUP(Table13[[#This Row],[Vehicle Style]],$Q$4:$R$19,2,0)</f>
        <v>9</v>
      </c>
      <c r="AP649">
        <v>24</v>
      </c>
      <c r="AQ649">
        <v>17</v>
      </c>
      <c r="AR649">
        <v>3916</v>
      </c>
      <c r="AS649">
        <v>89000</v>
      </c>
    </row>
    <row r="650" spans="3:45" x14ac:dyDescent="0.35">
      <c r="C650" t="s">
        <v>862</v>
      </c>
      <c r="D650">
        <v>647</v>
      </c>
      <c r="T650">
        <v>647</v>
      </c>
      <c r="U650" t="s">
        <v>72</v>
      </c>
      <c r="V650">
        <f>VLOOKUP(Table13[[#This Row],[Make]],$A$4:$B$51,2,0)</f>
        <v>6</v>
      </c>
      <c r="W650" t="s">
        <v>245</v>
      </c>
      <c r="X650">
        <f>VLOOKUP(Table13[[#This Row],[Model]],Table12[[Model S]:[Column2]],2,0)</f>
        <v>48</v>
      </c>
      <c r="Y650">
        <v>2017</v>
      </c>
      <c r="Z650">
        <f>VLOOKUP(Table13[[#This Row],[Year]],$E$4:$F$31,2,0)</f>
        <v>28</v>
      </c>
      <c r="AA650" t="s">
        <v>74</v>
      </c>
      <c r="AB650">
        <f>VLOOKUP(Table13[[#This Row],[Engine Fuel Type]],$G$4:$H$13,2,0)</f>
        <v>9</v>
      </c>
      <c r="AC650">
        <v>315</v>
      </c>
      <c r="AD650">
        <v>6</v>
      </c>
      <c r="AE650" t="s">
        <v>81</v>
      </c>
      <c r="AF650">
        <f>VLOOKUP(Table13[[#This Row],[Transmission Type]],$I$4:$J$7,2,0)</f>
        <v>2</v>
      </c>
      <c r="AG650" t="s">
        <v>68</v>
      </c>
      <c r="AH650">
        <f>VLOOKUP(Table13[[#This Row],[Driven_Wheels]],$K$4:$L$7,2,0)</f>
        <v>1</v>
      </c>
      <c r="AI650">
        <v>2</v>
      </c>
      <c r="AJ650" t="s">
        <v>86</v>
      </c>
      <c r="AK650">
        <f>VLOOKUP(Table13[[#This Row],[Market Category]],$M$4:$N$75,2,0)</f>
        <v>68</v>
      </c>
      <c r="AL650" t="s">
        <v>94</v>
      </c>
      <c r="AM650">
        <f>VLOOKUP(Table13[[#This Row],[Vehicle Size]],$O$4:$P$6,2,0)</f>
        <v>3</v>
      </c>
      <c r="AN650" t="s">
        <v>78</v>
      </c>
      <c r="AO650">
        <f>VLOOKUP(Table13[[#This Row],[Vehicle Style]],$Q$4:$R$19,2,0)</f>
        <v>9</v>
      </c>
      <c r="AP650">
        <v>28</v>
      </c>
      <c r="AQ650">
        <v>19</v>
      </c>
      <c r="AR650">
        <v>3916</v>
      </c>
      <c r="AS650">
        <v>80600</v>
      </c>
    </row>
    <row r="651" spans="3:45" x14ac:dyDescent="0.35">
      <c r="C651" t="s">
        <v>863</v>
      </c>
      <c r="D651">
        <v>648</v>
      </c>
      <c r="T651">
        <v>648</v>
      </c>
      <c r="U651" t="s">
        <v>72</v>
      </c>
      <c r="V651">
        <f>VLOOKUP(Table13[[#This Row],[Make]],$A$4:$B$51,2,0)</f>
        <v>6</v>
      </c>
      <c r="W651" t="s">
        <v>245</v>
      </c>
      <c r="X651">
        <f>VLOOKUP(Table13[[#This Row],[Model]],Table12[[Model S]:[Column2]],2,0)</f>
        <v>48</v>
      </c>
      <c r="Y651">
        <v>2017</v>
      </c>
      <c r="Z651">
        <f>VLOOKUP(Table13[[#This Row],[Year]],$E$4:$F$31,2,0)</f>
        <v>28</v>
      </c>
      <c r="AA651" t="s">
        <v>74</v>
      </c>
      <c r="AB651">
        <f>VLOOKUP(Table13[[#This Row],[Engine Fuel Type]],$G$4:$H$13,2,0)</f>
        <v>9</v>
      </c>
      <c r="AC651">
        <v>315</v>
      </c>
      <c r="AD651">
        <v>6</v>
      </c>
      <c r="AE651" t="s">
        <v>81</v>
      </c>
      <c r="AF651">
        <f>VLOOKUP(Table13[[#This Row],[Transmission Type]],$I$4:$J$7,2,0)</f>
        <v>2</v>
      </c>
      <c r="AG651" t="s">
        <v>76</v>
      </c>
      <c r="AH651">
        <f>VLOOKUP(Table13[[#This Row],[Driven_Wheels]],$K$4:$L$7,2,0)</f>
        <v>4</v>
      </c>
      <c r="AI651">
        <v>2</v>
      </c>
      <c r="AJ651" t="s">
        <v>86</v>
      </c>
      <c r="AK651">
        <f>VLOOKUP(Table13[[#This Row],[Market Category]],$M$4:$N$75,2,0)</f>
        <v>68</v>
      </c>
      <c r="AL651" t="s">
        <v>94</v>
      </c>
      <c r="AM651">
        <f>VLOOKUP(Table13[[#This Row],[Vehicle Size]],$O$4:$P$6,2,0)</f>
        <v>3</v>
      </c>
      <c r="AN651" t="s">
        <v>87</v>
      </c>
      <c r="AO651">
        <f>VLOOKUP(Table13[[#This Row],[Vehicle Style]],$Q$4:$R$19,2,0)</f>
        <v>7</v>
      </c>
      <c r="AP651">
        <v>29</v>
      </c>
      <c r="AQ651">
        <v>20</v>
      </c>
      <c r="AR651">
        <v>3916</v>
      </c>
      <c r="AS651">
        <v>85100</v>
      </c>
    </row>
    <row r="652" spans="3:45" x14ac:dyDescent="0.35">
      <c r="C652" t="s">
        <v>864</v>
      </c>
      <c r="D652">
        <v>649</v>
      </c>
      <c r="T652">
        <v>649</v>
      </c>
      <c r="U652" t="s">
        <v>72</v>
      </c>
      <c r="V652">
        <f>VLOOKUP(Table13[[#This Row],[Make]],$A$4:$B$51,2,0)</f>
        <v>6</v>
      </c>
      <c r="W652" t="s">
        <v>245</v>
      </c>
      <c r="X652">
        <f>VLOOKUP(Table13[[#This Row],[Model]],Table12[[Model S]:[Column2]],2,0)</f>
        <v>48</v>
      </c>
      <c r="Y652">
        <v>2017</v>
      </c>
      <c r="Z652">
        <f>VLOOKUP(Table13[[#This Row],[Year]],$E$4:$F$31,2,0)</f>
        <v>28</v>
      </c>
      <c r="AA652" t="s">
        <v>74</v>
      </c>
      <c r="AB652">
        <f>VLOOKUP(Table13[[#This Row],[Engine Fuel Type]],$G$4:$H$13,2,0)</f>
        <v>9</v>
      </c>
      <c r="AC652">
        <v>315</v>
      </c>
      <c r="AD652">
        <v>6</v>
      </c>
      <c r="AE652" t="s">
        <v>81</v>
      </c>
      <c r="AF652">
        <f>VLOOKUP(Table13[[#This Row],[Transmission Type]],$I$4:$J$7,2,0)</f>
        <v>2</v>
      </c>
      <c r="AG652" t="s">
        <v>68</v>
      </c>
      <c r="AH652">
        <f>VLOOKUP(Table13[[#This Row],[Driven_Wheels]],$K$4:$L$7,2,0)</f>
        <v>1</v>
      </c>
      <c r="AI652">
        <v>2</v>
      </c>
      <c r="AJ652" t="s">
        <v>86</v>
      </c>
      <c r="AK652">
        <f>VLOOKUP(Table13[[#This Row],[Market Category]],$M$4:$N$75,2,0)</f>
        <v>68</v>
      </c>
      <c r="AL652" t="s">
        <v>94</v>
      </c>
      <c r="AM652">
        <f>VLOOKUP(Table13[[#This Row],[Vehicle Size]],$O$4:$P$6,2,0)</f>
        <v>3</v>
      </c>
      <c r="AN652" t="s">
        <v>87</v>
      </c>
      <c r="AO652">
        <f>VLOOKUP(Table13[[#This Row],[Vehicle Style]],$Q$4:$R$19,2,0)</f>
        <v>7</v>
      </c>
      <c r="AP652">
        <v>28</v>
      </c>
      <c r="AQ652">
        <v>19</v>
      </c>
      <c r="AR652">
        <v>3916</v>
      </c>
      <c r="AS652">
        <v>88100</v>
      </c>
    </row>
    <row r="653" spans="3:45" x14ac:dyDescent="0.35">
      <c r="C653" t="s">
        <v>865</v>
      </c>
      <c r="D653">
        <v>650</v>
      </c>
      <c r="T653">
        <v>650</v>
      </c>
      <c r="U653" t="s">
        <v>72</v>
      </c>
      <c r="V653">
        <f>VLOOKUP(Table13[[#This Row],[Make]],$A$4:$B$51,2,0)</f>
        <v>6</v>
      </c>
      <c r="W653" t="s">
        <v>245</v>
      </c>
      <c r="X653">
        <f>VLOOKUP(Table13[[#This Row],[Model]],Table12[[Model S]:[Column2]],2,0)</f>
        <v>48</v>
      </c>
      <c r="Y653">
        <v>2017</v>
      </c>
      <c r="Z653">
        <f>VLOOKUP(Table13[[#This Row],[Year]],$E$4:$F$31,2,0)</f>
        <v>28</v>
      </c>
      <c r="AA653" t="s">
        <v>74</v>
      </c>
      <c r="AB653">
        <f>VLOOKUP(Table13[[#This Row],[Engine Fuel Type]],$G$4:$H$13,2,0)</f>
        <v>9</v>
      </c>
      <c r="AC653">
        <v>445</v>
      </c>
      <c r="AD653">
        <v>8</v>
      </c>
      <c r="AE653" t="s">
        <v>81</v>
      </c>
      <c r="AF653">
        <f>VLOOKUP(Table13[[#This Row],[Transmission Type]],$I$4:$J$7,2,0)</f>
        <v>2</v>
      </c>
      <c r="AG653" t="s">
        <v>76</v>
      </c>
      <c r="AH653">
        <f>VLOOKUP(Table13[[#This Row],[Driven_Wheels]],$K$4:$L$7,2,0)</f>
        <v>4</v>
      </c>
      <c r="AI653">
        <v>2</v>
      </c>
      <c r="AJ653" t="s">
        <v>96</v>
      </c>
      <c r="AK653">
        <f>VLOOKUP(Table13[[#This Row],[Market Category]],$M$4:$N$75,2,0)</f>
        <v>65</v>
      </c>
      <c r="AL653" t="s">
        <v>94</v>
      </c>
      <c r="AM653">
        <f>VLOOKUP(Table13[[#This Row],[Vehicle Size]],$O$4:$P$6,2,0)</f>
        <v>3</v>
      </c>
      <c r="AN653" t="s">
        <v>87</v>
      </c>
      <c r="AO653">
        <f>VLOOKUP(Table13[[#This Row],[Vehicle Style]],$Q$4:$R$19,2,0)</f>
        <v>7</v>
      </c>
      <c r="AP653">
        <v>24</v>
      </c>
      <c r="AQ653">
        <v>17</v>
      </c>
      <c r="AR653">
        <v>3916</v>
      </c>
      <c r="AS653">
        <v>96500</v>
      </c>
    </row>
    <row r="654" spans="3:45" x14ac:dyDescent="0.35">
      <c r="C654" t="s">
        <v>866</v>
      </c>
      <c r="D654">
        <v>651</v>
      </c>
      <c r="T654">
        <v>651</v>
      </c>
      <c r="U654" t="s">
        <v>72</v>
      </c>
      <c r="V654">
        <f>VLOOKUP(Table13[[#This Row],[Make]],$A$4:$B$51,2,0)</f>
        <v>6</v>
      </c>
      <c r="W654" t="s">
        <v>245</v>
      </c>
      <c r="X654">
        <f>VLOOKUP(Table13[[#This Row],[Model]],Table12[[Model S]:[Column2]],2,0)</f>
        <v>48</v>
      </c>
      <c r="Y654">
        <v>2017</v>
      </c>
      <c r="Z654">
        <f>VLOOKUP(Table13[[#This Row],[Year]],$E$4:$F$31,2,0)</f>
        <v>28</v>
      </c>
      <c r="AA654" t="s">
        <v>74</v>
      </c>
      <c r="AB654">
        <f>VLOOKUP(Table13[[#This Row],[Engine Fuel Type]],$G$4:$H$13,2,0)</f>
        <v>9</v>
      </c>
      <c r="AC654">
        <v>445</v>
      </c>
      <c r="AD654">
        <v>8</v>
      </c>
      <c r="AE654" t="s">
        <v>81</v>
      </c>
      <c r="AF654">
        <f>VLOOKUP(Table13[[#This Row],[Transmission Type]],$I$4:$J$7,2,0)</f>
        <v>2</v>
      </c>
      <c r="AG654" t="s">
        <v>68</v>
      </c>
      <c r="AH654">
        <f>VLOOKUP(Table13[[#This Row],[Driven_Wheels]],$K$4:$L$7,2,0)</f>
        <v>1</v>
      </c>
      <c r="AI654">
        <v>2</v>
      </c>
      <c r="AJ654" t="s">
        <v>96</v>
      </c>
      <c r="AK654">
        <f>VLOOKUP(Table13[[#This Row],[Market Category]],$M$4:$N$75,2,0)</f>
        <v>65</v>
      </c>
      <c r="AL654" t="s">
        <v>94</v>
      </c>
      <c r="AM654">
        <f>VLOOKUP(Table13[[#This Row],[Vehicle Size]],$O$4:$P$6,2,0)</f>
        <v>3</v>
      </c>
      <c r="AN654" t="s">
        <v>87</v>
      </c>
      <c r="AO654">
        <f>VLOOKUP(Table13[[#This Row],[Vehicle Style]],$Q$4:$R$19,2,0)</f>
        <v>7</v>
      </c>
      <c r="AP654">
        <v>24</v>
      </c>
      <c r="AQ654">
        <v>15</v>
      </c>
      <c r="AR654">
        <v>3916</v>
      </c>
      <c r="AS654">
        <v>99500</v>
      </c>
    </row>
    <row r="655" spans="3:45" x14ac:dyDescent="0.35">
      <c r="C655" t="s">
        <v>867</v>
      </c>
      <c r="D655">
        <v>652</v>
      </c>
      <c r="T655">
        <v>652</v>
      </c>
      <c r="U655" t="s">
        <v>197</v>
      </c>
      <c r="V655">
        <f>VLOOKUP(Table13[[#This Row],[Make]],$A$4:$B$51,2,0)</f>
        <v>32</v>
      </c>
      <c r="W655" t="s">
        <v>251</v>
      </c>
      <c r="X655">
        <f>VLOOKUP(Table13[[#This Row],[Model]],Table12[[Model S]:[Column2]],2,0)</f>
        <v>51</v>
      </c>
      <c r="Y655">
        <v>1992</v>
      </c>
      <c r="Z655">
        <f>VLOOKUP(Table13[[#This Row],[Year]],$E$4:$F$31,2,0)</f>
        <v>3</v>
      </c>
      <c r="AA655" t="s">
        <v>125</v>
      </c>
      <c r="AB655">
        <f>VLOOKUP(Table13[[#This Row],[Engine Fuel Type]],$G$4:$H$13,2,0)</f>
        <v>10</v>
      </c>
      <c r="AC655">
        <v>402</v>
      </c>
      <c r="AD655">
        <v>12</v>
      </c>
      <c r="AE655" t="s">
        <v>81</v>
      </c>
      <c r="AF655">
        <f>VLOOKUP(Table13[[#This Row],[Transmission Type]],$I$4:$J$7,2,0)</f>
        <v>2</v>
      </c>
      <c r="AG655" t="s">
        <v>76</v>
      </c>
      <c r="AH655">
        <f>VLOOKUP(Table13[[#This Row],[Driven_Wheels]],$K$4:$L$7,2,0)</f>
        <v>4</v>
      </c>
      <c r="AI655">
        <v>4</v>
      </c>
      <c r="AJ655" t="s">
        <v>107</v>
      </c>
      <c r="AK655">
        <f>VLOOKUP(Table13[[#This Row],[Market Category]],$M$4:$N$75,2,0)</f>
        <v>64</v>
      </c>
      <c r="AL655" t="s">
        <v>84</v>
      </c>
      <c r="AM655">
        <f>VLOOKUP(Table13[[#This Row],[Vehicle Size]],$O$4:$P$6,2,0)</f>
        <v>2</v>
      </c>
      <c r="AN655" t="s">
        <v>147</v>
      </c>
      <c r="AO655">
        <f>VLOOKUP(Table13[[#This Row],[Vehicle Style]],$Q$4:$R$19,2,0)</f>
        <v>15</v>
      </c>
      <c r="AP655">
        <v>14</v>
      </c>
      <c r="AQ655">
        <v>10</v>
      </c>
      <c r="AR655">
        <v>617</v>
      </c>
      <c r="AS655">
        <v>2960</v>
      </c>
    </row>
    <row r="656" spans="3:45" x14ac:dyDescent="0.35">
      <c r="C656" t="s">
        <v>868</v>
      </c>
      <c r="D656">
        <v>653</v>
      </c>
      <c r="T656">
        <v>653</v>
      </c>
      <c r="U656" t="s">
        <v>197</v>
      </c>
      <c r="V656">
        <f>VLOOKUP(Table13[[#This Row],[Make]],$A$4:$B$51,2,0)</f>
        <v>32</v>
      </c>
      <c r="W656" t="s">
        <v>251</v>
      </c>
      <c r="X656">
        <f>VLOOKUP(Table13[[#This Row],[Model]],Table12[[Model S]:[Column2]],2,0)</f>
        <v>51</v>
      </c>
      <c r="Y656">
        <v>1993</v>
      </c>
      <c r="Z656">
        <f>VLOOKUP(Table13[[#This Row],[Year]],$E$4:$F$31,2,0)</f>
        <v>4</v>
      </c>
      <c r="AA656" t="s">
        <v>125</v>
      </c>
      <c r="AB656">
        <f>VLOOKUP(Table13[[#This Row],[Engine Fuel Type]],$G$4:$H$13,2,0)</f>
        <v>10</v>
      </c>
      <c r="AC656">
        <v>389</v>
      </c>
      <c r="AD656">
        <v>12</v>
      </c>
      <c r="AE656" t="s">
        <v>81</v>
      </c>
      <c r="AF656">
        <f>VLOOKUP(Table13[[#This Row],[Transmission Type]],$I$4:$J$7,2,0)</f>
        <v>2</v>
      </c>
      <c r="AG656" t="s">
        <v>76</v>
      </c>
      <c r="AH656">
        <f>VLOOKUP(Table13[[#This Row],[Driven_Wheels]],$K$4:$L$7,2,0)</f>
        <v>4</v>
      </c>
      <c r="AI656">
        <v>4</v>
      </c>
      <c r="AJ656" t="s">
        <v>107</v>
      </c>
      <c r="AK656">
        <f>VLOOKUP(Table13[[#This Row],[Market Category]],$M$4:$N$75,2,0)</f>
        <v>64</v>
      </c>
      <c r="AL656" t="s">
        <v>84</v>
      </c>
      <c r="AM656">
        <f>VLOOKUP(Table13[[#This Row],[Vehicle Size]],$O$4:$P$6,2,0)</f>
        <v>2</v>
      </c>
      <c r="AN656" t="s">
        <v>147</v>
      </c>
      <c r="AO656">
        <f>VLOOKUP(Table13[[#This Row],[Vehicle Style]],$Q$4:$R$19,2,0)</f>
        <v>15</v>
      </c>
      <c r="AP656">
        <v>15</v>
      </c>
      <c r="AQ656">
        <v>11</v>
      </c>
      <c r="AR656">
        <v>617</v>
      </c>
      <c r="AS656">
        <v>3108</v>
      </c>
    </row>
    <row r="657" spans="3:45" x14ac:dyDescent="0.35">
      <c r="C657" t="s">
        <v>869</v>
      </c>
      <c r="D657">
        <v>654</v>
      </c>
      <c r="T657">
        <v>654</v>
      </c>
      <c r="U657" t="s">
        <v>197</v>
      </c>
      <c r="V657">
        <f>VLOOKUP(Table13[[#This Row],[Make]],$A$4:$B$51,2,0)</f>
        <v>32</v>
      </c>
      <c r="W657" t="s">
        <v>251</v>
      </c>
      <c r="X657">
        <f>VLOOKUP(Table13[[#This Row],[Model]],Table12[[Model S]:[Column2]],2,0)</f>
        <v>51</v>
      </c>
      <c r="Y657">
        <v>1993</v>
      </c>
      <c r="Z657">
        <f>VLOOKUP(Table13[[#This Row],[Year]],$E$4:$F$31,2,0)</f>
        <v>4</v>
      </c>
      <c r="AA657" t="s">
        <v>125</v>
      </c>
      <c r="AB657">
        <f>VLOOKUP(Table13[[#This Row],[Engine Fuel Type]],$G$4:$H$13,2,0)</f>
        <v>10</v>
      </c>
      <c r="AC657">
        <v>389</v>
      </c>
      <c r="AD657">
        <v>12</v>
      </c>
      <c r="AE657" t="s">
        <v>81</v>
      </c>
      <c r="AF657">
        <f>VLOOKUP(Table13[[#This Row],[Transmission Type]],$I$4:$J$7,2,0)</f>
        <v>2</v>
      </c>
      <c r="AG657" t="s">
        <v>76</v>
      </c>
      <c r="AH657">
        <f>VLOOKUP(Table13[[#This Row],[Driven_Wheels]],$K$4:$L$7,2,0)</f>
        <v>4</v>
      </c>
      <c r="AI657">
        <v>2</v>
      </c>
      <c r="AJ657" t="s">
        <v>86</v>
      </c>
      <c r="AK657">
        <f>VLOOKUP(Table13[[#This Row],[Market Category]],$M$4:$N$75,2,0)</f>
        <v>68</v>
      </c>
      <c r="AL657" t="s">
        <v>70</v>
      </c>
      <c r="AM657">
        <f>VLOOKUP(Table13[[#This Row],[Vehicle Size]],$O$4:$P$6,2,0)</f>
        <v>1</v>
      </c>
      <c r="AN657" t="s">
        <v>87</v>
      </c>
      <c r="AO657">
        <f>VLOOKUP(Table13[[#This Row],[Vehicle Style]],$Q$4:$R$19,2,0)</f>
        <v>7</v>
      </c>
      <c r="AP657">
        <v>16</v>
      </c>
      <c r="AQ657">
        <v>12</v>
      </c>
      <c r="AR657">
        <v>617</v>
      </c>
      <c r="AS657">
        <v>4623</v>
      </c>
    </row>
    <row r="658" spans="3:45" x14ac:dyDescent="0.35">
      <c r="C658" t="s">
        <v>870</v>
      </c>
      <c r="D658">
        <v>655</v>
      </c>
      <c r="T658">
        <v>655</v>
      </c>
      <c r="U658" t="s">
        <v>197</v>
      </c>
      <c r="V658">
        <f>VLOOKUP(Table13[[#This Row],[Make]],$A$4:$B$51,2,0)</f>
        <v>32</v>
      </c>
      <c r="W658" t="s">
        <v>251</v>
      </c>
      <c r="X658">
        <f>VLOOKUP(Table13[[#This Row],[Model]],Table12[[Model S]:[Column2]],2,0)</f>
        <v>51</v>
      </c>
      <c r="Y658">
        <v>1993</v>
      </c>
      <c r="Z658">
        <f>VLOOKUP(Table13[[#This Row],[Year]],$E$4:$F$31,2,0)</f>
        <v>4</v>
      </c>
      <c r="AA658" t="s">
        <v>125</v>
      </c>
      <c r="AB658">
        <f>VLOOKUP(Table13[[#This Row],[Engine Fuel Type]],$G$4:$H$13,2,0)</f>
        <v>10</v>
      </c>
      <c r="AC658">
        <v>389</v>
      </c>
      <c r="AD658">
        <v>12</v>
      </c>
      <c r="AE658" t="s">
        <v>81</v>
      </c>
      <c r="AF658">
        <f>VLOOKUP(Table13[[#This Row],[Transmission Type]],$I$4:$J$7,2,0)</f>
        <v>2</v>
      </c>
      <c r="AG658" t="s">
        <v>76</v>
      </c>
      <c r="AH658">
        <f>VLOOKUP(Table13[[#This Row],[Driven_Wheels]],$K$4:$L$7,2,0)</f>
        <v>4</v>
      </c>
      <c r="AI658">
        <v>2</v>
      </c>
      <c r="AJ658" t="s">
        <v>107</v>
      </c>
      <c r="AK658">
        <f>VLOOKUP(Table13[[#This Row],[Market Category]],$M$4:$N$75,2,0)</f>
        <v>64</v>
      </c>
      <c r="AL658" t="s">
        <v>84</v>
      </c>
      <c r="AM658">
        <f>VLOOKUP(Table13[[#This Row],[Vehicle Size]],$O$4:$P$6,2,0)</f>
        <v>2</v>
      </c>
      <c r="AN658" t="s">
        <v>78</v>
      </c>
      <c r="AO658">
        <f>VLOOKUP(Table13[[#This Row],[Vehicle Style]],$Q$4:$R$19,2,0)</f>
        <v>9</v>
      </c>
      <c r="AP658">
        <v>15</v>
      </c>
      <c r="AQ658">
        <v>11</v>
      </c>
      <c r="AR658">
        <v>617</v>
      </c>
      <c r="AS658">
        <v>3211</v>
      </c>
    </row>
    <row r="659" spans="3:45" x14ac:dyDescent="0.35">
      <c r="C659" t="s">
        <v>871</v>
      </c>
      <c r="D659">
        <v>656</v>
      </c>
      <c r="T659">
        <v>656</v>
      </c>
      <c r="U659" t="s">
        <v>212</v>
      </c>
      <c r="V659">
        <f>VLOOKUP(Table13[[#This Row],[Make]],$A$4:$B$51,2,0)</f>
        <v>37</v>
      </c>
      <c r="W659" t="s">
        <v>249</v>
      </c>
      <c r="X659">
        <f>VLOOKUP(Table13[[#This Row],[Model]],Table12[[Model S]:[Column2]],2,0)</f>
        <v>50</v>
      </c>
      <c r="Y659">
        <v>1990</v>
      </c>
      <c r="Z659">
        <f>VLOOKUP(Table13[[#This Row],[Year]],$E$4:$F$31,2,0)</f>
        <v>1</v>
      </c>
      <c r="AA659" t="s">
        <v>125</v>
      </c>
      <c r="AB659">
        <f>VLOOKUP(Table13[[#This Row],[Engine Fuel Type]],$G$4:$H$13,2,0)</f>
        <v>10</v>
      </c>
      <c r="AC659">
        <v>140</v>
      </c>
      <c r="AD659">
        <v>6</v>
      </c>
      <c r="AE659" t="s">
        <v>81</v>
      </c>
      <c r="AF659">
        <f>VLOOKUP(Table13[[#This Row],[Transmission Type]],$I$4:$J$7,2,0)</f>
        <v>2</v>
      </c>
      <c r="AG659" t="s">
        <v>92</v>
      </c>
      <c r="AH659">
        <f>VLOOKUP(Table13[[#This Row],[Driven_Wheels]],$K$4:$L$7,2,0)</f>
        <v>3</v>
      </c>
      <c r="AI659">
        <v>4</v>
      </c>
      <c r="AJ659" t="s">
        <v>288</v>
      </c>
      <c r="AK659">
        <f>VLOOKUP(Table13[[#This Row],[Market Category]],$M$4:$N$75,2,0)</f>
        <v>70</v>
      </c>
      <c r="AL659" t="s">
        <v>94</v>
      </c>
      <c r="AM659">
        <f>VLOOKUP(Table13[[#This Row],[Vehicle Size]],$O$4:$P$6,2,0)</f>
        <v>3</v>
      </c>
      <c r="AN659" t="s">
        <v>147</v>
      </c>
      <c r="AO659">
        <f>VLOOKUP(Table13[[#This Row],[Vehicle Style]],$Q$4:$R$19,2,0)</f>
        <v>15</v>
      </c>
      <c r="AP659">
        <v>27</v>
      </c>
      <c r="AQ659">
        <v>17</v>
      </c>
      <c r="AR659">
        <v>210</v>
      </c>
      <c r="AS659">
        <v>2000</v>
      </c>
    </row>
    <row r="660" spans="3:45" x14ac:dyDescent="0.35">
      <c r="C660" t="s">
        <v>872</v>
      </c>
      <c r="D660">
        <v>657</v>
      </c>
      <c r="T660">
        <v>657</v>
      </c>
      <c r="U660" t="s">
        <v>212</v>
      </c>
      <c r="V660">
        <f>VLOOKUP(Table13[[#This Row],[Make]],$A$4:$B$51,2,0)</f>
        <v>37</v>
      </c>
      <c r="W660" t="s">
        <v>249</v>
      </c>
      <c r="X660">
        <f>VLOOKUP(Table13[[#This Row],[Model]],Table12[[Model S]:[Column2]],2,0)</f>
        <v>50</v>
      </c>
      <c r="Y660">
        <v>1990</v>
      </c>
      <c r="Z660">
        <f>VLOOKUP(Table13[[#This Row],[Year]],$E$4:$F$31,2,0)</f>
        <v>1</v>
      </c>
      <c r="AA660" t="s">
        <v>125</v>
      </c>
      <c r="AB660">
        <f>VLOOKUP(Table13[[#This Row],[Engine Fuel Type]],$G$4:$H$13,2,0)</f>
        <v>10</v>
      </c>
      <c r="AC660">
        <v>110</v>
      </c>
      <c r="AD660">
        <v>4</v>
      </c>
      <c r="AE660" t="s">
        <v>81</v>
      </c>
      <c r="AF660">
        <f>VLOOKUP(Table13[[#This Row],[Transmission Type]],$I$4:$J$7,2,0)</f>
        <v>2</v>
      </c>
      <c r="AG660" t="s">
        <v>92</v>
      </c>
      <c r="AH660">
        <f>VLOOKUP(Table13[[#This Row],[Driven_Wheels]],$K$4:$L$7,2,0)</f>
        <v>3</v>
      </c>
      <c r="AI660">
        <v>4</v>
      </c>
      <c r="AJ660" t="s">
        <v>288</v>
      </c>
      <c r="AK660">
        <f>VLOOKUP(Table13[[#This Row],[Market Category]],$M$4:$N$75,2,0)</f>
        <v>70</v>
      </c>
      <c r="AL660" t="s">
        <v>94</v>
      </c>
      <c r="AM660">
        <f>VLOOKUP(Table13[[#This Row],[Vehicle Size]],$O$4:$P$6,2,0)</f>
        <v>3</v>
      </c>
      <c r="AN660" t="s">
        <v>147</v>
      </c>
      <c r="AO660">
        <f>VLOOKUP(Table13[[#This Row],[Vehicle Style]],$Q$4:$R$19,2,0)</f>
        <v>15</v>
      </c>
      <c r="AP660">
        <v>29</v>
      </c>
      <c r="AQ660">
        <v>20</v>
      </c>
      <c r="AR660">
        <v>210</v>
      </c>
      <c r="AS660">
        <v>2000</v>
      </c>
    </row>
    <row r="661" spans="3:45" x14ac:dyDescent="0.35">
      <c r="C661" t="s">
        <v>873</v>
      </c>
      <c r="D661">
        <v>658</v>
      </c>
      <c r="T661">
        <v>658</v>
      </c>
      <c r="U661" t="s">
        <v>212</v>
      </c>
      <c r="V661">
        <f>VLOOKUP(Table13[[#This Row],[Make]],$A$4:$B$51,2,0)</f>
        <v>37</v>
      </c>
      <c r="W661" t="s">
        <v>249</v>
      </c>
      <c r="X661">
        <f>VLOOKUP(Table13[[#This Row],[Model]],Table12[[Model S]:[Column2]],2,0)</f>
        <v>50</v>
      </c>
      <c r="Y661">
        <v>1990</v>
      </c>
      <c r="Z661">
        <f>VLOOKUP(Table13[[#This Row],[Year]],$E$4:$F$31,2,0)</f>
        <v>1</v>
      </c>
      <c r="AA661" t="s">
        <v>125</v>
      </c>
      <c r="AB661">
        <f>VLOOKUP(Table13[[#This Row],[Engine Fuel Type]],$G$4:$H$13,2,0)</f>
        <v>10</v>
      </c>
      <c r="AC661">
        <v>140</v>
      </c>
      <c r="AD661">
        <v>6</v>
      </c>
      <c r="AE661" t="s">
        <v>81</v>
      </c>
      <c r="AF661">
        <f>VLOOKUP(Table13[[#This Row],[Transmission Type]],$I$4:$J$7,2,0)</f>
        <v>2</v>
      </c>
      <c r="AG661" t="s">
        <v>92</v>
      </c>
      <c r="AH661">
        <f>VLOOKUP(Table13[[#This Row],[Driven_Wheels]],$K$4:$L$7,2,0)</f>
        <v>3</v>
      </c>
      <c r="AI661">
        <v>4</v>
      </c>
      <c r="AJ661" t="s">
        <v>288</v>
      </c>
      <c r="AK661">
        <f>VLOOKUP(Table13[[#This Row],[Market Category]],$M$4:$N$75,2,0)</f>
        <v>70</v>
      </c>
      <c r="AL661" t="s">
        <v>94</v>
      </c>
      <c r="AM661">
        <f>VLOOKUP(Table13[[#This Row],[Vehicle Size]],$O$4:$P$6,2,0)</f>
        <v>3</v>
      </c>
      <c r="AN661" t="s">
        <v>151</v>
      </c>
      <c r="AO661">
        <f>VLOOKUP(Table13[[#This Row],[Vehicle Style]],$Q$4:$R$19,2,0)</f>
        <v>16</v>
      </c>
      <c r="AP661">
        <v>27</v>
      </c>
      <c r="AQ661">
        <v>17</v>
      </c>
      <c r="AR661">
        <v>210</v>
      </c>
      <c r="AS661">
        <v>2000</v>
      </c>
    </row>
    <row r="662" spans="3:45" x14ac:dyDescent="0.35">
      <c r="C662" t="s">
        <v>874</v>
      </c>
      <c r="D662">
        <v>659</v>
      </c>
      <c r="T662">
        <v>659</v>
      </c>
      <c r="U662" t="s">
        <v>212</v>
      </c>
      <c r="V662">
        <f>VLOOKUP(Table13[[#This Row],[Make]],$A$4:$B$51,2,0)</f>
        <v>37</v>
      </c>
      <c r="W662" t="s">
        <v>249</v>
      </c>
      <c r="X662">
        <f>VLOOKUP(Table13[[#This Row],[Model]],Table12[[Model S]:[Column2]],2,0)</f>
        <v>50</v>
      </c>
      <c r="Y662">
        <v>1990</v>
      </c>
      <c r="Z662">
        <f>VLOOKUP(Table13[[#This Row],[Year]],$E$4:$F$31,2,0)</f>
        <v>1</v>
      </c>
      <c r="AA662" t="s">
        <v>125</v>
      </c>
      <c r="AB662">
        <f>VLOOKUP(Table13[[#This Row],[Engine Fuel Type]],$G$4:$H$13,2,0)</f>
        <v>10</v>
      </c>
      <c r="AC662">
        <v>140</v>
      </c>
      <c r="AD662">
        <v>6</v>
      </c>
      <c r="AE662" t="s">
        <v>81</v>
      </c>
      <c r="AF662">
        <f>VLOOKUP(Table13[[#This Row],[Transmission Type]],$I$4:$J$7,2,0)</f>
        <v>2</v>
      </c>
      <c r="AG662" t="s">
        <v>68</v>
      </c>
      <c r="AH662">
        <f>VLOOKUP(Table13[[#This Row],[Driven_Wheels]],$K$4:$L$7,2,0)</f>
        <v>1</v>
      </c>
      <c r="AI662">
        <v>4</v>
      </c>
      <c r="AJ662" t="s">
        <v>288</v>
      </c>
      <c r="AK662">
        <f>VLOOKUP(Table13[[#This Row],[Market Category]],$M$4:$N$75,2,0)</f>
        <v>70</v>
      </c>
      <c r="AL662" t="s">
        <v>94</v>
      </c>
      <c r="AM662">
        <f>VLOOKUP(Table13[[#This Row],[Vehicle Size]],$O$4:$P$6,2,0)</f>
        <v>3</v>
      </c>
      <c r="AN662" t="s">
        <v>147</v>
      </c>
      <c r="AO662">
        <f>VLOOKUP(Table13[[#This Row],[Vehicle Style]],$Q$4:$R$19,2,0)</f>
        <v>15</v>
      </c>
      <c r="AP662">
        <v>27</v>
      </c>
      <c r="AQ662">
        <v>17</v>
      </c>
      <c r="AR662">
        <v>210</v>
      </c>
      <c r="AS662">
        <v>2000</v>
      </c>
    </row>
    <row r="663" spans="3:45" x14ac:dyDescent="0.35">
      <c r="C663" t="s">
        <v>875</v>
      </c>
      <c r="D663">
        <v>660</v>
      </c>
      <c r="T663">
        <v>660</v>
      </c>
      <c r="U663" t="s">
        <v>212</v>
      </c>
      <c r="V663">
        <f>VLOOKUP(Table13[[#This Row],[Make]],$A$4:$B$51,2,0)</f>
        <v>37</v>
      </c>
      <c r="W663" t="s">
        <v>249</v>
      </c>
      <c r="X663">
        <f>VLOOKUP(Table13[[#This Row],[Model]],Table12[[Model S]:[Column2]],2,0)</f>
        <v>50</v>
      </c>
      <c r="Y663">
        <v>1991</v>
      </c>
      <c r="Z663">
        <f>VLOOKUP(Table13[[#This Row],[Year]],$E$4:$F$31,2,0)</f>
        <v>2</v>
      </c>
      <c r="AA663" t="s">
        <v>125</v>
      </c>
      <c r="AB663">
        <f>VLOOKUP(Table13[[#This Row],[Engine Fuel Type]],$G$4:$H$13,2,0)</f>
        <v>10</v>
      </c>
      <c r="AC663">
        <v>140</v>
      </c>
      <c r="AD663">
        <v>6</v>
      </c>
      <c r="AE663" t="s">
        <v>81</v>
      </c>
      <c r="AF663">
        <f>VLOOKUP(Table13[[#This Row],[Transmission Type]],$I$4:$J$7,2,0)</f>
        <v>2</v>
      </c>
      <c r="AG663" t="s">
        <v>92</v>
      </c>
      <c r="AH663">
        <f>VLOOKUP(Table13[[#This Row],[Driven_Wheels]],$K$4:$L$7,2,0)</f>
        <v>3</v>
      </c>
      <c r="AI663">
        <v>4</v>
      </c>
      <c r="AJ663" t="s">
        <v>288</v>
      </c>
      <c r="AK663">
        <f>VLOOKUP(Table13[[#This Row],[Market Category]],$M$4:$N$75,2,0)</f>
        <v>70</v>
      </c>
      <c r="AL663" t="s">
        <v>94</v>
      </c>
      <c r="AM663">
        <f>VLOOKUP(Table13[[#This Row],[Vehicle Size]],$O$4:$P$6,2,0)</f>
        <v>3</v>
      </c>
      <c r="AN663" t="s">
        <v>151</v>
      </c>
      <c r="AO663">
        <f>VLOOKUP(Table13[[#This Row],[Vehicle Style]],$Q$4:$R$19,2,0)</f>
        <v>16</v>
      </c>
      <c r="AP663">
        <v>28</v>
      </c>
      <c r="AQ663">
        <v>17</v>
      </c>
      <c r="AR663">
        <v>210</v>
      </c>
      <c r="AS663">
        <v>2000</v>
      </c>
    </row>
    <row r="664" spans="3:45" x14ac:dyDescent="0.35">
      <c r="C664" t="s">
        <v>876</v>
      </c>
      <c r="D664">
        <v>661</v>
      </c>
      <c r="T664">
        <v>661</v>
      </c>
      <c r="U664" t="s">
        <v>212</v>
      </c>
      <c r="V664">
        <f>VLOOKUP(Table13[[#This Row],[Make]],$A$4:$B$51,2,0)</f>
        <v>37</v>
      </c>
      <c r="W664" t="s">
        <v>249</v>
      </c>
      <c r="X664">
        <f>VLOOKUP(Table13[[#This Row],[Model]],Table12[[Model S]:[Column2]],2,0)</f>
        <v>50</v>
      </c>
      <c r="Y664">
        <v>1991</v>
      </c>
      <c r="Z664">
        <f>VLOOKUP(Table13[[#This Row],[Year]],$E$4:$F$31,2,0)</f>
        <v>2</v>
      </c>
      <c r="AA664" t="s">
        <v>125</v>
      </c>
      <c r="AB664">
        <f>VLOOKUP(Table13[[#This Row],[Engine Fuel Type]],$G$4:$H$13,2,0)</f>
        <v>10</v>
      </c>
      <c r="AC664">
        <v>140</v>
      </c>
      <c r="AD664">
        <v>6</v>
      </c>
      <c r="AE664" t="s">
        <v>81</v>
      </c>
      <c r="AF664">
        <f>VLOOKUP(Table13[[#This Row],[Transmission Type]],$I$4:$J$7,2,0)</f>
        <v>2</v>
      </c>
      <c r="AG664" t="s">
        <v>92</v>
      </c>
      <c r="AH664">
        <f>VLOOKUP(Table13[[#This Row],[Driven_Wheels]],$K$4:$L$7,2,0)</f>
        <v>3</v>
      </c>
      <c r="AI664">
        <v>4</v>
      </c>
      <c r="AJ664" t="s">
        <v>288</v>
      </c>
      <c r="AK664">
        <f>VLOOKUP(Table13[[#This Row],[Market Category]],$M$4:$N$75,2,0)</f>
        <v>70</v>
      </c>
      <c r="AL664" t="s">
        <v>94</v>
      </c>
      <c r="AM664">
        <f>VLOOKUP(Table13[[#This Row],[Vehicle Size]],$O$4:$P$6,2,0)</f>
        <v>3</v>
      </c>
      <c r="AN664" t="s">
        <v>147</v>
      </c>
      <c r="AO664">
        <f>VLOOKUP(Table13[[#This Row],[Vehicle Style]],$Q$4:$R$19,2,0)</f>
        <v>15</v>
      </c>
      <c r="AP664">
        <v>28</v>
      </c>
      <c r="AQ664">
        <v>17</v>
      </c>
      <c r="AR664">
        <v>210</v>
      </c>
      <c r="AS664">
        <v>2000</v>
      </c>
    </row>
    <row r="665" spans="3:45" x14ac:dyDescent="0.35">
      <c r="C665" t="s">
        <v>877</v>
      </c>
      <c r="D665">
        <v>662</v>
      </c>
      <c r="T665">
        <v>662</v>
      </c>
      <c r="U665" t="s">
        <v>212</v>
      </c>
      <c r="V665">
        <f>VLOOKUP(Table13[[#This Row],[Make]],$A$4:$B$51,2,0)</f>
        <v>37</v>
      </c>
      <c r="W665" t="s">
        <v>249</v>
      </c>
      <c r="X665">
        <f>VLOOKUP(Table13[[#This Row],[Model]],Table12[[Model S]:[Column2]],2,0)</f>
        <v>50</v>
      </c>
      <c r="Y665">
        <v>1991</v>
      </c>
      <c r="Z665">
        <f>VLOOKUP(Table13[[#This Row],[Year]],$E$4:$F$31,2,0)</f>
        <v>2</v>
      </c>
      <c r="AA665" t="s">
        <v>125</v>
      </c>
      <c r="AB665">
        <f>VLOOKUP(Table13[[#This Row],[Engine Fuel Type]],$G$4:$H$13,2,0)</f>
        <v>10</v>
      </c>
      <c r="AC665">
        <v>110</v>
      </c>
      <c r="AD665">
        <v>4</v>
      </c>
      <c r="AE665" t="s">
        <v>81</v>
      </c>
      <c r="AF665">
        <f>VLOOKUP(Table13[[#This Row],[Transmission Type]],$I$4:$J$7,2,0)</f>
        <v>2</v>
      </c>
      <c r="AG665" t="s">
        <v>92</v>
      </c>
      <c r="AH665">
        <f>VLOOKUP(Table13[[#This Row],[Driven_Wheels]],$K$4:$L$7,2,0)</f>
        <v>3</v>
      </c>
      <c r="AI665">
        <v>4</v>
      </c>
      <c r="AJ665" t="s">
        <v>288</v>
      </c>
      <c r="AK665">
        <f>VLOOKUP(Table13[[#This Row],[Market Category]],$M$4:$N$75,2,0)</f>
        <v>70</v>
      </c>
      <c r="AL665" t="s">
        <v>94</v>
      </c>
      <c r="AM665">
        <f>VLOOKUP(Table13[[#This Row],[Vehicle Size]],$O$4:$P$6,2,0)</f>
        <v>3</v>
      </c>
      <c r="AN665" t="s">
        <v>147</v>
      </c>
      <c r="AO665">
        <f>VLOOKUP(Table13[[#This Row],[Vehicle Style]],$Q$4:$R$19,2,0)</f>
        <v>15</v>
      </c>
      <c r="AP665">
        <v>28</v>
      </c>
      <c r="AQ665">
        <v>19</v>
      </c>
      <c r="AR665">
        <v>210</v>
      </c>
      <c r="AS665">
        <v>2000</v>
      </c>
    </row>
    <row r="666" spans="3:45" x14ac:dyDescent="0.35">
      <c r="C666" t="s">
        <v>878</v>
      </c>
      <c r="D666">
        <v>663</v>
      </c>
      <c r="T666">
        <v>663</v>
      </c>
      <c r="U666" t="s">
        <v>136</v>
      </c>
      <c r="V666">
        <f>VLOOKUP(Table13[[#This Row],[Make]],$A$4:$B$51,2,0)</f>
        <v>13</v>
      </c>
      <c r="W666" t="s">
        <v>253</v>
      </c>
      <c r="X666">
        <f>VLOOKUP(Table13[[#This Row],[Model]],Table12[[Model S]:[Column2]],2,0)</f>
        <v>52</v>
      </c>
      <c r="Y666">
        <v>2009</v>
      </c>
      <c r="Z666">
        <f>VLOOKUP(Table13[[#This Row],[Year]],$E$4:$F$31,2,0)</f>
        <v>20</v>
      </c>
      <c r="AA666" t="s">
        <v>74</v>
      </c>
      <c r="AB666">
        <f>VLOOKUP(Table13[[#This Row],[Engine Fuel Type]],$G$4:$H$13,2,0)</f>
        <v>9</v>
      </c>
      <c r="AC666">
        <v>532</v>
      </c>
      <c r="AD666">
        <v>12</v>
      </c>
      <c r="AE666" t="s">
        <v>67</v>
      </c>
      <c r="AF666">
        <f>VLOOKUP(Table13[[#This Row],[Transmission Type]],$I$4:$J$7,2,0)</f>
        <v>1</v>
      </c>
      <c r="AG666" t="s">
        <v>76</v>
      </c>
      <c r="AH666">
        <f>VLOOKUP(Table13[[#This Row],[Driven_Wheels]],$K$4:$L$7,2,0)</f>
        <v>4</v>
      </c>
      <c r="AI666">
        <v>2</v>
      </c>
      <c r="AJ666" t="s">
        <v>196</v>
      </c>
      <c r="AK666">
        <f>VLOOKUP(Table13[[#This Row],[Market Category]],$M$4:$N$75,2,0)</f>
        <v>31</v>
      </c>
      <c r="AL666" t="s">
        <v>84</v>
      </c>
      <c r="AM666">
        <f>VLOOKUP(Table13[[#This Row],[Vehicle Size]],$O$4:$P$6,2,0)</f>
        <v>2</v>
      </c>
      <c r="AN666" t="s">
        <v>78</v>
      </c>
      <c r="AO666">
        <f>VLOOKUP(Table13[[#This Row],[Vehicle Style]],$Q$4:$R$19,2,0)</f>
        <v>9</v>
      </c>
      <c r="AP666">
        <v>16</v>
      </c>
      <c r="AQ666">
        <v>9</v>
      </c>
      <c r="AR666">
        <v>2774</v>
      </c>
      <c r="AS666">
        <v>313088</v>
      </c>
    </row>
    <row r="667" spans="3:45" x14ac:dyDescent="0.35">
      <c r="C667" t="s">
        <v>879</v>
      </c>
      <c r="D667">
        <v>664</v>
      </c>
      <c r="T667">
        <v>664</v>
      </c>
      <c r="U667" t="s">
        <v>136</v>
      </c>
      <c r="V667">
        <f>VLOOKUP(Table13[[#This Row],[Make]],$A$4:$B$51,2,0)</f>
        <v>13</v>
      </c>
      <c r="W667" t="s">
        <v>253</v>
      </c>
      <c r="X667">
        <f>VLOOKUP(Table13[[#This Row],[Model]],Table12[[Model S]:[Column2]],2,0)</f>
        <v>52</v>
      </c>
      <c r="Y667">
        <v>2010</v>
      </c>
      <c r="Z667">
        <f>VLOOKUP(Table13[[#This Row],[Year]],$E$4:$F$31,2,0)</f>
        <v>21</v>
      </c>
      <c r="AA667" t="s">
        <v>74</v>
      </c>
      <c r="AB667">
        <f>VLOOKUP(Table13[[#This Row],[Engine Fuel Type]],$G$4:$H$13,2,0)</f>
        <v>9</v>
      </c>
      <c r="AC667">
        <v>532</v>
      </c>
      <c r="AD667">
        <v>12</v>
      </c>
      <c r="AE667" t="s">
        <v>67</v>
      </c>
      <c r="AF667">
        <f>VLOOKUP(Table13[[#This Row],[Transmission Type]],$I$4:$J$7,2,0)</f>
        <v>1</v>
      </c>
      <c r="AG667" t="s">
        <v>76</v>
      </c>
      <c r="AH667">
        <f>VLOOKUP(Table13[[#This Row],[Driven_Wheels]],$K$4:$L$7,2,0)</f>
        <v>4</v>
      </c>
      <c r="AI667">
        <v>2</v>
      </c>
      <c r="AJ667" t="s">
        <v>196</v>
      </c>
      <c r="AK667">
        <f>VLOOKUP(Table13[[#This Row],[Market Category]],$M$4:$N$75,2,0)</f>
        <v>31</v>
      </c>
      <c r="AL667" t="s">
        <v>84</v>
      </c>
      <c r="AM667">
        <f>VLOOKUP(Table13[[#This Row],[Vehicle Size]],$O$4:$P$6,2,0)</f>
        <v>2</v>
      </c>
      <c r="AN667" t="s">
        <v>78</v>
      </c>
      <c r="AO667">
        <f>VLOOKUP(Table13[[#This Row],[Vehicle Style]],$Q$4:$R$19,2,0)</f>
        <v>9</v>
      </c>
      <c r="AP667">
        <v>16</v>
      </c>
      <c r="AQ667">
        <v>9</v>
      </c>
      <c r="AR667">
        <v>2774</v>
      </c>
      <c r="AS667">
        <v>313088</v>
      </c>
    </row>
    <row r="668" spans="3:45" x14ac:dyDescent="0.35">
      <c r="C668" t="s">
        <v>880</v>
      </c>
      <c r="D668">
        <v>665</v>
      </c>
      <c r="T668">
        <v>665</v>
      </c>
      <c r="U668" t="s">
        <v>136</v>
      </c>
      <c r="V668">
        <f>VLOOKUP(Table13[[#This Row],[Make]],$A$4:$B$51,2,0)</f>
        <v>13</v>
      </c>
      <c r="W668" t="s">
        <v>253</v>
      </c>
      <c r="X668">
        <f>VLOOKUP(Table13[[#This Row],[Model]],Table12[[Model S]:[Column2]],2,0)</f>
        <v>52</v>
      </c>
      <c r="Y668">
        <v>2011</v>
      </c>
      <c r="Z668">
        <f>VLOOKUP(Table13[[#This Row],[Year]],$E$4:$F$31,2,0)</f>
        <v>22</v>
      </c>
      <c r="AA668" t="s">
        <v>74</v>
      </c>
      <c r="AB668">
        <f>VLOOKUP(Table13[[#This Row],[Engine Fuel Type]],$G$4:$H$13,2,0)</f>
        <v>9</v>
      </c>
      <c r="AC668">
        <v>532</v>
      </c>
      <c r="AD668">
        <v>12</v>
      </c>
      <c r="AE668" t="s">
        <v>67</v>
      </c>
      <c r="AF668">
        <f>VLOOKUP(Table13[[#This Row],[Transmission Type]],$I$4:$J$7,2,0)</f>
        <v>1</v>
      </c>
      <c r="AG668" t="s">
        <v>76</v>
      </c>
      <c r="AH668">
        <f>VLOOKUP(Table13[[#This Row],[Driven_Wheels]],$K$4:$L$7,2,0)</f>
        <v>4</v>
      </c>
      <c r="AI668">
        <v>2</v>
      </c>
      <c r="AJ668" t="s">
        <v>196</v>
      </c>
      <c r="AK668">
        <f>VLOOKUP(Table13[[#This Row],[Market Category]],$M$4:$N$75,2,0)</f>
        <v>31</v>
      </c>
      <c r="AL668" t="s">
        <v>84</v>
      </c>
      <c r="AM668">
        <f>VLOOKUP(Table13[[#This Row],[Vehicle Size]],$O$4:$P$6,2,0)</f>
        <v>2</v>
      </c>
      <c r="AN668" t="s">
        <v>78</v>
      </c>
      <c r="AO668">
        <f>VLOOKUP(Table13[[#This Row],[Vehicle Style]],$Q$4:$R$19,2,0)</f>
        <v>9</v>
      </c>
      <c r="AP668">
        <v>16</v>
      </c>
      <c r="AQ668">
        <v>9</v>
      </c>
      <c r="AR668">
        <v>2774</v>
      </c>
      <c r="AS668">
        <v>313088</v>
      </c>
    </row>
    <row r="669" spans="3:45" x14ac:dyDescent="0.35">
      <c r="C669" t="s">
        <v>881</v>
      </c>
      <c r="D669">
        <v>666</v>
      </c>
      <c r="T669">
        <v>666</v>
      </c>
      <c r="U669" t="s">
        <v>191</v>
      </c>
      <c r="V669">
        <f>VLOOKUP(Table13[[#This Row],[Make]],$A$4:$B$51,2,0)</f>
        <v>30</v>
      </c>
      <c r="W669" t="s">
        <v>257</v>
      </c>
      <c r="X669">
        <f>VLOOKUP(Table13[[#This Row],[Model]],Table12[[Model S]:[Column2]],2,0)</f>
        <v>54</v>
      </c>
      <c r="Y669">
        <v>2000</v>
      </c>
      <c r="Z669">
        <f>VLOOKUP(Table13[[#This Row],[Year]],$E$4:$F$31,2,0)</f>
        <v>11</v>
      </c>
      <c r="AA669" t="s">
        <v>125</v>
      </c>
      <c r="AB669">
        <f>VLOOKUP(Table13[[#This Row],[Engine Fuel Type]],$G$4:$H$13,2,0)</f>
        <v>10</v>
      </c>
      <c r="AC669">
        <v>170</v>
      </c>
      <c r="AD669">
        <v>6</v>
      </c>
      <c r="AE669" t="s">
        <v>75</v>
      </c>
      <c r="AF669">
        <f>VLOOKUP(Table13[[#This Row],[Transmission Type]],$I$4:$J$7,2,0)</f>
        <v>4</v>
      </c>
      <c r="AG669" t="s">
        <v>92</v>
      </c>
      <c r="AH669">
        <f>VLOOKUP(Table13[[#This Row],[Driven_Wheels]],$K$4:$L$7,2,0)</f>
        <v>3</v>
      </c>
      <c r="AI669">
        <v>4</v>
      </c>
      <c r="AJ669" t="s">
        <v>288</v>
      </c>
      <c r="AK669">
        <f>VLOOKUP(Table13[[#This Row],[Market Category]],$M$4:$N$75,2,0)</f>
        <v>70</v>
      </c>
      <c r="AL669" t="s">
        <v>94</v>
      </c>
      <c r="AM669">
        <f>VLOOKUP(Table13[[#This Row],[Vehicle Size]],$O$4:$P$6,2,0)</f>
        <v>3</v>
      </c>
      <c r="AN669" t="s">
        <v>147</v>
      </c>
      <c r="AO669">
        <f>VLOOKUP(Table13[[#This Row],[Vehicle Style]],$Q$4:$R$19,2,0)</f>
        <v>15</v>
      </c>
      <c r="AP669">
        <v>25</v>
      </c>
      <c r="AQ669">
        <v>19</v>
      </c>
      <c r="AR669">
        <v>586</v>
      </c>
      <c r="AS669">
        <v>2080</v>
      </c>
    </row>
    <row r="670" spans="3:45" x14ac:dyDescent="0.35">
      <c r="C670" t="s">
        <v>882</v>
      </c>
      <c r="D670">
        <v>667</v>
      </c>
      <c r="T670">
        <v>667</v>
      </c>
      <c r="U670" t="s">
        <v>191</v>
      </c>
      <c r="V670">
        <f>VLOOKUP(Table13[[#This Row],[Make]],$A$4:$B$51,2,0)</f>
        <v>30</v>
      </c>
      <c r="W670" t="s">
        <v>257</v>
      </c>
      <c r="X670">
        <f>VLOOKUP(Table13[[#This Row],[Model]],Table12[[Model S]:[Column2]],2,0)</f>
        <v>54</v>
      </c>
      <c r="Y670">
        <v>2000</v>
      </c>
      <c r="Z670">
        <f>VLOOKUP(Table13[[#This Row],[Year]],$E$4:$F$31,2,0)</f>
        <v>11</v>
      </c>
      <c r="AA670" t="s">
        <v>125</v>
      </c>
      <c r="AB670">
        <f>VLOOKUP(Table13[[#This Row],[Engine Fuel Type]],$G$4:$H$13,2,0)</f>
        <v>10</v>
      </c>
      <c r="AC670">
        <v>170</v>
      </c>
      <c r="AD670">
        <v>6</v>
      </c>
      <c r="AE670" t="s">
        <v>75</v>
      </c>
      <c r="AF670">
        <f>VLOOKUP(Table13[[#This Row],[Transmission Type]],$I$4:$J$7,2,0)</f>
        <v>4</v>
      </c>
      <c r="AG670" t="s">
        <v>92</v>
      </c>
      <c r="AH670">
        <f>VLOOKUP(Table13[[#This Row],[Driven_Wheels]],$K$4:$L$7,2,0)</f>
        <v>3</v>
      </c>
      <c r="AI670">
        <v>4</v>
      </c>
      <c r="AJ670" t="s">
        <v>288</v>
      </c>
      <c r="AK670">
        <f>VLOOKUP(Table13[[#This Row],[Market Category]],$M$4:$N$75,2,0)</f>
        <v>70</v>
      </c>
      <c r="AL670" t="s">
        <v>94</v>
      </c>
      <c r="AM670">
        <f>VLOOKUP(Table13[[#This Row],[Vehicle Size]],$O$4:$P$6,2,0)</f>
        <v>3</v>
      </c>
      <c r="AN670" t="s">
        <v>147</v>
      </c>
      <c r="AO670">
        <f>VLOOKUP(Table13[[#This Row],[Vehicle Style]],$Q$4:$R$19,2,0)</f>
        <v>15</v>
      </c>
      <c r="AP670">
        <v>25</v>
      </c>
      <c r="AQ670">
        <v>19</v>
      </c>
      <c r="AR670">
        <v>586</v>
      </c>
      <c r="AS670">
        <v>2234</v>
      </c>
    </row>
    <row r="671" spans="3:45" x14ac:dyDescent="0.35">
      <c r="C671" t="s">
        <v>883</v>
      </c>
      <c r="D671">
        <v>668</v>
      </c>
      <c r="T671">
        <v>668</v>
      </c>
      <c r="U671" t="s">
        <v>191</v>
      </c>
      <c r="V671">
        <f>VLOOKUP(Table13[[#This Row],[Make]],$A$4:$B$51,2,0)</f>
        <v>30</v>
      </c>
      <c r="W671" t="s">
        <v>257</v>
      </c>
      <c r="X671">
        <f>VLOOKUP(Table13[[#This Row],[Model]],Table12[[Model S]:[Column2]],2,0)</f>
        <v>54</v>
      </c>
      <c r="Y671">
        <v>2000</v>
      </c>
      <c r="Z671">
        <f>VLOOKUP(Table13[[#This Row],[Year]],$E$4:$F$31,2,0)</f>
        <v>11</v>
      </c>
      <c r="AA671" t="s">
        <v>125</v>
      </c>
      <c r="AB671">
        <f>VLOOKUP(Table13[[#This Row],[Engine Fuel Type]],$G$4:$H$13,2,0)</f>
        <v>10</v>
      </c>
      <c r="AC671">
        <v>130</v>
      </c>
      <c r="AD671">
        <v>4</v>
      </c>
      <c r="AE671" t="s">
        <v>75</v>
      </c>
      <c r="AF671">
        <f>VLOOKUP(Table13[[#This Row],[Transmission Type]],$I$4:$J$7,2,0)</f>
        <v>4</v>
      </c>
      <c r="AG671" t="s">
        <v>92</v>
      </c>
      <c r="AH671">
        <f>VLOOKUP(Table13[[#This Row],[Driven_Wheels]],$K$4:$L$7,2,0)</f>
        <v>3</v>
      </c>
      <c r="AI671">
        <v>4</v>
      </c>
      <c r="AJ671" t="s">
        <v>288</v>
      </c>
      <c r="AK671">
        <f>VLOOKUP(Table13[[#This Row],[Market Category]],$M$4:$N$75,2,0)</f>
        <v>70</v>
      </c>
      <c r="AL671" t="s">
        <v>94</v>
      </c>
      <c r="AM671">
        <f>VLOOKUP(Table13[[#This Row],[Vehicle Size]],$O$4:$P$6,2,0)</f>
        <v>3</v>
      </c>
      <c r="AN671" t="s">
        <v>147</v>
      </c>
      <c r="AO671">
        <f>VLOOKUP(Table13[[#This Row],[Vehicle Style]],$Q$4:$R$19,2,0)</f>
        <v>15</v>
      </c>
      <c r="AP671">
        <v>29</v>
      </c>
      <c r="AQ671">
        <v>23</v>
      </c>
      <c r="AR671">
        <v>586</v>
      </c>
      <c r="AS671">
        <v>2000</v>
      </c>
    </row>
    <row r="672" spans="3:45" x14ac:dyDescent="0.35">
      <c r="C672" t="s">
        <v>884</v>
      </c>
      <c r="D672">
        <v>669</v>
      </c>
      <c r="T672">
        <v>669</v>
      </c>
      <c r="U672" t="s">
        <v>191</v>
      </c>
      <c r="V672">
        <f>VLOOKUP(Table13[[#This Row],[Make]],$A$4:$B$51,2,0)</f>
        <v>30</v>
      </c>
      <c r="W672" t="s">
        <v>257</v>
      </c>
      <c r="X672">
        <f>VLOOKUP(Table13[[#This Row],[Model]],Table12[[Model S]:[Column2]],2,0)</f>
        <v>54</v>
      </c>
      <c r="Y672">
        <v>2000</v>
      </c>
      <c r="Z672">
        <f>VLOOKUP(Table13[[#This Row],[Year]],$E$4:$F$31,2,0)</f>
        <v>11</v>
      </c>
      <c r="AA672" t="s">
        <v>125</v>
      </c>
      <c r="AB672">
        <f>VLOOKUP(Table13[[#This Row],[Engine Fuel Type]],$G$4:$H$13,2,0)</f>
        <v>10</v>
      </c>
      <c r="AC672">
        <v>130</v>
      </c>
      <c r="AD672">
        <v>4</v>
      </c>
      <c r="AE672" t="s">
        <v>81</v>
      </c>
      <c r="AF672">
        <f>VLOOKUP(Table13[[#This Row],[Transmission Type]],$I$4:$J$7,2,0)</f>
        <v>2</v>
      </c>
      <c r="AG672" t="s">
        <v>92</v>
      </c>
      <c r="AH672">
        <f>VLOOKUP(Table13[[#This Row],[Driven_Wheels]],$K$4:$L$7,2,0)</f>
        <v>3</v>
      </c>
      <c r="AI672">
        <v>4</v>
      </c>
      <c r="AJ672" t="s">
        <v>288</v>
      </c>
      <c r="AK672">
        <f>VLOOKUP(Table13[[#This Row],[Market Category]],$M$4:$N$75,2,0)</f>
        <v>70</v>
      </c>
      <c r="AL672" t="s">
        <v>94</v>
      </c>
      <c r="AM672">
        <f>VLOOKUP(Table13[[#This Row],[Vehicle Size]],$O$4:$P$6,2,0)</f>
        <v>3</v>
      </c>
      <c r="AN672" t="s">
        <v>147</v>
      </c>
      <c r="AO672">
        <f>VLOOKUP(Table13[[#This Row],[Vehicle Style]],$Q$4:$R$19,2,0)</f>
        <v>15</v>
      </c>
      <c r="AP672">
        <v>25</v>
      </c>
      <c r="AQ672">
        <v>19</v>
      </c>
      <c r="AR672">
        <v>586</v>
      </c>
      <c r="AS672">
        <v>2146</v>
      </c>
    </row>
    <row r="673" spans="3:45" x14ac:dyDescent="0.35">
      <c r="C673" t="s">
        <v>885</v>
      </c>
      <c r="D673">
        <v>670</v>
      </c>
      <c r="T673">
        <v>670</v>
      </c>
      <c r="U673" t="s">
        <v>191</v>
      </c>
      <c r="V673">
        <f>VLOOKUP(Table13[[#This Row],[Make]],$A$4:$B$51,2,0)</f>
        <v>30</v>
      </c>
      <c r="W673" t="s">
        <v>257</v>
      </c>
      <c r="X673">
        <f>VLOOKUP(Table13[[#This Row],[Model]],Table12[[Model S]:[Column2]],2,0)</f>
        <v>54</v>
      </c>
      <c r="Y673">
        <v>2001</v>
      </c>
      <c r="Z673">
        <f>VLOOKUP(Table13[[#This Row],[Year]],$E$4:$F$31,2,0)</f>
        <v>12</v>
      </c>
      <c r="AA673" t="s">
        <v>74</v>
      </c>
      <c r="AB673">
        <f>VLOOKUP(Table13[[#This Row],[Engine Fuel Type]],$G$4:$H$13,2,0)</f>
        <v>9</v>
      </c>
      <c r="AC673">
        <v>165</v>
      </c>
      <c r="AD673">
        <v>6</v>
      </c>
      <c r="AE673" t="s">
        <v>75</v>
      </c>
      <c r="AF673">
        <f>VLOOKUP(Table13[[#This Row],[Transmission Type]],$I$4:$J$7,2,0)</f>
        <v>4</v>
      </c>
      <c r="AG673" t="s">
        <v>92</v>
      </c>
      <c r="AH673">
        <f>VLOOKUP(Table13[[#This Row],[Driven_Wheels]],$K$4:$L$7,2,0)</f>
        <v>3</v>
      </c>
      <c r="AI673">
        <v>4</v>
      </c>
      <c r="AJ673" t="s">
        <v>288</v>
      </c>
      <c r="AK673">
        <f>VLOOKUP(Table13[[#This Row],[Market Category]],$M$4:$N$75,2,0)</f>
        <v>70</v>
      </c>
      <c r="AL673" t="s">
        <v>94</v>
      </c>
      <c r="AM673">
        <f>VLOOKUP(Table13[[#This Row],[Vehicle Size]],$O$4:$P$6,2,0)</f>
        <v>3</v>
      </c>
      <c r="AN673" t="s">
        <v>147</v>
      </c>
      <c r="AO673">
        <f>VLOOKUP(Table13[[#This Row],[Vehicle Style]],$Q$4:$R$19,2,0)</f>
        <v>15</v>
      </c>
      <c r="AP673">
        <v>25</v>
      </c>
      <c r="AQ673">
        <v>19</v>
      </c>
      <c r="AR673">
        <v>586</v>
      </c>
      <c r="AS673">
        <v>22935</v>
      </c>
    </row>
    <row r="674" spans="3:45" x14ac:dyDescent="0.35">
      <c r="C674" t="s">
        <v>886</v>
      </c>
      <c r="D674">
        <v>671</v>
      </c>
      <c r="T674">
        <v>671</v>
      </c>
      <c r="U674" t="s">
        <v>191</v>
      </c>
      <c r="V674">
        <f>VLOOKUP(Table13[[#This Row],[Make]],$A$4:$B$51,2,0)</f>
        <v>30</v>
      </c>
      <c r="W674" t="s">
        <v>257</v>
      </c>
      <c r="X674">
        <f>VLOOKUP(Table13[[#This Row],[Model]],Table12[[Model S]:[Column2]],2,0)</f>
        <v>54</v>
      </c>
      <c r="Y674">
        <v>2001</v>
      </c>
      <c r="Z674">
        <f>VLOOKUP(Table13[[#This Row],[Year]],$E$4:$F$31,2,0)</f>
        <v>12</v>
      </c>
      <c r="AA674" t="s">
        <v>74</v>
      </c>
      <c r="AB674">
        <f>VLOOKUP(Table13[[#This Row],[Engine Fuel Type]],$G$4:$H$13,2,0)</f>
        <v>9</v>
      </c>
      <c r="AC674">
        <v>165</v>
      </c>
      <c r="AD674">
        <v>6</v>
      </c>
      <c r="AE674" t="s">
        <v>75</v>
      </c>
      <c r="AF674">
        <f>VLOOKUP(Table13[[#This Row],[Transmission Type]],$I$4:$J$7,2,0)</f>
        <v>4</v>
      </c>
      <c r="AG674" t="s">
        <v>92</v>
      </c>
      <c r="AH674">
        <f>VLOOKUP(Table13[[#This Row],[Driven_Wheels]],$K$4:$L$7,2,0)</f>
        <v>3</v>
      </c>
      <c r="AI674">
        <v>4</v>
      </c>
      <c r="AJ674" t="s">
        <v>288</v>
      </c>
      <c r="AK674">
        <f>VLOOKUP(Table13[[#This Row],[Market Category]],$M$4:$N$75,2,0)</f>
        <v>70</v>
      </c>
      <c r="AL674" t="s">
        <v>94</v>
      </c>
      <c r="AM674">
        <f>VLOOKUP(Table13[[#This Row],[Vehicle Size]],$O$4:$P$6,2,0)</f>
        <v>3</v>
      </c>
      <c r="AN674" t="s">
        <v>147</v>
      </c>
      <c r="AO674">
        <f>VLOOKUP(Table13[[#This Row],[Vehicle Style]],$Q$4:$R$19,2,0)</f>
        <v>15</v>
      </c>
      <c r="AP674">
        <v>25</v>
      </c>
      <c r="AQ674">
        <v>19</v>
      </c>
      <c r="AR674">
        <v>586</v>
      </c>
      <c r="AS674">
        <v>19935</v>
      </c>
    </row>
    <row r="675" spans="3:45" x14ac:dyDescent="0.35">
      <c r="C675" t="s">
        <v>887</v>
      </c>
      <c r="D675">
        <v>672</v>
      </c>
      <c r="T675">
        <v>672</v>
      </c>
      <c r="U675" t="s">
        <v>191</v>
      </c>
      <c r="V675">
        <f>VLOOKUP(Table13[[#This Row],[Make]],$A$4:$B$51,2,0)</f>
        <v>30</v>
      </c>
      <c r="W675" t="s">
        <v>257</v>
      </c>
      <c r="X675">
        <f>VLOOKUP(Table13[[#This Row],[Model]],Table12[[Model S]:[Column2]],2,0)</f>
        <v>54</v>
      </c>
      <c r="Y675">
        <v>2001</v>
      </c>
      <c r="Z675">
        <f>VLOOKUP(Table13[[#This Row],[Year]],$E$4:$F$31,2,0)</f>
        <v>12</v>
      </c>
      <c r="AA675" t="s">
        <v>125</v>
      </c>
      <c r="AB675">
        <f>VLOOKUP(Table13[[#This Row],[Engine Fuel Type]],$G$4:$H$13,2,0)</f>
        <v>10</v>
      </c>
      <c r="AC675">
        <v>125</v>
      </c>
      <c r="AD675">
        <v>4</v>
      </c>
      <c r="AE675" t="s">
        <v>81</v>
      </c>
      <c r="AF675">
        <f>VLOOKUP(Table13[[#This Row],[Transmission Type]],$I$4:$J$7,2,0)</f>
        <v>2</v>
      </c>
      <c r="AG675" t="s">
        <v>92</v>
      </c>
      <c r="AH675">
        <f>VLOOKUP(Table13[[#This Row],[Driven_Wheels]],$K$4:$L$7,2,0)</f>
        <v>3</v>
      </c>
      <c r="AI675">
        <v>4</v>
      </c>
      <c r="AJ675" t="s">
        <v>288</v>
      </c>
      <c r="AK675">
        <f>VLOOKUP(Table13[[#This Row],[Market Category]],$M$4:$N$75,2,0)</f>
        <v>70</v>
      </c>
      <c r="AL675" t="s">
        <v>94</v>
      </c>
      <c r="AM675">
        <f>VLOOKUP(Table13[[#This Row],[Vehicle Size]],$O$4:$P$6,2,0)</f>
        <v>3</v>
      </c>
      <c r="AN675" t="s">
        <v>147</v>
      </c>
      <c r="AO675">
        <f>VLOOKUP(Table13[[#This Row],[Vehicle Style]],$Q$4:$R$19,2,0)</f>
        <v>15</v>
      </c>
      <c r="AP675">
        <v>25</v>
      </c>
      <c r="AQ675">
        <v>19</v>
      </c>
      <c r="AR675">
        <v>586</v>
      </c>
      <c r="AS675">
        <v>20935</v>
      </c>
    </row>
    <row r="676" spans="3:45" x14ac:dyDescent="0.35">
      <c r="C676" t="s">
        <v>888</v>
      </c>
      <c r="D676">
        <v>673</v>
      </c>
      <c r="T676">
        <v>673</v>
      </c>
      <c r="U676" t="s">
        <v>191</v>
      </c>
      <c r="V676">
        <f>VLOOKUP(Table13[[#This Row],[Make]],$A$4:$B$51,2,0)</f>
        <v>30</v>
      </c>
      <c r="W676" t="s">
        <v>257</v>
      </c>
      <c r="X676">
        <f>VLOOKUP(Table13[[#This Row],[Model]],Table12[[Model S]:[Column2]],2,0)</f>
        <v>54</v>
      </c>
      <c r="Y676">
        <v>2001</v>
      </c>
      <c r="Z676">
        <f>VLOOKUP(Table13[[#This Row],[Year]],$E$4:$F$31,2,0)</f>
        <v>12</v>
      </c>
      <c r="AA676" t="s">
        <v>125</v>
      </c>
      <c r="AB676">
        <f>VLOOKUP(Table13[[#This Row],[Engine Fuel Type]],$G$4:$H$13,2,0)</f>
        <v>10</v>
      </c>
      <c r="AC676">
        <v>125</v>
      </c>
      <c r="AD676">
        <v>4</v>
      </c>
      <c r="AE676" t="s">
        <v>75</v>
      </c>
      <c r="AF676">
        <f>VLOOKUP(Table13[[#This Row],[Transmission Type]],$I$4:$J$7,2,0)</f>
        <v>4</v>
      </c>
      <c r="AG676" t="s">
        <v>92</v>
      </c>
      <c r="AH676">
        <f>VLOOKUP(Table13[[#This Row],[Driven_Wheels]],$K$4:$L$7,2,0)</f>
        <v>3</v>
      </c>
      <c r="AI676">
        <v>4</v>
      </c>
      <c r="AJ676" t="s">
        <v>288</v>
      </c>
      <c r="AK676">
        <f>VLOOKUP(Table13[[#This Row],[Market Category]],$M$4:$N$75,2,0)</f>
        <v>70</v>
      </c>
      <c r="AL676" t="s">
        <v>94</v>
      </c>
      <c r="AM676">
        <f>VLOOKUP(Table13[[#This Row],[Vehicle Size]],$O$4:$P$6,2,0)</f>
        <v>3</v>
      </c>
      <c r="AN676" t="s">
        <v>147</v>
      </c>
      <c r="AO676">
        <f>VLOOKUP(Table13[[#This Row],[Vehicle Style]],$Q$4:$R$19,2,0)</f>
        <v>15</v>
      </c>
      <c r="AP676">
        <v>29</v>
      </c>
      <c r="AQ676">
        <v>23</v>
      </c>
      <c r="AR676">
        <v>586</v>
      </c>
      <c r="AS676">
        <v>18735</v>
      </c>
    </row>
    <row r="677" spans="3:45" x14ac:dyDescent="0.35">
      <c r="C677" t="s">
        <v>889</v>
      </c>
      <c r="D677">
        <v>674</v>
      </c>
      <c r="T677">
        <v>674</v>
      </c>
      <c r="U677" t="s">
        <v>191</v>
      </c>
      <c r="V677">
        <f>VLOOKUP(Table13[[#This Row],[Make]],$A$4:$B$51,2,0)</f>
        <v>30</v>
      </c>
      <c r="W677" t="s">
        <v>257</v>
      </c>
      <c r="X677">
        <f>VLOOKUP(Table13[[#This Row],[Model]],Table12[[Model S]:[Column2]],2,0)</f>
        <v>54</v>
      </c>
      <c r="Y677">
        <v>2002</v>
      </c>
      <c r="Z677">
        <f>VLOOKUP(Table13[[#This Row],[Year]],$E$4:$F$31,2,0)</f>
        <v>13</v>
      </c>
      <c r="AA677" t="s">
        <v>74</v>
      </c>
      <c r="AB677">
        <f>VLOOKUP(Table13[[#This Row],[Engine Fuel Type]],$G$4:$H$13,2,0)</f>
        <v>9</v>
      </c>
      <c r="AC677">
        <v>165</v>
      </c>
      <c r="AD677">
        <v>6</v>
      </c>
      <c r="AE677" t="s">
        <v>75</v>
      </c>
      <c r="AF677">
        <f>VLOOKUP(Table13[[#This Row],[Transmission Type]],$I$4:$J$7,2,0)</f>
        <v>4</v>
      </c>
      <c r="AG677" t="s">
        <v>92</v>
      </c>
      <c r="AH677">
        <f>VLOOKUP(Table13[[#This Row],[Driven_Wheels]],$K$4:$L$7,2,0)</f>
        <v>3</v>
      </c>
      <c r="AI677">
        <v>4</v>
      </c>
      <c r="AJ677" t="s">
        <v>288</v>
      </c>
      <c r="AK677">
        <f>VLOOKUP(Table13[[#This Row],[Market Category]],$M$4:$N$75,2,0)</f>
        <v>70</v>
      </c>
      <c r="AL677" t="s">
        <v>94</v>
      </c>
      <c r="AM677">
        <f>VLOOKUP(Table13[[#This Row],[Vehicle Size]],$O$4:$P$6,2,0)</f>
        <v>3</v>
      </c>
      <c r="AN677" t="s">
        <v>147</v>
      </c>
      <c r="AO677">
        <f>VLOOKUP(Table13[[#This Row],[Vehicle Style]],$Q$4:$R$19,2,0)</f>
        <v>15</v>
      </c>
      <c r="AP677">
        <v>25</v>
      </c>
      <c r="AQ677">
        <v>19</v>
      </c>
      <c r="AR677">
        <v>586</v>
      </c>
      <c r="AS677">
        <v>19985</v>
      </c>
    </row>
    <row r="678" spans="3:45" x14ac:dyDescent="0.35">
      <c r="C678" t="s">
        <v>890</v>
      </c>
      <c r="D678">
        <v>675</v>
      </c>
      <c r="T678">
        <v>675</v>
      </c>
      <c r="U678" t="s">
        <v>191</v>
      </c>
      <c r="V678">
        <f>VLOOKUP(Table13[[#This Row],[Make]],$A$4:$B$51,2,0)</f>
        <v>30</v>
      </c>
      <c r="W678" t="s">
        <v>257</v>
      </c>
      <c r="X678">
        <f>VLOOKUP(Table13[[#This Row],[Model]],Table12[[Model S]:[Column2]],2,0)</f>
        <v>54</v>
      </c>
      <c r="Y678">
        <v>2002</v>
      </c>
      <c r="Z678">
        <f>VLOOKUP(Table13[[#This Row],[Year]],$E$4:$F$31,2,0)</f>
        <v>13</v>
      </c>
      <c r="AA678" t="s">
        <v>125</v>
      </c>
      <c r="AB678">
        <f>VLOOKUP(Table13[[#This Row],[Engine Fuel Type]],$G$4:$H$13,2,0)</f>
        <v>10</v>
      </c>
      <c r="AC678">
        <v>125</v>
      </c>
      <c r="AD678">
        <v>4</v>
      </c>
      <c r="AE678" t="s">
        <v>75</v>
      </c>
      <c r="AF678">
        <f>VLOOKUP(Table13[[#This Row],[Transmission Type]],$I$4:$J$7,2,0)</f>
        <v>4</v>
      </c>
      <c r="AG678" t="s">
        <v>92</v>
      </c>
      <c r="AH678">
        <f>VLOOKUP(Table13[[#This Row],[Driven_Wheels]],$K$4:$L$7,2,0)</f>
        <v>3</v>
      </c>
      <c r="AI678">
        <v>4</v>
      </c>
      <c r="AJ678" t="s">
        <v>288</v>
      </c>
      <c r="AK678">
        <f>VLOOKUP(Table13[[#This Row],[Market Category]],$M$4:$N$75,2,0)</f>
        <v>70</v>
      </c>
      <c r="AL678" t="s">
        <v>94</v>
      </c>
      <c r="AM678">
        <f>VLOOKUP(Table13[[#This Row],[Vehicle Size]],$O$4:$P$6,2,0)</f>
        <v>3</v>
      </c>
      <c r="AN678" t="s">
        <v>147</v>
      </c>
      <c r="AO678">
        <f>VLOOKUP(Table13[[#This Row],[Vehicle Style]],$Q$4:$R$19,2,0)</f>
        <v>15</v>
      </c>
      <c r="AP678">
        <v>29</v>
      </c>
      <c r="AQ678">
        <v>23</v>
      </c>
      <c r="AR678">
        <v>586</v>
      </c>
      <c r="AS678">
        <v>18785</v>
      </c>
    </row>
    <row r="679" spans="3:45" x14ac:dyDescent="0.35">
      <c r="C679" t="s">
        <v>891</v>
      </c>
      <c r="D679">
        <v>676</v>
      </c>
      <c r="T679">
        <v>676</v>
      </c>
      <c r="U679" t="s">
        <v>191</v>
      </c>
      <c r="V679">
        <f>VLOOKUP(Table13[[#This Row],[Make]],$A$4:$B$51,2,0)</f>
        <v>30</v>
      </c>
      <c r="W679" t="s">
        <v>257</v>
      </c>
      <c r="X679">
        <f>VLOOKUP(Table13[[#This Row],[Model]],Table12[[Model S]:[Column2]],2,0)</f>
        <v>54</v>
      </c>
      <c r="Y679">
        <v>2002</v>
      </c>
      <c r="Z679">
        <f>VLOOKUP(Table13[[#This Row],[Year]],$E$4:$F$31,2,0)</f>
        <v>13</v>
      </c>
      <c r="AA679" t="s">
        <v>74</v>
      </c>
      <c r="AB679">
        <f>VLOOKUP(Table13[[#This Row],[Engine Fuel Type]],$G$4:$H$13,2,0)</f>
        <v>9</v>
      </c>
      <c r="AC679">
        <v>165</v>
      </c>
      <c r="AD679">
        <v>6</v>
      </c>
      <c r="AE679" t="s">
        <v>75</v>
      </c>
      <c r="AF679">
        <f>VLOOKUP(Table13[[#This Row],[Transmission Type]],$I$4:$J$7,2,0)</f>
        <v>4</v>
      </c>
      <c r="AG679" t="s">
        <v>92</v>
      </c>
      <c r="AH679">
        <f>VLOOKUP(Table13[[#This Row],[Driven_Wheels]],$K$4:$L$7,2,0)</f>
        <v>3</v>
      </c>
      <c r="AI679">
        <v>4</v>
      </c>
      <c r="AJ679" t="s">
        <v>288</v>
      </c>
      <c r="AK679">
        <f>VLOOKUP(Table13[[#This Row],[Market Category]],$M$4:$N$75,2,0)</f>
        <v>70</v>
      </c>
      <c r="AL679" t="s">
        <v>94</v>
      </c>
      <c r="AM679">
        <f>VLOOKUP(Table13[[#This Row],[Vehicle Size]],$O$4:$P$6,2,0)</f>
        <v>3</v>
      </c>
      <c r="AN679" t="s">
        <v>147</v>
      </c>
      <c r="AO679">
        <f>VLOOKUP(Table13[[#This Row],[Vehicle Style]],$Q$4:$R$19,2,0)</f>
        <v>15</v>
      </c>
      <c r="AP679">
        <v>25</v>
      </c>
      <c r="AQ679">
        <v>19</v>
      </c>
      <c r="AR679">
        <v>586</v>
      </c>
      <c r="AS679">
        <v>21885</v>
      </c>
    </row>
    <row r="680" spans="3:45" x14ac:dyDescent="0.35">
      <c r="C680" t="s">
        <v>892</v>
      </c>
      <c r="D680">
        <v>677</v>
      </c>
      <c r="T680">
        <v>677</v>
      </c>
      <c r="U680" t="s">
        <v>188</v>
      </c>
      <c r="V680">
        <f>VLOOKUP(Table13[[#This Row],[Make]],$A$4:$B$51,2,0)</f>
        <v>29</v>
      </c>
      <c r="W680" t="s">
        <v>255</v>
      </c>
      <c r="X680">
        <f>VLOOKUP(Table13[[#This Row],[Model]],Table12[[Model S]:[Column2]],2,0)</f>
        <v>53</v>
      </c>
      <c r="Y680">
        <v>2010</v>
      </c>
      <c r="Z680">
        <f>VLOOKUP(Table13[[#This Row],[Year]],$E$4:$F$31,2,0)</f>
        <v>21</v>
      </c>
      <c r="AA680" t="s">
        <v>74</v>
      </c>
      <c r="AB680">
        <f>VLOOKUP(Table13[[#This Row],[Engine Fuel Type]],$G$4:$H$13,2,0)</f>
        <v>9</v>
      </c>
      <c r="AC680">
        <v>604</v>
      </c>
      <c r="AD680">
        <v>12</v>
      </c>
      <c r="AE680" t="s">
        <v>81</v>
      </c>
      <c r="AF680">
        <f>VLOOKUP(Table13[[#This Row],[Transmission Type]],$I$4:$J$7,2,0)</f>
        <v>2</v>
      </c>
      <c r="AG680" t="s">
        <v>76</v>
      </c>
      <c r="AH680">
        <f>VLOOKUP(Table13[[#This Row],[Driven_Wheels]],$K$4:$L$7,2,0)</f>
        <v>4</v>
      </c>
      <c r="AI680">
        <v>4</v>
      </c>
      <c r="AJ680" t="s">
        <v>202</v>
      </c>
      <c r="AK680">
        <f>VLOOKUP(Table13[[#This Row],[Market Category]],$M$4:$N$75,2,0)</f>
        <v>33</v>
      </c>
      <c r="AL680" t="s">
        <v>84</v>
      </c>
      <c r="AM680">
        <f>VLOOKUP(Table13[[#This Row],[Vehicle Size]],$O$4:$P$6,2,0)</f>
        <v>2</v>
      </c>
      <c r="AN680" t="s">
        <v>147</v>
      </c>
      <c r="AO680">
        <f>VLOOKUP(Table13[[#This Row],[Vehicle Style]],$Q$4:$R$19,2,0)</f>
        <v>15</v>
      </c>
      <c r="AP680">
        <v>16</v>
      </c>
      <c r="AQ680">
        <v>10</v>
      </c>
      <c r="AR680">
        <v>67</v>
      </c>
      <c r="AS680">
        <v>456500</v>
      </c>
    </row>
    <row r="681" spans="3:45" x14ac:dyDescent="0.35">
      <c r="C681" t="s">
        <v>893</v>
      </c>
      <c r="D681">
        <v>678</v>
      </c>
      <c r="T681">
        <v>678</v>
      </c>
      <c r="U681" t="s">
        <v>188</v>
      </c>
      <c r="V681">
        <f>VLOOKUP(Table13[[#This Row],[Make]],$A$4:$B$51,2,0)</f>
        <v>29</v>
      </c>
      <c r="W681" t="s">
        <v>255</v>
      </c>
      <c r="X681">
        <f>VLOOKUP(Table13[[#This Row],[Model]],Table12[[Model S]:[Column2]],2,0)</f>
        <v>53</v>
      </c>
      <c r="Y681">
        <v>2010</v>
      </c>
      <c r="Z681">
        <f>VLOOKUP(Table13[[#This Row],[Year]],$E$4:$F$31,2,0)</f>
        <v>21</v>
      </c>
      <c r="AA681" t="s">
        <v>74</v>
      </c>
      <c r="AB681">
        <f>VLOOKUP(Table13[[#This Row],[Engine Fuel Type]],$G$4:$H$13,2,0)</f>
        <v>9</v>
      </c>
      <c r="AC681">
        <v>543</v>
      </c>
      <c r="AD681">
        <v>12</v>
      </c>
      <c r="AE681" t="s">
        <v>81</v>
      </c>
      <c r="AF681">
        <f>VLOOKUP(Table13[[#This Row],[Transmission Type]],$I$4:$J$7,2,0)</f>
        <v>2</v>
      </c>
      <c r="AG681" t="s">
        <v>76</v>
      </c>
      <c r="AH681">
        <f>VLOOKUP(Table13[[#This Row],[Driven_Wheels]],$K$4:$L$7,2,0)</f>
        <v>4</v>
      </c>
      <c r="AI681">
        <v>4</v>
      </c>
      <c r="AJ681" t="s">
        <v>199</v>
      </c>
      <c r="AK681">
        <f>VLOOKUP(Table13[[#This Row],[Market Category]],$M$4:$N$75,2,0)</f>
        <v>32</v>
      </c>
      <c r="AL681" t="s">
        <v>84</v>
      </c>
      <c r="AM681">
        <f>VLOOKUP(Table13[[#This Row],[Vehicle Size]],$O$4:$P$6,2,0)</f>
        <v>2</v>
      </c>
      <c r="AN681" t="s">
        <v>147</v>
      </c>
      <c r="AO681">
        <f>VLOOKUP(Table13[[#This Row],[Vehicle Style]],$Q$4:$R$19,2,0)</f>
        <v>15</v>
      </c>
      <c r="AP681">
        <v>16</v>
      </c>
      <c r="AQ681">
        <v>10</v>
      </c>
      <c r="AR681">
        <v>67</v>
      </c>
      <c r="AS681">
        <v>417000</v>
      </c>
    </row>
    <row r="682" spans="3:45" x14ac:dyDescent="0.35">
      <c r="C682" t="s">
        <v>894</v>
      </c>
      <c r="D682">
        <v>679</v>
      </c>
      <c r="T682">
        <v>679</v>
      </c>
      <c r="U682" t="s">
        <v>188</v>
      </c>
      <c r="V682">
        <f>VLOOKUP(Table13[[#This Row],[Make]],$A$4:$B$51,2,0)</f>
        <v>29</v>
      </c>
      <c r="W682" t="s">
        <v>255</v>
      </c>
      <c r="X682">
        <f>VLOOKUP(Table13[[#This Row],[Model]],Table12[[Model S]:[Column2]],2,0)</f>
        <v>53</v>
      </c>
      <c r="Y682">
        <v>2010</v>
      </c>
      <c r="Z682">
        <f>VLOOKUP(Table13[[#This Row],[Year]],$E$4:$F$31,2,0)</f>
        <v>21</v>
      </c>
      <c r="AA682" t="s">
        <v>74</v>
      </c>
      <c r="AB682">
        <f>VLOOKUP(Table13[[#This Row],[Engine Fuel Type]],$G$4:$H$13,2,0)</f>
        <v>9</v>
      </c>
      <c r="AC682">
        <v>631</v>
      </c>
      <c r="AD682">
        <v>12</v>
      </c>
      <c r="AE682" t="s">
        <v>81</v>
      </c>
      <c r="AF682">
        <f>VLOOKUP(Table13[[#This Row],[Transmission Type]],$I$4:$J$7,2,0)</f>
        <v>2</v>
      </c>
      <c r="AG682" t="s">
        <v>76</v>
      </c>
      <c r="AH682">
        <f>VLOOKUP(Table13[[#This Row],[Driven_Wheels]],$K$4:$L$7,2,0)</f>
        <v>4</v>
      </c>
      <c r="AI682">
        <v>4</v>
      </c>
      <c r="AJ682" t="s">
        <v>202</v>
      </c>
      <c r="AK682">
        <f>VLOOKUP(Table13[[#This Row],[Market Category]],$M$4:$N$75,2,0)</f>
        <v>33</v>
      </c>
      <c r="AL682" t="s">
        <v>84</v>
      </c>
      <c r="AM682">
        <f>VLOOKUP(Table13[[#This Row],[Vehicle Size]],$O$4:$P$6,2,0)</f>
        <v>2</v>
      </c>
      <c r="AN682" t="s">
        <v>147</v>
      </c>
      <c r="AO682">
        <f>VLOOKUP(Table13[[#This Row],[Vehicle Style]],$Q$4:$R$19,2,0)</f>
        <v>15</v>
      </c>
      <c r="AP682">
        <v>16</v>
      </c>
      <c r="AQ682">
        <v>10</v>
      </c>
      <c r="AR682">
        <v>67</v>
      </c>
      <c r="AS682">
        <v>506500</v>
      </c>
    </row>
    <row r="683" spans="3:45" x14ac:dyDescent="0.35">
      <c r="C683" t="s">
        <v>895</v>
      </c>
      <c r="D683">
        <v>680</v>
      </c>
      <c r="T683">
        <v>680</v>
      </c>
      <c r="U683" t="s">
        <v>188</v>
      </c>
      <c r="V683">
        <f>VLOOKUP(Table13[[#This Row],[Make]],$A$4:$B$51,2,0)</f>
        <v>29</v>
      </c>
      <c r="W683" t="s">
        <v>255</v>
      </c>
      <c r="X683">
        <f>VLOOKUP(Table13[[#This Row],[Model]],Table12[[Model S]:[Column2]],2,0)</f>
        <v>53</v>
      </c>
      <c r="Y683">
        <v>2011</v>
      </c>
      <c r="Z683">
        <f>VLOOKUP(Table13[[#This Row],[Year]],$E$4:$F$31,2,0)</f>
        <v>22</v>
      </c>
      <c r="AA683" t="s">
        <v>74</v>
      </c>
      <c r="AB683">
        <f>VLOOKUP(Table13[[#This Row],[Engine Fuel Type]],$G$4:$H$13,2,0)</f>
        <v>9</v>
      </c>
      <c r="AC683">
        <v>543</v>
      </c>
      <c r="AD683">
        <v>12</v>
      </c>
      <c r="AE683" t="s">
        <v>81</v>
      </c>
      <c r="AF683">
        <f>VLOOKUP(Table13[[#This Row],[Transmission Type]],$I$4:$J$7,2,0)</f>
        <v>2</v>
      </c>
      <c r="AG683" t="s">
        <v>76</v>
      </c>
      <c r="AH683">
        <f>VLOOKUP(Table13[[#This Row],[Driven_Wheels]],$K$4:$L$7,2,0)</f>
        <v>4</v>
      </c>
      <c r="AI683">
        <v>4</v>
      </c>
      <c r="AJ683" t="s">
        <v>199</v>
      </c>
      <c r="AK683">
        <f>VLOOKUP(Table13[[#This Row],[Market Category]],$M$4:$N$75,2,0)</f>
        <v>32</v>
      </c>
      <c r="AL683" t="s">
        <v>84</v>
      </c>
      <c r="AM683">
        <f>VLOOKUP(Table13[[#This Row],[Vehicle Size]],$O$4:$P$6,2,0)</f>
        <v>2</v>
      </c>
      <c r="AN683" t="s">
        <v>147</v>
      </c>
      <c r="AO683">
        <f>VLOOKUP(Table13[[#This Row],[Vehicle Style]],$Q$4:$R$19,2,0)</f>
        <v>15</v>
      </c>
      <c r="AP683">
        <v>16</v>
      </c>
      <c r="AQ683">
        <v>10</v>
      </c>
      <c r="AR683">
        <v>67</v>
      </c>
      <c r="AS683">
        <v>423500</v>
      </c>
    </row>
    <row r="684" spans="3:45" x14ac:dyDescent="0.35">
      <c r="C684" t="s">
        <v>896</v>
      </c>
      <c r="D684">
        <v>681</v>
      </c>
      <c r="T684">
        <v>681</v>
      </c>
      <c r="U684" t="s">
        <v>188</v>
      </c>
      <c r="V684">
        <f>VLOOKUP(Table13[[#This Row],[Make]],$A$4:$B$51,2,0)</f>
        <v>29</v>
      </c>
      <c r="W684" t="s">
        <v>255</v>
      </c>
      <c r="X684">
        <f>VLOOKUP(Table13[[#This Row],[Model]],Table12[[Model S]:[Column2]],2,0)</f>
        <v>53</v>
      </c>
      <c r="Y684">
        <v>2011</v>
      </c>
      <c r="Z684">
        <f>VLOOKUP(Table13[[#This Row],[Year]],$E$4:$F$31,2,0)</f>
        <v>22</v>
      </c>
      <c r="AA684" t="s">
        <v>74</v>
      </c>
      <c r="AB684">
        <f>VLOOKUP(Table13[[#This Row],[Engine Fuel Type]],$G$4:$H$13,2,0)</f>
        <v>9</v>
      </c>
      <c r="AC684">
        <v>620</v>
      </c>
      <c r="AD684">
        <v>12</v>
      </c>
      <c r="AE684" t="s">
        <v>81</v>
      </c>
      <c r="AF684">
        <f>VLOOKUP(Table13[[#This Row],[Transmission Type]],$I$4:$J$7,2,0)</f>
        <v>2</v>
      </c>
      <c r="AG684" t="s">
        <v>76</v>
      </c>
      <c r="AH684">
        <f>VLOOKUP(Table13[[#This Row],[Driven_Wheels]],$K$4:$L$7,2,0)</f>
        <v>4</v>
      </c>
      <c r="AI684">
        <v>4</v>
      </c>
      <c r="AJ684" t="s">
        <v>202</v>
      </c>
      <c r="AK684">
        <f>VLOOKUP(Table13[[#This Row],[Market Category]],$M$4:$N$75,2,0)</f>
        <v>33</v>
      </c>
      <c r="AL684" t="s">
        <v>84</v>
      </c>
      <c r="AM684">
        <f>VLOOKUP(Table13[[#This Row],[Vehicle Size]],$O$4:$P$6,2,0)</f>
        <v>2</v>
      </c>
      <c r="AN684" t="s">
        <v>147</v>
      </c>
      <c r="AO684">
        <f>VLOOKUP(Table13[[#This Row],[Vehicle Style]],$Q$4:$R$19,2,0)</f>
        <v>15</v>
      </c>
      <c r="AP684">
        <v>16</v>
      </c>
      <c r="AQ684">
        <v>10</v>
      </c>
      <c r="AR684">
        <v>67</v>
      </c>
      <c r="AS684">
        <v>463000</v>
      </c>
    </row>
    <row r="685" spans="3:45" x14ac:dyDescent="0.35">
      <c r="C685" t="s">
        <v>897</v>
      </c>
      <c r="D685">
        <v>682</v>
      </c>
      <c r="T685">
        <v>682</v>
      </c>
      <c r="U685" t="s">
        <v>188</v>
      </c>
      <c r="V685">
        <f>VLOOKUP(Table13[[#This Row],[Make]],$A$4:$B$51,2,0)</f>
        <v>29</v>
      </c>
      <c r="W685" t="s">
        <v>255</v>
      </c>
      <c r="X685">
        <f>VLOOKUP(Table13[[#This Row],[Model]],Table12[[Model S]:[Column2]],2,0)</f>
        <v>53</v>
      </c>
      <c r="Y685">
        <v>2012</v>
      </c>
      <c r="Z685">
        <f>VLOOKUP(Table13[[#This Row],[Year]],$E$4:$F$31,2,0)</f>
        <v>23</v>
      </c>
      <c r="AA685" t="s">
        <v>74</v>
      </c>
      <c r="AB685">
        <f>VLOOKUP(Table13[[#This Row],[Engine Fuel Type]],$G$4:$H$13,2,0)</f>
        <v>9</v>
      </c>
      <c r="AC685">
        <v>620</v>
      </c>
      <c r="AD685">
        <v>12</v>
      </c>
      <c r="AE685" t="s">
        <v>81</v>
      </c>
      <c r="AF685">
        <f>VLOOKUP(Table13[[#This Row],[Transmission Type]],$I$4:$J$7,2,0)</f>
        <v>2</v>
      </c>
      <c r="AG685" t="s">
        <v>76</v>
      </c>
      <c r="AH685">
        <f>VLOOKUP(Table13[[#This Row],[Driven_Wheels]],$K$4:$L$7,2,0)</f>
        <v>4</v>
      </c>
      <c r="AI685">
        <v>4</v>
      </c>
      <c r="AJ685" t="s">
        <v>208</v>
      </c>
      <c r="AK685">
        <f>VLOOKUP(Table13[[#This Row],[Market Category]],$M$4:$N$75,2,0)</f>
        <v>35</v>
      </c>
      <c r="AL685" t="s">
        <v>84</v>
      </c>
      <c r="AM685">
        <f>VLOOKUP(Table13[[#This Row],[Vehicle Size]],$O$4:$P$6,2,0)</f>
        <v>2</v>
      </c>
      <c r="AN685" t="s">
        <v>147</v>
      </c>
      <c r="AO685">
        <f>VLOOKUP(Table13[[#This Row],[Vehicle Style]],$Q$4:$R$19,2,0)</f>
        <v>15</v>
      </c>
      <c r="AP685">
        <v>16</v>
      </c>
      <c r="AQ685">
        <v>10</v>
      </c>
      <c r="AR685">
        <v>67</v>
      </c>
      <c r="AS685">
        <v>470350</v>
      </c>
    </row>
    <row r="686" spans="3:45" x14ac:dyDescent="0.35">
      <c r="C686" t="s">
        <v>898</v>
      </c>
      <c r="D686">
        <v>683</v>
      </c>
      <c r="T686">
        <v>683</v>
      </c>
      <c r="U686" t="s">
        <v>188</v>
      </c>
      <c r="V686">
        <f>VLOOKUP(Table13[[#This Row],[Make]],$A$4:$B$51,2,0)</f>
        <v>29</v>
      </c>
      <c r="W686" t="s">
        <v>255</v>
      </c>
      <c r="X686">
        <f>VLOOKUP(Table13[[#This Row],[Model]],Table12[[Model S]:[Column2]],2,0)</f>
        <v>53</v>
      </c>
      <c r="Y686">
        <v>2012</v>
      </c>
      <c r="Z686">
        <f>VLOOKUP(Table13[[#This Row],[Year]],$E$4:$F$31,2,0)</f>
        <v>23</v>
      </c>
      <c r="AA686" t="s">
        <v>74</v>
      </c>
      <c r="AB686">
        <f>VLOOKUP(Table13[[#This Row],[Engine Fuel Type]],$G$4:$H$13,2,0)</f>
        <v>9</v>
      </c>
      <c r="AC686">
        <v>543</v>
      </c>
      <c r="AD686">
        <v>12</v>
      </c>
      <c r="AE686" t="s">
        <v>81</v>
      </c>
      <c r="AF686">
        <f>VLOOKUP(Table13[[#This Row],[Transmission Type]],$I$4:$J$7,2,0)</f>
        <v>2</v>
      </c>
      <c r="AG686" t="s">
        <v>76</v>
      </c>
      <c r="AH686">
        <f>VLOOKUP(Table13[[#This Row],[Driven_Wheels]],$K$4:$L$7,2,0)</f>
        <v>4</v>
      </c>
      <c r="AI686">
        <v>4</v>
      </c>
      <c r="AJ686" t="s">
        <v>199</v>
      </c>
      <c r="AK686">
        <f>VLOOKUP(Table13[[#This Row],[Market Category]],$M$4:$N$75,2,0)</f>
        <v>32</v>
      </c>
      <c r="AL686" t="s">
        <v>84</v>
      </c>
      <c r="AM686">
        <f>VLOOKUP(Table13[[#This Row],[Vehicle Size]],$O$4:$P$6,2,0)</f>
        <v>2</v>
      </c>
      <c r="AN686" t="s">
        <v>147</v>
      </c>
      <c r="AO686">
        <f>VLOOKUP(Table13[[#This Row],[Vehicle Style]],$Q$4:$R$19,2,0)</f>
        <v>15</v>
      </c>
      <c r="AP686">
        <v>16</v>
      </c>
      <c r="AQ686">
        <v>10</v>
      </c>
      <c r="AR686">
        <v>67</v>
      </c>
      <c r="AS686">
        <v>430450</v>
      </c>
    </row>
    <row r="687" spans="3:45" x14ac:dyDescent="0.35">
      <c r="C687" t="s">
        <v>899</v>
      </c>
      <c r="D687">
        <v>684</v>
      </c>
      <c r="T687">
        <v>684</v>
      </c>
      <c r="U687" t="s">
        <v>194</v>
      </c>
      <c r="V687">
        <f>VLOOKUP(Table13[[#This Row],[Make]],$A$4:$B$51,2,0)</f>
        <v>31</v>
      </c>
      <c r="W687" t="s">
        <v>260</v>
      </c>
      <c r="X687">
        <f>VLOOKUP(Table13[[#This Row],[Model]],Table12[[Model S]:[Column2]],2,0)</f>
        <v>55</v>
      </c>
      <c r="Y687">
        <v>2015</v>
      </c>
      <c r="Z687">
        <f>VLOOKUP(Table13[[#This Row],[Year]],$E$4:$F$31,2,0)</f>
        <v>26</v>
      </c>
      <c r="AA687" t="s">
        <v>74</v>
      </c>
      <c r="AB687">
        <f>VLOOKUP(Table13[[#This Row],[Engine Fuel Type]],$G$4:$H$13,2,0)</f>
        <v>9</v>
      </c>
      <c r="AC687">
        <v>641</v>
      </c>
      <c r="AD687">
        <v>8</v>
      </c>
      <c r="AE687" t="s">
        <v>67</v>
      </c>
      <c r="AF687">
        <f>VLOOKUP(Table13[[#This Row],[Transmission Type]],$I$4:$J$7,2,0)</f>
        <v>1</v>
      </c>
      <c r="AG687" t="s">
        <v>76</v>
      </c>
      <c r="AH687">
        <f>VLOOKUP(Table13[[#This Row],[Driven_Wheels]],$K$4:$L$7,2,0)</f>
        <v>4</v>
      </c>
      <c r="AI687">
        <v>2</v>
      </c>
      <c r="AJ687" t="s">
        <v>196</v>
      </c>
      <c r="AK687">
        <f>VLOOKUP(Table13[[#This Row],[Market Category]],$M$4:$N$75,2,0)</f>
        <v>31</v>
      </c>
      <c r="AL687" t="s">
        <v>70</v>
      </c>
      <c r="AM687">
        <f>VLOOKUP(Table13[[#This Row],[Vehicle Size]],$O$4:$P$6,2,0)</f>
        <v>1</v>
      </c>
      <c r="AN687" t="s">
        <v>78</v>
      </c>
      <c r="AO687">
        <f>VLOOKUP(Table13[[#This Row],[Vehicle Style]],$Q$4:$R$19,2,0)</f>
        <v>9</v>
      </c>
      <c r="AP687">
        <v>22</v>
      </c>
      <c r="AQ687">
        <v>16</v>
      </c>
      <c r="AR687">
        <v>416</v>
      </c>
      <c r="AS687">
        <v>265500</v>
      </c>
    </row>
    <row r="688" spans="3:45" x14ac:dyDescent="0.35">
      <c r="C688" t="s">
        <v>900</v>
      </c>
      <c r="D688">
        <v>685</v>
      </c>
      <c r="T688">
        <v>685</v>
      </c>
      <c r="U688" t="s">
        <v>194</v>
      </c>
      <c r="V688">
        <f>VLOOKUP(Table13[[#This Row],[Make]],$A$4:$B$51,2,0)</f>
        <v>31</v>
      </c>
      <c r="W688" t="s">
        <v>262</v>
      </c>
      <c r="X688">
        <f>VLOOKUP(Table13[[#This Row],[Model]],Table12[[Model S]:[Column2]],2,0)</f>
        <v>56</v>
      </c>
      <c r="Y688">
        <v>2015</v>
      </c>
      <c r="Z688">
        <f>VLOOKUP(Table13[[#This Row],[Year]],$E$4:$F$31,2,0)</f>
        <v>26</v>
      </c>
      <c r="AA688" t="s">
        <v>74</v>
      </c>
      <c r="AB688">
        <f>VLOOKUP(Table13[[#This Row],[Engine Fuel Type]],$G$4:$H$13,2,0)</f>
        <v>9</v>
      </c>
      <c r="AC688">
        <v>641</v>
      </c>
      <c r="AD688">
        <v>8</v>
      </c>
      <c r="AE688" t="s">
        <v>67</v>
      </c>
      <c r="AF688">
        <f>VLOOKUP(Table13[[#This Row],[Transmission Type]],$I$4:$J$7,2,0)</f>
        <v>1</v>
      </c>
      <c r="AG688" t="s">
        <v>76</v>
      </c>
      <c r="AH688">
        <f>VLOOKUP(Table13[[#This Row],[Driven_Wheels]],$K$4:$L$7,2,0)</f>
        <v>4</v>
      </c>
      <c r="AI688">
        <v>2</v>
      </c>
      <c r="AJ688" t="s">
        <v>196</v>
      </c>
      <c r="AK688">
        <f>VLOOKUP(Table13[[#This Row],[Market Category]],$M$4:$N$75,2,0)</f>
        <v>31</v>
      </c>
      <c r="AL688" t="s">
        <v>70</v>
      </c>
      <c r="AM688">
        <f>VLOOKUP(Table13[[#This Row],[Vehicle Size]],$O$4:$P$6,2,0)</f>
        <v>1</v>
      </c>
      <c r="AN688" t="s">
        <v>87</v>
      </c>
      <c r="AO688">
        <f>VLOOKUP(Table13[[#This Row],[Vehicle Style]],$Q$4:$R$19,2,0)</f>
        <v>7</v>
      </c>
      <c r="AP688">
        <v>22</v>
      </c>
      <c r="AQ688">
        <v>16</v>
      </c>
      <c r="AR688">
        <v>416</v>
      </c>
      <c r="AS688">
        <v>280225</v>
      </c>
    </row>
    <row r="689" spans="3:45" x14ac:dyDescent="0.35">
      <c r="C689" t="s">
        <v>901</v>
      </c>
      <c r="D689">
        <v>686</v>
      </c>
      <c r="T689">
        <v>686</v>
      </c>
      <c r="U689" t="s">
        <v>191</v>
      </c>
      <c r="V689">
        <f>VLOOKUP(Table13[[#This Row],[Make]],$A$4:$B$51,2,0)</f>
        <v>30</v>
      </c>
      <c r="W689" t="s">
        <v>242</v>
      </c>
      <c r="X689">
        <f>VLOOKUP(Table13[[#This Row],[Model]],Table12[[Model S]:[Column2]],2,0)</f>
        <v>47</v>
      </c>
      <c r="Y689">
        <v>2015</v>
      </c>
      <c r="Z689">
        <f>VLOOKUP(Table13[[#This Row],[Year]],$E$4:$F$31,2,0)</f>
        <v>26</v>
      </c>
      <c r="AA689" t="s">
        <v>125</v>
      </c>
      <c r="AB689">
        <f>VLOOKUP(Table13[[#This Row],[Engine Fuel Type]],$G$4:$H$13,2,0)</f>
        <v>10</v>
      </c>
      <c r="AC689">
        <v>184</v>
      </c>
      <c r="AD689">
        <v>4</v>
      </c>
      <c r="AE689" t="s">
        <v>81</v>
      </c>
      <c r="AF689">
        <f>VLOOKUP(Table13[[#This Row],[Transmission Type]],$I$4:$J$7,2,0)</f>
        <v>2</v>
      </c>
      <c r="AG689" t="s">
        <v>92</v>
      </c>
      <c r="AH689">
        <f>VLOOKUP(Table13[[#This Row],[Driven_Wheels]],$K$4:$L$7,2,0)</f>
        <v>3</v>
      </c>
      <c r="AI689">
        <v>4</v>
      </c>
      <c r="AJ689" t="s">
        <v>288</v>
      </c>
      <c r="AK689">
        <f>VLOOKUP(Table13[[#This Row],[Market Category]],$M$4:$N$75,2,0)</f>
        <v>70</v>
      </c>
      <c r="AL689" t="s">
        <v>94</v>
      </c>
      <c r="AM689">
        <f>VLOOKUP(Table13[[#This Row],[Vehicle Size]],$O$4:$P$6,2,0)</f>
        <v>3</v>
      </c>
      <c r="AN689" t="s">
        <v>147</v>
      </c>
      <c r="AO689">
        <f>VLOOKUP(Table13[[#This Row],[Vehicle Style]],$Q$4:$R$19,2,0)</f>
        <v>15</v>
      </c>
      <c r="AP689">
        <v>38</v>
      </c>
      <c r="AQ689">
        <v>26</v>
      </c>
      <c r="AR689">
        <v>586</v>
      </c>
      <c r="AS689">
        <v>24895</v>
      </c>
    </row>
    <row r="690" spans="3:45" x14ac:dyDescent="0.35">
      <c r="C690" t="s">
        <v>902</v>
      </c>
      <c r="D690">
        <v>687</v>
      </c>
      <c r="T690">
        <v>687</v>
      </c>
      <c r="U690" t="s">
        <v>191</v>
      </c>
      <c r="V690">
        <f>VLOOKUP(Table13[[#This Row],[Make]],$A$4:$B$51,2,0)</f>
        <v>30</v>
      </c>
      <c r="W690" t="s">
        <v>242</v>
      </c>
      <c r="X690">
        <f>VLOOKUP(Table13[[#This Row],[Model]],Table12[[Model S]:[Column2]],2,0)</f>
        <v>47</v>
      </c>
      <c r="Y690">
        <v>2015</v>
      </c>
      <c r="Z690">
        <f>VLOOKUP(Table13[[#This Row],[Year]],$E$4:$F$31,2,0)</f>
        <v>26</v>
      </c>
      <c r="AA690" t="s">
        <v>125</v>
      </c>
      <c r="AB690">
        <f>VLOOKUP(Table13[[#This Row],[Engine Fuel Type]],$G$4:$H$13,2,0)</f>
        <v>10</v>
      </c>
      <c r="AC690">
        <v>184</v>
      </c>
      <c r="AD690">
        <v>4</v>
      </c>
      <c r="AE690" t="s">
        <v>81</v>
      </c>
      <c r="AF690">
        <f>VLOOKUP(Table13[[#This Row],[Transmission Type]],$I$4:$J$7,2,0)</f>
        <v>2</v>
      </c>
      <c r="AG690" t="s">
        <v>92</v>
      </c>
      <c r="AH690">
        <f>VLOOKUP(Table13[[#This Row],[Driven_Wheels]],$K$4:$L$7,2,0)</f>
        <v>3</v>
      </c>
      <c r="AI690">
        <v>4</v>
      </c>
      <c r="AJ690" t="s">
        <v>288</v>
      </c>
      <c r="AK690">
        <f>VLOOKUP(Table13[[#This Row],[Market Category]],$M$4:$N$75,2,0)</f>
        <v>70</v>
      </c>
      <c r="AL690" t="s">
        <v>94</v>
      </c>
      <c r="AM690">
        <f>VLOOKUP(Table13[[#This Row],[Vehicle Size]],$O$4:$P$6,2,0)</f>
        <v>3</v>
      </c>
      <c r="AN690" t="s">
        <v>147</v>
      </c>
      <c r="AO690">
        <f>VLOOKUP(Table13[[#This Row],[Vehicle Style]],$Q$4:$R$19,2,0)</f>
        <v>15</v>
      </c>
      <c r="AP690">
        <v>38</v>
      </c>
      <c r="AQ690">
        <v>26</v>
      </c>
      <c r="AR690">
        <v>586</v>
      </c>
      <c r="AS690">
        <v>22895</v>
      </c>
    </row>
    <row r="691" spans="3:45" x14ac:dyDescent="0.35">
      <c r="C691" t="s">
        <v>903</v>
      </c>
      <c r="D691">
        <v>688</v>
      </c>
      <c r="T691">
        <v>688</v>
      </c>
      <c r="U691" t="s">
        <v>191</v>
      </c>
      <c r="V691">
        <f>VLOOKUP(Table13[[#This Row],[Make]],$A$4:$B$51,2,0)</f>
        <v>30</v>
      </c>
      <c r="W691" t="s">
        <v>242</v>
      </c>
      <c r="X691">
        <f>VLOOKUP(Table13[[#This Row],[Model]],Table12[[Model S]:[Column2]],2,0)</f>
        <v>47</v>
      </c>
      <c r="Y691">
        <v>2015</v>
      </c>
      <c r="Z691">
        <f>VLOOKUP(Table13[[#This Row],[Year]],$E$4:$F$31,2,0)</f>
        <v>26</v>
      </c>
      <c r="AA691" t="s">
        <v>125</v>
      </c>
      <c r="AB691">
        <f>VLOOKUP(Table13[[#This Row],[Engine Fuel Type]],$G$4:$H$13,2,0)</f>
        <v>10</v>
      </c>
      <c r="AC691">
        <v>184</v>
      </c>
      <c r="AD691">
        <v>4</v>
      </c>
      <c r="AE691" t="s">
        <v>75</v>
      </c>
      <c r="AF691">
        <f>VLOOKUP(Table13[[#This Row],[Transmission Type]],$I$4:$J$7,2,0)</f>
        <v>4</v>
      </c>
      <c r="AG691" t="s">
        <v>92</v>
      </c>
      <c r="AH691">
        <f>VLOOKUP(Table13[[#This Row],[Driven_Wheels]],$K$4:$L$7,2,0)</f>
        <v>3</v>
      </c>
      <c r="AI691">
        <v>4</v>
      </c>
      <c r="AJ691" t="s">
        <v>288</v>
      </c>
      <c r="AK691">
        <f>VLOOKUP(Table13[[#This Row],[Market Category]],$M$4:$N$75,2,0)</f>
        <v>70</v>
      </c>
      <c r="AL691" t="s">
        <v>94</v>
      </c>
      <c r="AM691">
        <f>VLOOKUP(Table13[[#This Row],[Vehicle Size]],$O$4:$P$6,2,0)</f>
        <v>3</v>
      </c>
      <c r="AN691" t="s">
        <v>147</v>
      </c>
      <c r="AO691">
        <f>VLOOKUP(Table13[[#This Row],[Vehicle Style]],$Q$4:$R$19,2,0)</f>
        <v>15</v>
      </c>
      <c r="AP691">
        <v>37</v>
      </c>
      <c r="AQ691">
        <v>25</v>
      </c>
      <c r="AR691">
        <v>586</v>
      </c>
      <c r="AS691">
        <v>23845</v>
      </c>
    </row>
    <row r="692" spans="3:45" x14ac:dyDescent="0.35">
      <c r="C692" t="s">
        <v>904</v>
      </c>
      <c r="D692">
        <v>689</v>
      </c>
      <c r="T692">
        <v>689</v>
      </c>
      <c r="U692" t="s">
        <v>191</v>
      </c>
      <c r="V692">
        <f>VLOOKUP(Table13[[#This Row],[Make]],$A$4:$B$51,2,0)</f>
        <v>30</v>
      </c>
      <c r="W692" t="s">
        <v>242</v>
      </c>
      <c r="X692">
        <f>VLOOKUP(Table13[[#This Row],[Model]],Table12[[Model S]:[Column2]],2,0)</f>
        <v>47</v>
      </c>
      <c r="Y692">
        <v>2015</v>
      </c>
      <c r="Z692">
        <f>VLOOKUP(Table13[[#This Row],[Year]],$E$4:$F$31,2,0)</f>
        <v>26</v>
      </c>
      <c r="AA692" t="s">
        <v>125</v>
      </c>
      <c r="AB692">
        <f>VLOOKUP(Table13[[#This Row],[Engine Fuel Type]],$G$4:$H$13,2,0)</f>
        <v>10</v>
      </c>
      <c r="AC692">
        <v>184</v>
      </c>
      <c r="AD692">
        <v>4</v>
      </c>
      <c r="AE692" t="s">
        <v>75</v>
      </c>
      <c r="AF692">
        <f>VLOOKUP(Table13[[#This Row],[Transmission Type]],$I$4:$J$7,2,0)</f>
        <v>4</v>
      </c>
      <c r="AG692" t="s">
        <v>92</v>
      </c>
      <c r="AH692">
        <f>VLOOKUP(Table13[[#This Row],[Driven_Wheels]],$K$4:$L$7,2,0)</f>
        <v>3</v>
      </c>
      <c r="AI692">
        <v>4</v>
      </c>
      <c r="AJ692" t="s">
        <v>288</v>
      </c>
      <c r="AK692">
        <f>VLOOKUP(Table13[[#This Row],[Market Category]],$M$4:$N$75,2,0)</f>
        <v>70</v>
      </c>
      <c r="AL692" t="s">
        <v>94</v>
      </c>
      <c r="AM692">
        <f>VLOOKUP(Table13[[#This Row],[Vehicle Size]],$O$4:$P$6,2,0)</f>
        <v>3</v>
      </c>
      <c r="AN692" t="s">
        <v>147</v>
      </c>
      <c r="AO692">
        <f>VLOOKUP(Table13[[#This Row],[Vehicle Style]],$Q$4:$R$19,2,0)</f>
        <v>15</v>
      </c>
      <c r="AP692">
        <v>37</v>
      </c>
      <c r="AQ692">
        <v>25</v>
      </c>
      <c r="AR692">
        <v>586</v>
      </c>
      <c r="AS692">
        <v>21190</v>
      </c>
    </row>
    <row r="693" spans="3:45" x14ac:dyDescent="0.35">
      <c r="C693" t="s">
        <v>905</v>
      </c>
      <c r="D693">
        <v>690</v>
      </c>
      <c r="T693">
        <v>690</v>
      </c>
      <c r="U693" t="s">
        <v>191</v>
      </c>
      <c r="V693">
        <f>VLOOKUP(Table13[[#This Row],[Make]],$A$4:$B$51,2,0)</f>
        <v>30</v>
      </c>
      <c r="W693" t="s">
        <v>242</v>
      </c>
      <c r="X693">
        <f>VLOOKUP(Table13[[#This Row],[Model]],Table12[[Model S]:[Column2]],2,0)</f>
        <v>47</v>
      </c>
      <c r="Y693">
        <v>2015</v>
      </c>
      <c r="Z693">
        <f>VLOOKUP(Table13[[#This Row],[Year]],$E$4:$F$31,2,0)</f>
        <v>26</v>
      </c>
      <c r="AA693" t="s">
        <v>125</v>
      </c>
      <c r="AB693">
        <f>VLOOKUP(Table13[[#This Row],[Engine Fuel Type]],$G$4:$H$13,2,0)</f>
        <v>10</v>
      </c>
      <c r="AC693">
        <v>184</v>
      </c>
      <c r="AD693">
        <v>4</v>
      </c>
      <c r="AE693" t="s">
        <v>81</v>
      </c>
      <c r="AF693">
        <f>VLOOKUP(Table13[[#This Row],[Transmission Type]],$I$4:$J$7,2,0)</f>
        <v>2</v>
      </c>
      <c r="AG693" t="s">
        <v>92</v>
      </c>
      <c r="AH693">
        <f>VLOOKUP(Table13[[#This Row],[Driven_Wheels]],$K$4:$L$7,2,0)</f>
        <v>3</v>
      </c>
      <c r="AI693">
        <v>4</v>
      </c>
      <c r="AJ693" t="s">
        <v>288</v>
      </c>
      <c r="AK693">
        <f>VLOOKUP(Table13[[#This Row],[Market Category]],$M$4:$N$75,2,0)</f>
        <v>70</v>
      </c>
      <c r="AL693" t="s">
        <v>94</v>
      </c>
      <c r="AM693">
        <f>VLOOKUP(Table13[[#This Row],[Vehicle Size]],$O$4:$P$6,2,0)</f>
        <v>3</v>
      </c>
      <c r="AN693" t="s">
        <v>147</v>
      </c>
      <c r="AO693">
        <f>VLOOKUP(Table13[[#This Row],[Vehicle Style]],$Q$4:$R$19,2,0)</f>
        <v>15</v>
      </c>
      <c r="AP693">
        <v>40</v>
      </c>
      <c r="AQ693">
        <v>28</v>
      </c>
      <c r="AR693">
        <v>586</v>
      </c>
      <c r="AS693">
        <v>29895</v>
      </c>
    </row>
    <row r="694" spans="3:45" x14ac:dyDescent="0.35">
      <c r="C694" t="s">
        <v>906</v>
      </c>
      <c r="D694">
        <v>691</v>
      </c>
      <c r="T694">
        <v>691</v>
      </c>
      <c r="U694" t="s">
        <v>191</v>
      </c>
      <c r="V694">
        <f>VLOOKUP(Table13[[#This Row],[Make]],$A$4:$B$51,2,0)</f>
        <v>30</v>
      </c>
      <c r="W694" t="s">
        <v>242</v>
      </c>
      <c r="X694">
        <f>VLOOKUP(Table13[[#This Row],[Model]],Table12[[Model S]:[Column2]],2,0)</f>
        <v>47</v>
      </c>
      <c r="Y694">
        <v>2016</v>
      </c>
      <c r="Z694">
        <f>VLOOKUP(Table13[[#This Row],[Year]],$E$4:$F$31,2,0)</f>
        <v>27</v>
      </c>
      <c r="AA694" t="s">
        <v>125</v>
      </c>
      <c r="AB694">
        <f>VLOOKUP(Table13[[#This Row],[Engine Fuel Type]],$G$4:$H$13,2,0)</f>
        <v>10</v>
      </c>
      <c r="AC694">
        <v>184</v>
      </c>
      <c r="AD694">
        <v>4</v>
      </c>
      <c r="AE694" t="s">
        <v>81</v>
      </c>
      <c r="AF694">
        <f>VLOOKUP(Table13[[#This Row],[Transmission Type]],$I$4:$J$7,2,0)</f>
        <v>2</v>
      </c>
      <c r="AG694" t="s">
        <v>92</v>
      </c>
      <c r="AH694">
        <f>VLOOKUP(Table13[[#This Row],[Driven_Wheels]],$K$4:$L$7,2,0)</f>
        <v>3</v>
      </c>
      <c r="AI694">
        <v>4</v>
      </c>
      <c r="AJ694" t="s">
        <v>288</v>
      </c>
      <c r="AK694">
        <f>VLOOKUP(Table13[[#This Row],[Market Category]],$M$4:$N$75,2,0)</f>
        <v>70</v>
      </c>
      <c r="AL694" t="s">
        <v>94</v>
      </c>
      <c r="AM694">
        <f>VLOOKUP(Table13[[#This Row],[Vehicle Size]],$O$4:$P$6,2,0)</f>
        <v>3</v>
      </c>
      <c r="AN694" t="s">
        <v>147</v>
      </c>
      <c r="AO694">
        <f>VLOOKUP(Table13[[#This Row],[Vehicle Style]],$Q$4:$R$19,2,0)</f>
        <v>15</v>
      </c>
      <c r="AP694">
        <v>38</v>
      </c>
      <c r="AQ694">
        <v>26</v>
      </c>
      <c r="AR694">
        <v>586</v>
      </c>
      <c r="AS694">
        <v>22995</v>
      </c>
    </row>
    <row r="695" spans="3:45" x14ac:dyDescent="0.35">
      <c r="C695" t="s">
        <v>907</v>
      </c>
      <c r="D695">
        <v>692</v>
      </c>
      <c r="T695">
        <v>692</v>
      </c>
      <c r="U695" t="s">
        <v>191</v>
      </c>
      <c r="V695">
        <f>VLOOKUP(Table13[[#This Row],[Make]],$A$4:$B$51,2,0)</f>
        <v>30</v>
      </c>
      <c r="W695" t="s">
        <v>242</v>
      </c>
      <c r="X695">
        <f>VLOOKUP(Table13[[#This Row],[Model]],Table12[[Model S]:[Column2]],2,0)</f>
        <v>47</v>
      </c>
      <c r="Y695">
        <v>2016</v>
      </c>
      <c r="Z695">
        <f>VLOOKUP(Table13[[#This Row],[Year]],$E$4:$F$31,2,0)</f>
        <v>27</v>
      </c>
      <c r="AA695" t="s">
        <v>125</v>
      </c>
      <c r="AB695">
        <f>VLOOKUP(Table13[[#This Row],[Engine Fuel Type]],$G$4:$H$13,2,0)</f>
        <v>10</v>
      </c>
      <c r="AC695">
        <v>184</v>
      </c>
      <c r="AD695">
        <v>4</v>
      </c>
      <c r="AE695" t="s">
        <v>81</v>
      </c>
      <c r="AF695">
        <f>VLOOKUP(Table13[[#This Row],[Transmission Type]],$I$4:$J$7,2,0)</f>
        <v>2</v>
      </c>
      <c r="AG695" t="s">
        <v>92</v>
      </c>
      <c r="AH695">
        <f>VLOOKUP(Table13[[#This Row],[Driven_Wheels]],$K$4:$L$7,2,0)</f>
        <v>3</v>
      </c>
      <c r="AI695">
        <v>4</v>
      </c>
      <c r="AJ695" t="s">
        <v>288</v>
      </c>
      <c r="AK695">
        <f>VLOOKUP(Table13[[#This Row],[Market Category]],$M$4:$N$75,2,0)</f>
        <v>70</v>
      </c>
      <c r="AL695" t="s">
        <v>94</v>
      </c>
      <c r="AM695">
        <f>VLOOKUP(Table13[[#This Row],[Vehicle Size]],$O$4:$P$6,2,0)</f>
        <v>3</v>
      </c>
      <c r="AN695" t="s">
        <v>147</v>
      </c>
      <c r="AO695">
        <f>VLOOKUP(Table13[[#This Row],[Vehicle Style]],$Q$4:$R$19,2,0)</f>
        <v>15</v>
      </c>
      <c r="AP695">
        <v>38</v>
      </c>
      <c r="AQ695">
        <v>26</v>
      </c>
      <c r="AR695">
        <v>586</v>
      </c>
      <c r="AS695">
        <v>24995</v>
      </c>
    </row>
    <row r="696" spans="3:45" x14ac:dyDescent="0.35">
      <c r="C696" t="s">
        <v>908</v>
      </c>
      <c r="D696">
        <v>693</v>
      </c>
      <c r="T696">
        <v>693</v>
      </c>
      <c r="U696" t="s">
        <v>191</v>
      </c>
      <c r="V696">
        <f>VLOOKUP(Table13[[#This Row],[Make]],$A$4:$B$51,2,0)</f>
        <v>30</v>
      </c>
      <c r="W696" t="s">
        <v>242</v>
      </c>
      <c r="X696">
        <f>VLOOKUP(Table13[[#This Row],[Model]],Table12[[Model S]:[Column2]],2,0)</f>
        <v>47</v>
      </c>
      <c r="Y696">
        <v>2016</v>
      </c>
      <c r="Z696">
        <f>VLOOKUP(Table13[[#This Row],[Year]],$E$4:$F$31,2,0)</f>
        <v>27</v>
      </c>
      <c r="AA696" t="s">
        <v>125</v>
      </c>
      <c r="AB696">
        <f>VLOOKUP(Table13[[#This Row],[Engine Fuel Type]],$G$4:$H$13,2,0)</f>
        <v>10</v>
      </c>
      <c r="AC696">
        <v>184</v>
      </c>
      <c r="AD696">
        <v>4</v>
      </c>
      <c r="AE696" t="s">
        <v>75</v>
      </c>
      <c r="AF696">
        <f>VLOOKUP(Table13[[#This Row],[Transmission Type]],$I$4:$J$7,2,0)</f>
        <v>4</v>
      </c>
      <c r="AG696" t="s">
        <v>92</v>
      </c>
      <c r="AH696">
        <f>VLOOKUP(Table13[[#This Row],[Driven_Wheels]],$K$4:$L$7,2,0)</f>
        <v>3</v>
      </c>
      <c r="AI696">
        <v>4</v>
      </c>
      <c r="AJ696" t="s">
        <v>288</v>
      </c>
      <c r="AK696">
        <f>VLOOKUP(Table13[[#This Row],[Market Category]],$M$4:$N$75,2,0)</f>
        <v>70</v>
      </c>
      <c r="AL696" t="s">
        <v>94</v>
      </c>
      <c r="AM696">
        <f>VLOOKUP(Table13[[#This Row],[Vehicle Size]],$O$4:$P$6,2,0)</f>
        <v>3</v>
      </c>
      <c r="AN696" t="s">
        <v>147</v>
      </c>
      <c r="AO696">
        <f>VLOOKUP(Table13[[#This Row],[Vehicle Style]],$Q$4:$R$19,2,0)</f>
        <v>15</v>
      </c>
      <c r="AP696">
        <v>37</v>
      </c>
      <c r="AQ696">
        <v>25</v>
      </c>
      <c r="AR696">
        <v>586</v>
      </c>
      <c r="AS696">
        <v>21495</v>
      </c>
    </row>
    <row r="697" spans="3:45" x14ac:dyDescent="0.35">
      <c r="C697" t="s">
        <v>909</v>
      </c>
      <c r="D697">
        <v>694</v>
      </c>
      <c r="T697">
        <v>694</v>
      </c>
      <c r="U697" t="s">
        <v>191</v>
      </c>
      <c r="V697">
        <f>VLOOKUP(Table13[[#This Row],[Make]],$A$4:$B$51,2,0)</f>
        <v>30</v>
      </c>
      <c r="W697" t="s">
        <v>242</v>
      </c>
      <c r="X697">
        <f>VLOOKUP(Table13[[#This Row],[Model]],Table12[[Model S]:[Column2]],2,0)</f>
        <v>47</v>
      </c>
      <c r="Y697">
        <v>2016</v>
      </c>
      <c r="Z697">
        <f>VLOOKUP(Table13[[#This Row],[Year]],$E$4:$F$31,2,0)</f>
        <v>27</v>
      </c>
      <c r="AA697" t="s">
        <v>125</v>
      </c>
      <c r="AB697">
        <f>VLOOKUP(Table13[[#This Row],[Engine Fuel Type]],$G$4:$H$13,2,0)</f>
        <v>10</v>
      </c>
      <c r="AC697">
        <v>184</v>
      </c>
      <c r="AD697">
        <v>4</v>
      </c>
      <c r="AE697" t="s">
        <v>81</v>
      </c>
      <c r="AF697">
        <f>VLOOKUP(Table13[[#This Row],[Transmission Type]],$I$4:$J$7,2,0)</f>
        <v>2</v>
      </c>
      <c r="AG697" t="s">
        <v>92</v>
      </c>
      <c r="AH697">
        <f>VLOOKUP(Table13[[#This Row],[Driven_Wheels]],$K$4:$L$7,2,0)</f>
        <v>3</v>
      </c>
      <c r="AI697">
        <v>4</v>
      </c>
      <c r="AJ697" t="s">
        <v>288</v>
      </c>
      <c r="AK697">
        <f>VLOOKUP(Table13[[#This Row],[Market Category]],$M$4:$N$75,2,0)</f>
        <v>70</v>
      </c>
      <c r="AL697" t="s">
        <v>94</v>
      </c>
      <c r="AM697">
        <f>VLOOKUP(Table13[[#This Row],[Vehicle Size]],$O$4:$P$6,2,0)</f>
        <v>3</v>
      </c>
      <c r="AN697" t="s">
        <v>147</v>
      </c>
      <c r="AO697">
        <f>VLOOKUP(Table13[[#This Row],[Vehicle Style]],$Q$4:$R$19,2,0)</f>
        <v>15</v>
      </c>
      <c r="AP697">
        <v>38</v>
      </c>
      <c r="AQ697">
        <v>26</v>
      </c>
      <c r="AR697">
        <v>586</v>
      </c>
      <c r="AS697">
        <v>30195</v>
      </c>
    </row>
    <row r="698" spans="3:45" x14ac:dyDescent="0.35">
      <c r="C698" t="s">
        <v>910</v>
      </c>
      <c r="D698">
        <v>695</v>
      </c>
      <c r="T698">
        <v>695</v>
      </c>
      <c r="U698" t="s">
        <v>191</v>
      </c>
      <c r="V698">
        <f>VLOOKUP(Table13[[#This Row],[Make]],$A$4:$B$51,2,0)</f>
        <v>30</v>
      </c>
      <c r="W698" t="s">
        <v>242</v>
      </c>
      <c r="X698">
        <f>VLOOKUP(Table13[[#This Row],[Model]],Table12[[Model S]:[Column2]],2,0)</f>
        <v>47</v>
      </c>
      <c r="Y698">
        <v>2016</v>
      </c>
      <c r="Z698">
        <f>VLOOKUP(Table13[[#This Row],[Year]],$E$4:$F$31,2,0)</f>
        <v>27</v>
      </c>
      <c r="AA698" t="s">
        <v>125</v>
      </c>
      <c r="AB698">
        <f>VLOOKUP(Table13[[#This Row],[Engine Fuel Type]],$G$4:$H$13,2,0)</f>
        <v>10</v>
      </c>
      <c r="AC698">
        <v>184</v>
      </c>
      <c r="AD698">
        <v>4</v>
      </c>
      <c r="AE698" t="s">
        <v>75</v>
      </c>
      <c r="AF698">
        <f>VLOOKUP(Table13[[#This Row],[Transmission Type]],$I$4:$J$7,2,0)</f>
        <v>4</v>
      </c>
      <c r="AG698" t="s">
        <v>92</v>
      </c>
      <c r="AH698">
        <f>VLOOKUP(Table13[[#This Row],[Driven_Wheels]],$K$4:$L$7,2,0)</f>
        <v>3</v>
      </c>
      <c r="AI698">
        <v>4</v>
      </c>
      <c r="AJ698" t="s">
        <v>288</v>
      </c>
      <c r="AK698">
        <f>VLOOKUP(Table13[[#This Row],[Market Category]],$M$4:$N$75,2,0)</f>
        <v>70</v>
      </c>
      <c r="AL698" t="s">
        <v>94</v>
      </c>
      <c r="AM698">
        <f>VLOOKUP(Table13[[#This Row],[Vehicle Size]],$O$4:$P$6,2,0)</f>
        <v>3</v>
      </c>
      <c r="AN698" t="s">
        <v>147</v>
      </c>
      <c r="AO698">
        <f>VLOOKUP(Table13[[#This Row],[Vehicle Style]],$Q$4:$R$19,2,0)</f>
        <v>15</v>
      </c>
      <c r="AP698">
        <v>37</v>
      </c>
      <c r="AQ698">
        <v>25</v>
      </c>
      <c r="AR698">
        <v>586</v>
      </c>
      <c r="AS698">
        <v>23945</v>
      </c>
    </row>
    <row r="699" spans="3:45" x14ac:dyDescent="0.35">
      <c r="C699" t="s">
        <v>911</v>
      </c>
      <c r="D699">
        <v>696</v>
      </c>
      <c r="T699">
        <v>696</v>
      </c>
      <c r="U699" t="s">
        <v>191</v>
      </c>
      <c r="V699">
        <f>VLOOKUP(Table13[[#This Row],[Make]],$A$4:$B$51,2,0)</f>
        <v>30</v>
      </c>
      <c r="W699" t="s">
        <v>242</v>
      </c>
      <c r="X699">
        <f>VLOOKUP(Table13[[#This Row],[Model]],Table12[[Model S]:[Column2]],2,0)</f>
        <v>47</v>
      </c>
      <c r="Y699">
        <v>2017</v>
      </c>
      <c r="Z699">
        <f>VLOOKUP(Table13[[#This Row],[Year]],$E$4:$F$31,2,0)</f>
        <v>28</v>
      </c>
      <c r="AA699" t="s">
        <v>125</v>
      </c>
      <c r="AB699">
        <f>VLOOKUP(Table13[[#This Row],[Engine Fuel Type]],$G$4:$H$13,2,0)</f>
        <v>10</v>
      </c>
      <c r="AC699">
        <v>184</v>
      </c>
      <c r="AD699">
        <v>4</v>
      </c>
      <c r="AE699" t="s">
        <v>81</v>
      </c>
      <c r="AF699">
        <f>VLOOKUP(Table13[[#This Row],[Transmission Type]],$I$4:$J$7,2,0)</f>
        <v>2</v>
      </c>
      <c r="AG699" t="s">
        <v>92</v>
      </c>
      <c r="AH699">
        <f>VLOOKUP(Table13[[#This Row],[Driven_Wheels]],$K$4:$L$7,2,0)</f>
        <v>3</v>
      </c>
      <c r="AI699">
        <v>4</v>
      </c>
      <c r="AJ699" t="s">
        <v>288</v>
      </c>
      <c r="AK699">
        <f>VLOOKUP(Table13[[#This Row],[Market Category]],$M$4:$N$75,2,0)</f>
        <v>70</v>
      </c>
      <c r="AL699" t="s">
        <v>94</v>
      </c>
      <c r="AM699">
        <f>VLOOKUP(Table13[[#This Row],[Vehicle Size]],$O$4:$P$6,2,0)</f>
        <v>3</v>
      </c>
      <c r="AN699" t="s">
        <v>147</v>
      </c>
      <c r="AO699">
        <f>VLOOKUP(Table13[[#This Row],[Vehicle Style]],$Q$4:$R$19,2,0)</f>
        <v>15</v>
      </c>
      <c r="AP699">
        <v>35</v>
      </c>
      <c r="AQ699">
        <v>26</v>
      </c>
      <c r="AR699">
        <v>586</v>
      </c>
      <c r="AS699">
        <v>30695</v>
      </c>
    </row>
    <row r="700" spans="3:45" x14ac:dyDescent="0.35">
      <c r="C700" t="s">
        <v>912</v>
      </c>
      <c r="D700">
        <v>697</v>
      </c>
      <c r="T700">
        <v>697</v>
      </c>
      <c r="U700" t="s">
        <v>191</v>
      </c>
      <c r="V700">
        <f>VLOOKUP(Table13[[#This Row],[Make]],$A$4:$B$51,2,0)</f>
        <v>30</v>
      </c>
      <c r="W700" t="s">
        <v>242</v>
      </c>
      <c r="X700">
        <f>VLOOKUP(Table13[[#This Row],[Model]],Table12[[Model S]:[Column2]],2,0)</f>
        <v>47</v>
      </c>
      <c r="Y700">
        <v>2017</v>
      </c>
      <c r="Z700">
        <f>VLOOKUP(Table13[[#This Row],[Year]],$E$4:$F$31,2,0)</f>
        <v>28</v>
      </c>
      <c r="AA700" t="s">
        <v>125</v>
      </c>
      <c r="AB700">
        <f>VLOOKUP(Table13[[#This Row],[Engine Fuel Type]],$G$4:$H$13,2,0)</f>
        <v>10</v>
      </c>
      <c r="AC700">
        <v>184</v>
      </c>
      <c r="AD700">
        <v>4</v>
      </c>
      <c r="AE700" t="s">
        <v>75</v>
      </c>
      <c r="AF700">
        <f>VLOOKUP(Table13[[#This Row],[Transmission Type]],$I$4:$J$7,2,0)</f>
        <v>4</v>
      </c>
      <c r="AG700" t="s">
        <v>92</v>
      </c>
      <c r="AH700">
        <f>VLOOKUP(Table13[[#This Row],[Driven_Wheels]],$K$4:$L$7,2,0)</f>
        <v>3</v>
      </c>
      <c r="AI700">
        <v>4</v>
      </c>
      <c r="AJ700" t="s">
        <v>288</v>
      </c>
      <c r="AK700">
        <f>VLOOKUP(Table13[[#This Row],[Market Category]],$M$4:$N$75,2,0)</f>
        <v>70</v>
      </c>
      <c r="AL700" t="s">
        <v>94</v>
      </c>
      <c r="AM700">
        <f>VLOOKUP(Table13[[#This Row],[Vehicle Size]],$O$4:$P$6,2,0)</f>
        <v>3</v>
      </c>
      <c r="AN700" t="s">
        <v>147</v>
      </c>
      <c r="AO700">
        <f>VLOOKUP(Table13[[#This Row],[Vehicle Style]],$Q$4:$R$19,2,0)</f>
        <v>15</v>
      </c>
      <c r="AP700">
        <v>34</v>
      </c>
      <c r="AQ700">
        <v>24</v>
      </c>
      <c r="AR700">
        <v>586</v>
      </c>
      <c r="AS700">
        <v>21945</v>
      </c>
    </row>
    <row r="701" spans="3:45" x14ac:dyDescent="0.35">
      <c r="C701" t="s">
        <v>913</v>
      </c>
      <c r="D701">
        <v>698</v>
      </c>
      <c r="T701">
        <v>698</v>
      </c>
      <c r="U701" t="s">
        <v>191</v>
      </c>
      <c r="V701">
        <f>VLOOKUP(Table13[[#This Row],[Make]],$A$4:$B$51,2,0)</f>
        <v>30</v>
      </c>
      <c r="W701" t="s">
        <v>242</v>
      </c>
      <c r="X701">
        <f>VLOOKUP(Table13[[#This Row],[Model]],Table12[[Model S]:[Column2]],2,0)</f>
        <v>47</v>
      </c>
      <c r="Y701">
        <v>2017</v>
      </c>
      <c r="Z701">
        <f>VLOOKUP(Table13[[#This Row],[Year]],$E$4:$F$31,2,0)</f>
        <v>28</v>
      </c>
      <c r="AA701" t="s">
        <v>125</v>
      </c>
      <c r="AB701">
        <f>VLOOKUP(Table13[[#This Row],[Engine Fuel Type]],$G$4:$H$13,2,0)</f>
        <v>10</v>
      </c>
      <c r="AC701">
        <v>184</v>
      </c>
      <c r="AD701">
        <v>4</v>
      </c>
      <c r="AE701" t="s">
        <v>75</v>
      </c>
      <c r="AF701">
        <f>VLOOKUP(Table13[[#This Row],[Transmission Type]],$I$4:$J$7,2,0)</f>
        <v>4</v>
      </c>
      <c r="AG701" t="s">
        <v>92</v>
      </c>
      <c r="AH701">
        <f>VLOOKUP(Table13[[#This Row],[Driven_Wheels]],$K$4:$L$7,2,0)</f>
        <v>3</v>
      </c>
      <c r="AI701">
        <v>4</v>
      </c>
      <c r="AJ701" t="s">
        <v>288</v>
      </c>
      <c r="AK701">
        <f>VLOOKUP(Table13[[#This Row],[Market Category]],$M$4:$N$75,2,0)</f>
        <v>70</v>
      </c>
      <c r="AL701" t="s">
        <v>94</v>
      </c>
      <c r="AM701">
        <f>VLOOKUP(Table13[[#This Row],[Vehicle Size]],$O$4:$P$6,2,0)</f>
        <v>3</v>
      </c>
      <c r="AN701" t="s">
        <v>147</v>
      </c>
      <c r="AO701">
        <f>VLOOKUP(Table13[[#This Row],[Vehicle Style]],$Q$4:$R$19,2,0)</f>
        <v>15</v>
      </c>
      <c r="AP701">
        <v>34</v>
      </c>
      <c r="AQ701">
        <v>24</v>
      </c>
      <c r="AR701">
        <v>586</v>
      </c>
      <c r="AS701">
        <v>24195</v>
      </c>
    </row>
    <row r="702" spans="3:45" x14ac:dyDescent="0.35">
      <c r="C702" t="s">
        <v>914</v>
      </c>
      <c r="D702">
        <v>699</v>
      </c>
      <c r="T702">
        <v>699</v>
      </c>
      <c r="U702" t="s">
        <v>191</v>
      </c>
      <c r="V702">
        <f>VLOOKUP(Table13[[#This Row],[Make]],$A$4:$B$51,2,0)</f>
        <v>30</v>
      </c>
      <c r="W702" t="s">
        <v>242</v>
      </c>
      <c r="X702">
        <f>VLOOKUP(Table13[[#This Row],[Model]],Table12[[Model S]:[Column2]],2,0)</f>
        <v>47</v>
      </c>
      <c r="Y702">
        <v>2017</v>
      </c>
      <c r="Z702">
        <f>VLOOKUP(Table13[[#This Row],[Year]],$E$4:$F$31,2,0)</f>
        <v>28</v>
      </c>
      <c r="AA702" t="s">
        <v>125</v>
      </c>
      <c r="AB702">
        <f>VLOOKUP(Table13[[#This Row],[Engine Fuel Type]],$G$4:$H$13,2,0)</f>
        <v>10</v>
      </c>
      <c r="AC702">
        <v>184</v>
      </c>
      <c r="AD702">
        <v>4</v>
      </c>
      <c r="AE702" t="s">
        <v>81</v>
      </c>
      <c r="AF702">
        <f>VLOOKUP(Table13[[#This Row],[Transmission Type]],$I$4:$J$7,2,0)</f>
        <v>2</v>
      </c>
      <c r="AG702" t="s">
        <v>92</v>
      </c>
      <c r="AH702">
        <f>VLOOKUP(Table13[[#This Row],[Driven_Wheels]],$K$4:$L$7,2,0)</f>
        <v>3</v>
      </c>
      <c r="AI702">
        <v>4</v>
      </c>
      <c r="AJ702" t="s">
        <v>288</v>
      </c>
      <c r="AK702">
        <f>VLOOKUP(Table13[[#This Row],[Market Category]],$M$4:$N$75,2,0)</f>
        <v>70</v>
      </c>
      <c r="AL702" t="s">
        <v>94</v>
      </c>
      <c r="AM702">
        <f>VLOOKUP(Table13[[#This Row],[Vehicle Size]],$O$4:$P$6,2,0)</f>
        <v>3</v>
      </c>
      <c r="AN702" t="s">
        <v>147</v>
      </c>
      <c r="AO702">
        <f>VLOOKUP(Table13[[#This Row],[Vehicle Style]],$Q$4:$R$19,2,0)</f>
        <v>15</v>
      </c>
      <c r="AP702">
        <v>35</v>
      </c>
      <c r="AQ702">
        <v>26</v>
      </c>
      <c r="AR702">
        <v>586</v>
      </c>
      <c r="AS702">
        <v>22995</v>
      </c>
    </row>
    <row r="703" spans="3:45" x14ac:dyDescent="0.35">
      <c r="C703" t="s">
        <v>915</v>
      </c>
      <c r="D703">
        <v>700</v>
      </c>
      <c r="T703">
        <v>700</v>
      </c>
      <c r="U703" t="s">
        <v>191</v>
      </c>
      <c r="V703">
        <f>VLOOKUP(Table13[[#This Row],[Make]],$A$4:$B$51,2,0)</f>
        <v>30</v>
      </c>
      <c r="W703" t="s">
        <v>242</v>
      </c>
      <c r="X703">
        <f>VLOOKUP(Table13[[#This Row],[Model]],Table12[[Model S]:[Column2]],2,0)</f>
        <v>47</v>
      </c>
      <c r="Y703">
        <v>2017</v>
      </c>
      <c r="Z703">
        <f>VLOOKUP(Table13[[#This Row],[Year]],$E$4:$F$31,2,0)</f>
        <v>28</v>
      </c>
      <c r="AA703" t="s">
        <v>125</v>
      </c>
      <c r="AB703">
        <f>VLOOKUP(Table13[[#This Row],[Engine Fuel Type]],$G$4:$H$13,2,0)</f>
        <v>10</v>
      </c>
      <c r="AC703">
        <v>184</v>
      </c>
      <c r="AD703">
        <v>4</v>
      </c>
      <c r="AE703" t="s">
        <v>81</v>
      </c>
      <c r="AF703">
        <f>VLOOKUP(Table13[[#This Row],[Transmission Type]],$I$4:$J$7,2,0)</f>
        <v>2</v>
      </c>
      <c r="AG703" t="s">
        <v>92</v>
      </c>
      <c r="AH703">
        <f>VLOOKUP(Table13[[#This Row],[Driven_Wheels]],$K$4:$L$7,2,0)</f>
        <v>3</v>
      </c>
      <c r="AI703">
        <v>4</v>
      </c>
      <c r="AJ703" t="s">
        <v>288</v>
      </c>
      <c r="AK703">
        <f>VLOOKUP(Table13[[#This Row],[Market Category]],$M$4:$N$75,2,0)</f>
        <v>70</v>
      </c>
      <c r="AL703" t="s">
        <v>94</v>
      </c>
      <c r="AM703">
        <f>VLOOKUP(Table13[[#This Row],[Vehicle Size]],$O$4:$P$6,2,0)</f>
        <v>3</v>
      </c>
      <c r="AN703" t="s">
        <v>147</v>
      </c>
      <c r="AO703">
        <f>VLOOKUP(Table13[[#This Row],[Vehicle Style]],$Q$4:$R$19,2,0)</f>
        <v>15</v>
      </c>
      <c r="AP703">
        <v>35</v>
      </c>
      <c r="AQ703">
        <v>26</v>
      </c>
      <c r="AR703">
        <v>586</v>
      </c>
      <c r="AS703">
        <v>25245</v>
      </c>
    </row>
    <row r="704" spans="3:45" x14ac:dyDescent="0.35">
      <c r="C704" t="s">
        <v>916</v>
      </c>
      <c r="D704">
        <v>701</v>
      </c>
      <c r="T704">
        <v>701</v>
      </c>
      <c r="U704" t="s">
        <v>72</v>
      </c>
      <c r="V704">
        <f>VLOOKUP(Table13[[#This Row],[Make]],$A$4:$B$51,2,0)</f>
        <v>6</v>
      </c>
      <c r="W704" t="s">
        <v>264</v>
      </c>
      <c r="X704">
        <f>VLOOKUP(Table13[[#This Row],[Model]],Table12[[Model S]:[Column2]],2,0)</f>
        <v>57</v>
      </c>
      <c r="Y704">
        <v>2015</v>
      </c>
      <c r="Z704">
        <f>VLOOKUP(Table13[[#This Row],[Year]],$E$4:$F$31,2,0)</f>
        <v>26</v>
      </c>
      <c r="AA704" t="s">
        <v>74</v>
      </c>
      <c r="AB704">
        <f>VLOOKUP(Table13[[#This Row],[Engine Fuel Type]],$G$4:$H$13,2,0)</f>
        <v>9</v>
      </c>
      <c r="AC704">
        <v>535</v>
      </c>
      <c r="AD704">
        <v>12</v>
      </c>
      <c r="AE704" t="s">
        <v>81</v>
      </c>
      <c r="AF704">
        <f>VLOOKUP(Table13[[#This Row],[Transmission Type]],$I$4:$J$7,2,0)</f>
        <v>2</v>
      </c>
      <c r="AG704" t="s">
        <v>76</v>
      </c>
      <c r="AH704">
        <f>VLOOKUP(Table13[[#This Row],[Driven_Wheels]],$K$4:$L$7,2,0)</f>
        <v>4</v>
      </c>
      <c r="AI704">
        <v>4</v>
      </c>
      <c r="AJ704" t="s">
        <v>96</v>
      </c>
      <c r="AK704">
        <f>VLOOKUP(Table13[[#This Row],[Market Category]],$M$4:$N$75,2,0)</f>
        <v>65</v>
      </c>
      <c r="AL704" t="s">
        <v>84</v>
      </c>
      <c r="AM704">
        <f>VLOOKUP(Table13[[#This Row],[Vehicle Size]],$O$4:$P$6,2,0)</f>
        <v>2</v>
      </c>
      <c r="AN704" t="s">
        <v>147</v>
      </c>
      <c r="AO704">
        <f>VLOOKUP(Table13[[#This Row],[Vehicle Style]],$Q$4:$R$19,2,0)</f>
        <v>15</v>
      </c>
      <c r="AP704">
        <v>20</v>
      </c>
      <c r="AQ704">
        <v>13</v>
      </c>
      <c r="AR704">
        <v>3916</v>
      </c>
      <c r="AS704">
        <v>141200</v>
      </c>
    </row>
    <row r="705" spans="3:45" x14ac:dyDescent="0.35">
      <c r="C705" t="s">
        <v>917</v>
      </c>
      <c r="D705">
        <v>702</v>
      </c>
      <c r="T705">
        <v>702</v>
      </c>
      <c r="U705" t="s">
        <v>72</v>
      </c>
      <c r="V705">
        <f>VLOOKUP(Table13[[#This Row],[Make]],$A$4:$B$51,2,0)</f>
        <v>6</v>
      </c>
      <c r="W705" t="s">
        <v>264</v>
      </c>
      <c r="X705">
        <f>VLOOKUP(Table13[[#This Row],[Model]],Table12[[Model S]:[Column2]],2,0)</f>
        <v>57</v>
      </c>
      <c r="Y705">
        <v>2015</v>
      </c>
      <c r="Z705">
        <f>VLOOKUP(Table13[[#This Row],[Year]],$E$4:$F$31,2,0)</f>
        <v>26</v>
      </c>
      <c r="AA705" t="s">
        <v>74</v>
      </c>
      <c r="AB705">
        <f>VLOOKUP(Table13[[#This Row],[Engine Fuel Type]],$G$4:$H$13,2,0)</f>
        <v>9</v>
      </c>
      <c r="AC705">
        <v>315</v>
      </c>
      <c r="AD705">
        <v>6</v>
      </c>
      <c r="AE705" t="s">
        <v>81</v>
      </c>
      <c r="AF705">
        <f>VLOOKUP(Table13[[#This Row],[Transmission Type]],$I$4:$J$7,2,0)</f>
        <v>2</v>
      </c>
      <c r="AG705" t="s">
        <v>76</v>
      </c>
      <c r="AH705">
        <f>VLOOKUP(Table13[[#This Row],[Driven_Wheels]],$K$4:$L$7,2,0)</f>
        <v>4</v>
      </c>
      <c r="AI705">
        <v>4</v>
      </c>
      <c r="AJ705" t="s">
        <v>86</v>
      </c>
      <c r="AK705">
        <f>VLOOKUP(Table13[[#This Row],[Market Category]],$M$4:$N$75,2,0)</f>
        <v>68</v>
      </c>
      <c r="AL705" t="s">
        <v>84</v>
      </c>
      <c r="AM705">
        <f>VLOOKUP(Table13[[#This Row],[Vehicle Size]],$O$4:$P$6,2,0)</f>
        <v>2</v>
      </c>
      <c r="AN705" t="s">
        <v>147</v>
      </c>
      <c r="AO705">
        <f>VLOOKUP(Table13[[#This Row],[Vehicle Style]],$Q$4:$R$19,2,0)</f>
        <v>15</v>
      </c>
      <c r="AP705">
        <v>29</v>
      </c>
      <c r="AQ705">
        <v>19</v>
      </c>
      <c r="AR705">
        <v>3916</v>
      </c>
      <c r="AS705">
        <v>78000</v>
      </c>
    </row>
    <row r="706" spans="3:45" x14ac:dyDescent="0.35">
      <c r="C706" t="s">
        <v>918</v>
      </c>
      <c r="D706">
        <v>703</v>
      </c>
      <c r="T706">
        <v>703</v>
      </c>
      <c r="U706" t="s">
        <v>72</v>
      </c>
      <c r="V706">
        <f>VLOOKUP(Table13[[#This Row],[Make]],$A$4:$B$51,2,0)</f>
        <v>6</v>
      </c>
      <c r="W706" t="s">
        <v>264</v>
      </c>
      <c r="X706">
        <f>VLOOKUP(Table13[[#This Row],[Model]],Table12[[Model S]:[Column2]],2,0)</f>
        <v>57</v>
      </c>
      <c r="Y706">
        <v>2015</v>
      </c>
      <c r="Z706">
        <f>VLOOKUP(Table13[[#This Row],[Year]],$E$4:$F$31,2,0)</f>
        <v>26</v>
      </c>
      <c r="AA706" t="s">
        <v>74</v>
      </c>
      <c r="AB706">
        <f>VLOOKUP(Table13[[#This Row],[Engine Fuel Type]],$G$4:$H$13,2,0)</f>
        <v>9</v>
      </c>
      <c r="AC706">
        <v>445</v>
      </c>
      <c r="AD706">
        <v>8</v>
      </c>
      <c r="AE706" t="s">
        <v>81</v>
      </c>
      <c r="AF706">
        <f>VLOOKUP(Table13[[#This Row],[Transmission Type]],$I$4:$J$7,2,0)</f>
        <v>2</v>
      </c>
      <c r="AG706" t="s">
        <v>76</v>
      </c>
      <c r="AH706">
        <f>VLOOKUP(Table13[[#This Row],[Driven_Wheels]],$K$4:$L$7,2,0)</f>
        <v>4</v>
      </c>
      <c r="AI706">
        <v>4</v>
      </c>
      <c r="AJ706" t="s">
        <v>96</v>
      </c>
      <c r="AK706">
        <f>VLOOKUP(Table13[[#This Row],[Market Category]],$M$4:$N$75,2,0)</f>
        <v>65</v>
      </c>
      <c r="AL706" t="s">
        <v>84</v>
      </c>
      <c r="AM706">
        <f>VLOOKUP(Table13[[#This Row],[Vehicle Size]],$O$4:$P$6,2,0)</f>
        <v>2</v>
      </c>
      <c r="AN706" t="s">
        <v>147</v>
      </c>
      <c r="AO706">
        <f>VLOOKUP(Table13[[#This Row],[Vehicle Style]],$Q$4:$R$19,2,0)</f>
        <v>15</v>
      </c>
      <c r="AP706">
        <v>25</v>
      </c>
      <c r="AQ706">
        <v>16</v>
      </c>
      <c r="AR706">
        <v>3916</v>
      </c>
      <c r="AS706">
        <v>91000</v>
      </c>
    </row>
    <row r="707" spans="3:45" x14ac:dyDescent="0.35">
      <c r="C707" t="s">
        <v>919</v>
      </c>
      <c r="D707">
        <v>704</v>
      </c>
      <c r="T707">
        <v>704</v>
      </c>
      <c r="U707" t="s">
        <v>72</v>
      </c>
      <c r="V707">
        <f>VLOOKUP(Table13[[#This Row],[Make]],$A$4:$B$51,2,0)</f>
        <v>6</v>
      </c>
      <c r="W707" t="s">
        <v>264</v>
      </c>
      <c r="X707">
        <f>VLOOKUP(Table13[[#This Row],[Model]],Table12[[Model S]:[Column2]],2,0)</f>
        <v>57</v>
      </c>
      <c r="Y707">
        <v>2015</v>
      </c>
      <c r="Z707">
        <f>VLOOKUP(Table13[[#This Row],[Year]],$E$4:$F$31,2,0)</f>
        <v>26</v>
      </c>
      <c r="AA707" t="s">
        <v>74</v>
      </c>
      <c r="AB707">
        <f>VLOOKUP(Table13[[#This Row],[Engine Fuel Type]],$G$4:$H$13,2,0)</f>
        <v>9</v>
      </c>
      <c r="AC707">
        <v>445</v>
      </c>
      <c r="AD707">
        <v>8</v>
      </c>
      <c r="AE707" t="s">
        <v>81</v>
      </c>
      <c r="AF707">
        <f>VLOOKUP(Table13[[#This Row],[Transmission Type]],$I$4:$J$7,2,0)</f>
        <v>2</v>
      </c>
      <c r="AG707" t="s">
        <v>68</v>
      </c>
      <c r="AH707">
        <f>VLOOKUP(Table13[[#This Row],[Driven_Wheels]],$K$4:$L$7,2,0)</f>
        <v>1</v>
      </c>
      <c r="AI707">
        <v>4</v>
      </c>
      <c r="AJ707" t="s">
        <v>96</v>
      </c>
      <c r="AK707">
        <f>VLOOKUP(Table13[[#This Row],[Market Category]],$M$4:$N$75,2,0)</f>
        <v>65</v>
      </c>
      <c r="AL707" t="s">
        <v>84</v>
      </c>
      <c r="AM707">
        <f>VLOOKUP(Table13[[#This Row],[Vehicle Size]],$O$4:$P$6,2,0)</f>
        <v>2</v>
      </c>
      <c r="AN707" t="s">
        <v>147</v>
      </c>
      <c r="AO707">
        <f>VLOOKUP(Table13[[#This Row],[Vehicle Style]],$Q$4:$R$19,2,0)</f>
        <v>15</v>
      </c>
      <c r="AP707">
        <v>24</v>
      </c>
      <c r="AQ707">
        <v>16</v>
      </c>
      <c r="AR707">
        <v>3916</v>
      </c>
      <c r="AS707">
        <v>94000</v>
      </c>
    </row>
    <row r="708" spans="3:45" x14ac:dyDescent="0.35">
      <c r="C708" t="s">
        <v>920</v>
      </c>
      <c r="D708">
        <v>705</v>
      </c>
      <c r="T708">
        <v>705</v>
      </c>
      <c r="U708" t="s">
        <v>72</v>
      </c>
      <c r="V708">
        <f>VLOOKUP(Table13[[#This Row],[Make]],$A$4:$B$51,2,0)</f>
        <v>6</v>
      </c>
      <c r="W708" t="s">
        <v>264</v>
      </c>
      <c r="X708">
        <f>VLOOKUP(Table13[[#This Row],[Model]],Table12[[Model S]:[Column2]],2,0)</f>
        <v>57</v>
      </c>
      <c r="Y708">
        <v>2015</v>
      </c>
      <c r="Z708">
        <f>VLOOKUP(Table13[[#This Row],[Year]],$E$4:$F$31,2,0)</f>
        <v>26</v>
      </c>
      <c r="AA708" t="s">
        <v>74</v>
      </c>
      <c r="AB708">
        <f>VLOOKUP(Table13[[#This Row],[Engine Fuel Type]],$G$4:$H$13,2,0)</f>
        <v>9</v>
      </c>
      <c r="AC708">
        <v>315</v>
      </c>
      <c r="AD708">
        <v>6</v>
      </c>
      <c r="AE708" t="s">
        <v>81</v>
      </c>
      <c r="AF708">
        <f>VLOOKUP(Table13[[#This Row],[Transmission Type]],$I$4:$J$7,2,0)</f>
        <v>2</v>
      </c>
      <c r="AG708" t="s">
        <v>68</v>
      </c>
      <c r="AH708">
        <f>VLOOKUP(Table13[[#This Row],[Driven_Wheels]],$K$4:$L$7,2,0)</f>
        <v>1</v>
      </c>
      <c r="AI708">
        <v>4</v>
      </c>
      <c r="AJ708" t="s">
        <v>86</v>
      </c>
      <c r="AK708">
        <f>VLOOKUP(Table13[[#This Row],[Market Category]],$M$4:$N$75,2,0)</f>
        <v>68</v>
      </c>
      <c r="AL708" t="s">
        <v>84</v>
      </c>
      <c r="AM708">
        <f>VLOOKUP(Table13[[#This Row],[Vehicle Size]],$O$4:$P$6,2,0)</f>
        <v>2</v>
      </c>
      <c r="AN708" t="s">
        <v>147</v>
      </c>
      <c r="AO708">
        <f>VLOOKUP(Table13[[#This Row],[Vehicle Style]],$Q$4:$R$19,2,0)</f>
        <v>15</v>
      </c>
      <c r="AP708">
        <v>28</v>
      </c>
      <c r="AQ708">
        <v>19</v>
      </c>
      <c r="AR708">
        <v>3916</v>
      </c>
      <c r="AS708">
        <v>81000</v>
      </c>
    </row>
    <row r="709" spans="3:45" x14ac:dyDescent="0.35">
      <c r="C709" t="s">
        <v>921</v>
      </c>
      <c r="D709">
        <v>706</v>
      </c>
      <c r="T709">
        <v>706</v>
      </c>
      <c r="U709" t="s">
        <v>72</v>
      </c>
      <c r="V709">
        <f>VLOOKUP(Table13[[#This Row],[Make]],$A$4:$B$51,2,0)</f>
        <v>6</v>
      </c>
      <c r="W709" t="s">
        <v>264</v>
      </c>
      <c r="X709">
        <f>VLOOKUP(Table13[[#This Row],[Model]],Table12[[Model S]:[Column2]],2,0)</f>
        <v>57</v>
      </c>
      <c r="Y709">
        <v>2015</v>
      </c>
      <c r="Z709">
        <f>VLOOKUP(Table13[[#This Row],[Year]],$E$4:$F$31,2,0)</f>
        <v>26</v>
      </c>
      <c r="AA709" t="s">
        <v>74</v>
      </c>
      <c r="AB709">
        <f>VLOOKUP(Table13[[#This Row],[Engine Fuel Type]],$G$4:$H$13,2,0)</f>
        <v>9</v>
      </c>
      <c r="AC709">
        <v>315</v>
      </c>
      <c r="AD709">
        <v>6</v>
      </c>
      <c r="AE709" t="s">
        <v>81</v>
      </c>
      <c r="AF709">
        <f>VLOOKUP(Table13[[#This Row],[Transmission Type]],$I$4:$J$7,2,0)</f>
        <v>2</v>
      </c>
      <c r="AG709" t="s">
        <v>76</v>
      </c>
      <c r="AH709">
        <f>VLOOKUP(Table13[[#This Row],[Driven_Wheels]],$K$4:$L$7,2,0)</f>
        <v>4</v>
      </c>
      <c r="AI709">
        <v>4</v>
      </c>
      <c r="AJ709" t="s">
        <v>86</v>
      </c>
      <c r="AK709">
        <f>VLOOKUP(Table13[[#This Row],[Market Category]],$M$4:$N$75,2,0)</f>
        <v>68</v>
      </c>
      <c r="AL709" t="s">
        <v>84</v>
      </c>
      <c r="AM709">
        <f>VLOOKUP(Table13[[#This Row],[Vehicle Size]],$O$4:$P$6,2,0)</f>
        <v>2</v>
      </c>
      <c r="AN709" t="s">
        <v>147</v>
      </c>
      <c r="AO709">
        <f>VLOOKUP(Table13[[#This Row],[Vehicle Style]],$Q$4:$R$19,2,0)</f>
        <v>15</v>
      </c>
      <c r="AP709">
        <v>29</v>
      </c>
      <c r="AQ709">
        <v>19</v>
      </c>
      <c r="AR709">
        <v>3916</v>
      </c>
      <c r="AS709">
        <v>74000</v>
      </c>
    </row>
    <row r="710" spans="3:45" x14ac:dyDescent="0.35">
      <c r="C710" t="s">
        <v>922</v>
      </c>
      <c r="D710">
        <v>707</v>
      </c>
      <c r="T710">
        <v>707</v>
      </c>
      <c r="U710" t="s">
        <v>72</v>
      </c>
      <c r="V710">
        <f>VLOOKUP(Table13[[#This Row],[Make]],$A$4:$B$51,2,0)</f>
        <v>6</v>
      </c>
      <c r="W710" t="s">
        <v>264</v>
      </c>
      <c r="X710">
        <f>VLOOKUP(Table13[[#This Row],[Model]],Table12[[Model S]:[Column2]],2,0)</f>
        <v>57</v>
      </c>
      <c r="Y710">
        <v>2015</v>
      </c>
      <c r="Z710">
        <f>VLOOKUP(Table13[[#This Row],[Year]],$E$4:$F$31,2,0)</f>
        <v>26</v>
      </c>
      <c r="AA710" t="s">
        <v>74</v>
      </c>
      <c r="AB710">
        <f>VLOOKUP(Table13[[#This Row],[Engine Fuel Type]],$G$4:$H$13,2,0)</f>
        <v>9</v>
      </c>
      <c r="AC710">
        <v>445</v>
      </c>
      <c r="AD710">
        <v>8</v>
      </c>
      <c r="AE710" t="s">
        <v>81</v>
      </c>
      <c r="AF710">
        <f>VLOOKUP(Table13[[#This Row],[Transmission Type]],$I$4:$J$7,2,0)</f>
        <v>2</v>
      </c>
      <c r="AG710" t="s">
        <v>76</v>
      </c>
      <c r="AH710">
        <f>VLOOKUP(Table13[[#This Row],[Driven_Wheels]],$K$4:$L$7,2,0)</f>
        <v>4</v>
      </c>
      <c r="AI710">
        <v>4</v>
      </c>
      <c r="AJ710" t="s">
        <v>96</v>
      </c>
      <c r="AK710">
        <f>VLOOKUP(Table13[[#This Row],[Market Category]],$M$4:$N$75,2,0)</f>
        <v>65</v>
      </c>
      <c r="AL710" t="s">
        <v>84</v>
      </c>
      <c r="AM710">
        <f>VLOOKUP(Table13[[#This Row],[Vehicle Size]],$O$4:$P$6,2,0)</f>
        <v>2</v>
      </c>
      <c r="AN710" t="s">
        <v>147</v>
      </c>
      <c r="AO710">
        <f>VLOOKUP(Table13[[#This Row],[Vehicle Style]],$Q$4:$R$19,2,0)</f>
        <v>15</v>
      </c>
      <c r="AP710">
        <v>25</v>
      </c>
      <c r="AQ710">
        <v>17</v>
      </c>
      <c r="AR710">
        <v>3916</v>
      </c>
      <c r="AS710">
        <v>87300</v>
      </c>
    </row>
    <row r="711" spans="3:45" x14ac:dyDescent="0.35">
      <c r="C711" t="s">
        <v>923</v>
      </c>
      <c r="D711">
        <v>708</v>
      </c>
      <c r="T711">
        <v>708</v>
      </c>
      <c r="U711" t="s">
        <v>72</v>
      </c>
      <c r="V711">
        <f>VLOOKUP(Table13[[#This Row],[Make]],$A$4:$B$51,2,0)</f>
        <v>6</v>
      </c>
      <c r="W711" t="s">
        <v>264</v>
      </c>
      <c r="X711">
        <f>VLOOKUP(Table13[[#This Row],[Model]],Table12[[Model S]:[Column2]],2,0)</f>
        <v>57</v>
      </c>
      <c r="Y711">
        <v>2015</v>
      </c>
      <c r="Z711">
        <f>VLOOKUP(Table13[[#This Row],[Year]],$E$4:$F$31,2,0)</f>
        <v>26</v>
      </c>
      <c r="AA711" t="s">
        <v>74</v>
      </c>
      <c r="AB711">
        <f>VLOOKUP(Table13[[#This Row],[Engine Fuel Type]],$G$4:$H$13,2,0)</f>
        <v>9</v>
      </c>
      <c r="AC711">
        <v>445</v>
      </c>
      <c r="AD711">
        <v>8</v>
      </c>
      <c r="AE711" t="s">
        <v>81</v>
      </c>
      <c r="AF711">
        <f>VLOOKUP(Table13[[#This Row],[Transmission Type]],$I$4:$J$7,2,0)</f>
        <v>2</v>
      </c>
      <c r="AG711" t="s">
        <v>68</v>
      </c>
      <c r="AH711">
        <f>VLOOKUP(Table13[[#This Row],[Driven_Wheels]],$K$4:$L$7,2,0)</f>
        <v>1</v>
      </c>
      <c r="AI711">
        <v>4</v>
      </c>
      <c r="AJ711" t="s">
        <v>96</v>
      </c>
      <c r="AK711">
        <f>VLOOKUP(Table13[[#This Row],[Market Category]],$M$4:$N$75,2,0)</f>
        <v>65</v>
      </c>
      <c r="AL711" t="s">
        <v>84</v>
      </c>
      <c r="AM711">
        <f>VLOOKUP(Table13[[#This Row],[Vehicle Size]],$O$4:$P$6,2,0)</f>
        <v>2</v>
      </c>
      <c r="AN711" t="s">
        <v>147</v>
      </c>
      <c r="AO711">
        <f>VLOOKUP(Table13[[#This Row],[Vehicle Style]],$Q$4:$R$19,2,0)</f>
        <v>15</v>
      </c>
      <c r="AP711">
        <v>24</v>
      </c>
      <c r="AQ711">
        <v>16</v>
      </c>
      <c r="AR711">
        <v>3916</v>
      </c>
      <c r="AS711">
        <v>90300</v>
      </c>
    </row>
    <row r="712" spans="3:45" x14ac:dyDescent="0.35">
      <c r="C712" t="s">
        <v>924</v>
      </c>
      <c r="D712">
        <v>709</v>
      </c>
      <c r="T712">
        <v>709</v>
      </c>
      <c r="U712" t="s">
        <v>72</v>
      </c>
      <c r="V712">
        <f>VLOOKUP(Table13[[#This Row],[Make]],$A$4:$B$51,2,0)</f>
        <v>6</v>
      </c>
      <c r="W712" t="s">
        <v>264</v>
      </c>
      <c r="X712">
        <f>VLOOKUP(Table13[[#This Row],[Model]],Table12[[Model S]:[Column2]],2,0)</f>
        <v>57</v>
      </c>
      <c r="Y712">
        <v>2015</v>
      </c>
      <c r="Z712">
        <f>VLOOKUP(Table13[[#This Row],[Year]],$E$4:$F$31,2,0)</f>
        <v>26</v>
      </c>
      <c r="AA712" t="s">
        <v>66</v>
      </c>
      <c r="AB712">
        <f>VLOOKUP(Table13[[#This Row],[Engine Fuel Type]],$G$4:$H$13,2,0)</f>
        <v>1</v>
      </c>
      <c r="AC712">
        <v>255</v>
      </c>
      <c r="AD712">
        <v>6</v>
      </c>
      <c r="AE712" t="s">
        <v>81</v>
      </c>
      <c r="AF712">
        <f>VLOOKUP(Table13[[#This Row],[Transmission Type]],$I$4:$J$7,2,0)</f>
        <v>2</v>
      </c>
      <c r="AG712" t="s">
        <v>68</v>
      </c>
      <c r="AH712">
        <f>VLOOKUP(Table13[[#This Row],[Driven_Wheels]],$K$4:$L$7,2,0)</f>
        <v>1</v>
      </c>
      <c r="AI712">
        <v>4</v>
      </c>
      <c r="AJ712" t="s">
        <v>177</v>
      </c>
      <c r="AK712">
        <f>VLOOKUP(Table13[[#This Row],[Market Category]],$M$4:$N$75,2,0)</f>
        <v>25</v>
      </c>
      <c r="AL712" t="s">
        <v>84</v>
      </c>
      <c r="AM712">
        <f>VLOOKUP(Table13[[#This Row],[Vehicle Size]],$O$4:$P$6,2,0)</f>
        <v>2</v>
      </c>
      <c r="AN712" t="s">
        <v>147</v>
      </c>
      <c r="AO712">
        <f>VLOOKUP(Table13[[#This Row],[Vehicle Style]],$Q$4:$R$19,2,0)</f>
        <v>15</v>
      </c>
      <c r="AP712">
        <v>31</v>
      </c>
      <c r="AQ712">
        <v>23</v>
      </c>
      <c r="AR712">
        <v>3916</v>
      </c>
      <c r="AS712">
        <v>82500</v>
      </c>
    </row>
    <row r="713" spans="3:45" x14ac:dyDescent="0.35">
      <c r="C713" t="s">
        <v>925</v>
      </c>
      <c r="D713">
        <v>710</v>
      </c>
      <c r="T713">
        <v>710</v>
      </c>
      <c r="U713" t="s">
        <v>72</v>
      </c>
      <c r="V713">
        <f>VLOOKUP(Table13[[#This Row],[Make]],$A$4:$B$51,2,0)</f>
        <v>6</v>
      </c>
      <c r="W713" t="s">
        <v>264</v>
      </c>
      <c r="X713">
        <f>VLOOKUP(Table13[[#This Row],[Model]],Table12[[Model S]:[Column2]],2,0)</f>
        <v>57</v>
      </c>
      <c r="Y713">
        <v>2016</v>
      </c>
      <c r="Z713">
        <f>VLOOKUP(Table13[[#This Row],[Year]],$E$4:$F$31,2,0)</f>
        <v>27</v>
      </c>
      <c r="AA713" t="s">
        <v>74</v>
      </c>
      <c r="AB713">
        <f>VLOOKUP(Table13[[#This Row],[Engine Fuel Type]],$G$4:$H$13,2,0)</f>
        <v>9</v>
      </c>
      <c r="AC713">
        <v>445</v>
      </c>
      <c r="AD713">
        <v>8</v>
      </c>
      <c r="AE713" t="s">
        <v>81</v>
      </c>
      <c r="AF713">
        <f>VLOOKUP(Table13[[#This Row],[Transmission Type]],$I$4:$J$7,2,0)</f>
        <v>2</v>
      </c>
      <c r="AG713" t="s">
        <v>76</v>
      </c>
      <c r="AH713">
        <f>VLOOKUP(Table13[[#This Row],[Driven_Wheels]],$K$4:$L$7,2,0)</f>
        <v>4</v>
      </c>
      <c r="AI713">
        <v>4</v>
      </c>
      <c r="AJ713" t="s">
        <v>96</v>
      </c>
      <c r="AK713">
        <f>VLOOKUP(Table13[[#This Row],[Market Category]],$M$4:$N$75,2,0)</f>
        <v>65</v>
      </c>
      <c r="AL713" t="s">
        <v>84</v>
      </c>
      <c r="AM713">
        <f>VLOOKUP(Table13[[#This Row],[Vehicle Size]],$O$4:$P$6,2,0)</f>
        <v>2</v>
      </c>
      <c r="AN713" t="s">
        <v>147</v>
      </c>
      <c r="AO713">
        <f>VLOOKUP(Table13[[#This Row],[Vehicle Style]],$Q$4:$R$19,2,0)</f>
        <v>15</v>
      </c>
      <c r="AP713">
        <v>25</v>
      </c>
      <c r="AQ713">
        <v>17</v>
      </c>
      <c r="AR713">
        <v>3916</v>
      </c>
      <c r="AS713">
        <v>94400</v>
      </c>
    </row>
    <row r="714" spans="3:45" x14ac:dyDescent="0.35">
      <c r="C714" t="s">
        <v>926</v>
      </c>
      <c r="D714">
        <v>711</v>
      </c>
      <c r="T714">
        <v>711</v>
      </c>
      <c r="U714" t="s">
        <v>72</v>
      </c>
      <c r="V714">
        <f>VLOOKUP(Table13[[#This Row],[Make]],$A$4:$B$51,2,0)</f>
        <v>6</v>
      </c>
      <c r="W714" t="s">
        <v>264</v>
      </c>
      <c r="X714">
        <f>VLOOKUP(Table13[[#This Row],[Model]],Table12[[Model S]:[Column2]],2,0)</f>
        <v>57</v>
      </c>
      <c r="Y714">
        <v>2016</v>
      </c>
      <c r="Z714">
        <f>VLOOKUP(Table13[[#This Row],[Year]],$E$4:$F$31,2,0)</f>
        <v>27</v>
      </c>
      <c r="AA714" t="s">
        <v>74</v>
      </c>
      <c r="AB714">
        <f>VLOOKUP(Table13[[#This Row],[Engine Fuel Type]],$G$4:$H$13,2,0)</f>
        <v>9</v>
      </c>
      <c r="AC714">
        <v>320</v>
      </c>
      <c r="AD714">
        <v>6</v>
      </c>
      <c r="AE714" t="s">
        <v>81</v>
      </c>
      <c r="AF714">
        <f>VLOOKUP(Table13[[#This Row],[Transmission Type]],$I$4:$J$7,2,0)</f>
        <v>2</v>
      </c>
      <c r="AG714" t="s">
        <v>76</v>
      </c>
      <c r="AH714">
        <f>VLOOKUP(Table13[[#This Row],[Driven_Wheels]],$K$4:$L$7,2,0)</f>
        <v>4</v>
      </c>
      <c r="AI714">
        <v>4</v>
      </c>
      <c r="AJ714" t="s">
        <v>86</v>
      </c>
      <c r="AK714">
        <f>VLOOKUP(Table13[[#This Row],[Market Category]],$M$4:$N$75,2,0)</f>
        <v>68</v>
      </c>
      <c r="AL714" t="s">
        <v>84</v>
      </c>
      <c r="AM714">
        <f>VLOOKUP(Table13[[#This Row],[Vehicle Size]],$O$4:$P$6,2,0)</f>
        <v>2</v>
      </c>
      <c r="AN714" t="s">
        <v>147</v>
      </c>
      <c r="AO714">
        <f>VLOOKUP(Table13[[#This Row],[Vehicle Style]],$Q$4:$R$19,2,0)</f>
        <v>15</v>
      </c>
      <c r="AP714">
        <v>29</v>
      </c>
      <c r="AQ714">
        <v>21</v>
      </c>
      <c r="AR714">
        <v>3916</v>
      </c>
      <c r="AS714">
        <v>81300</v>
      </c>
    </row>
    <row r="715" spans="3:45" x14ac:dyDescent="0.35">
      <c r="C715" t="s">
        <v>927</v>
      </c>
      <c r="D715">
        <v>712</v>
      </c>
      <c r="T715">
        <v>712</v>
      </c>
      <c r="U715" t="s">
        <v>72</v>
      </c>
      <c r="V715">
        <f>VLOOKUP(Table13[[#This Row],[Make]],$A$4:$B$51,2,0)</f>
        <v>6</v>
      </c>
      <c r="W715" t="s">
        <v>264</v>
      </c>
      <c r="X715">
        <f>VLOOKUP(Table13[[#This Row],[Model]],Table12[[Model S]:[Column2]],2,0)</f>
        <v>57</v>
      </c>
      <c r="Y715">
        <v>2016</v>
      </c>
      <c r="Z715">
        <f>VLOOKUP(Table13[[#This Row],[Year]],$E$4:$F$31,2,0)</f>
        <v>27</v>
      </c>
      <c r="AA715" t="s">
        <v>74</v>
      </c>
      <c r="AB715">
        <f>VLOOKUP(Table13[[#This Row],[Engine Fuel Type]],$G$4:$H$13,2,0)</f>
        <v>9</v>
      </c>
      <c r="AC715">
        <v>445</v>
      </c>
      <c r="AD715">
        <v>8</v>
      </c>
      <c r="AE715" t="s">
        <v>81</v>
      </c>
      <c r="AF715">
        <f>VLOOKUP(Table13[[#This Row],[Transmission Type]],$I$4:$J$7,2,0)</f>
        <v>2</v>
      </c>
      <c r="AG715" t="s">
        <v>68</v>
      </c>
      <c r="AH715">
        <f>VLOOKUP(Table13[[#This Row],[Driven_Wheels]],$K$4:$L$7,2,0)</f>
        <v>1</v>
      </c>
      <c r="AI715">
        <v>4</v>
      </c>
      <c r="AJ715" t="s">
        <v>96</v>
      </c>
      <c r="AK715">
        <f>VLOOKUP(Table13[[#This Row],[Market Category]],$M$4:$N$75,2,0)</f>
        <v>65</v>
      </c>
      <c r="AL715" t="s">
        <v>84</v>
      </c>
      <c r="AM715">
        <f>VLOOKUP(Table13[[#This Row],[Vehicle Size]],$O$4:$P$6,2,0)</f>
        <v>2</v>
      </c>
      <c r="AN715" t="s">
        <v>147</v>
      </c>
      <c r="AO715">
        <f>VLOOKUP(Table13[[#This Row],[Vehicle Style]],$Q$4:$R$19,2,0)</f>
        <v>15</v>
      </c>
      <c r="AP715">
        <v>25</v>
      </c>
      <c r="AQ715">
        <v>16</v>
      </c>
      <c r="AR715">
        <v>3916</v>
      </c>
      <c r="AS715">
        <v>97400</v>
      </c>
    </row>
    <row r="716" spans="3:45" x14ac:dyDescent="0.35">
      <c r="C716" t="s">
        <v>928</v>
      </c>
      <c r="D716">
        <v>713</v>
      </c>
      <c r="T716">
        <v>713</v>
      </c>
      <c r="U716" t="s">
        <v>72</v>
      </c>
      <c r="V716">
        <f>VLOOKUP(Table13[[#This Row],[Make]],$A$4:$B$51,2,0)</f>
        <v>6</v>
      </c>
      <c r="W716" t="s">
        <v>264</v>
      </c>
      <c r="X716">
        <f>VLOOKUP(Table13[[#This Row],[Model]],Table12[[Model S]:[Column2]],2,0)</f>
        <v>57</v>
      </c>
      <c r="Y716">
        <v>2017</v>
      </c>
      <c r="Z716">
        <f>VLOOKUP(Table13[[#This Row],[Year]],$E$4:$F$31,2,0)</f>
        <v>28</v>
      </c>
      <c r="AA716" t="s">
        <v>74</v>
      </c>
      <c r="AB716">
        <f>VLOOKUP(Table13[[#This Row],[Engine Fuel Type]],$G$4:$H$13,2,0)</f>
        <v>9</v>
      </c>
      <c r="AC716">
        <v>445</v>
      </c>
      <c r="AD716">
        <v>8</v>
      </c>
      <c r="AE716" t="s">
        <v>81</v>
      </c>
      <c r="AF716">
        <f>VLOOKUP(Table13[[#This Row],[Transmission Type]],$I$4:$J$7,2,0)</f>
        <v>2</v>
      </c>
      <c r="AG716" t="s">
        <v>76</v>
      </c>
      <c r="AH716">
        <f>VLOOKUP(Table13[[#This Row],[Driven_Wheels]],$K$4:$L$7,2,0)</f>
        <v>4</v>
      </c>
      <c r="AI716">
        <v>4</v>
      </c>
      <c r="AJ716" t="s">
        <v>96</v>
      </c>
      <c r="AK716">
        <f>VLOOKUP(Table13[[#This Row],[Market Category]],$M$4:$N$75,2,0)</f>
        <v>65</v>
      </c>
      <c r="AL716" t="s">
        <v>84</v>
      </c>
      <c r="AM716">
        <f>VLOOKUP(Table13[[#This Row],[Vehicle Size]],$O$4:$P$6,2,0)</f>
        <v>2</v>
      </c>
      <c r="AN716" t="s">
        <v>147</v>
      </c>
      <c r="AO716">
        <f>VLOOKUP(Table13[[#This Row],[Vehicle Style]],$Q$4:$R$19,2,0)</f>
        <v>15</v>
      </c>
      <c r="AP716">
        <v>26</v>
      </c>
      <c r="AQ716">
        <v>17</v>
      </c>
      <c r="AR716">
        <v>3916</v>
      </c>
      <c r="AS716">
        <v>94600</v>
      </c>
    </row>
    <row r="717" spans="3:45" x14ac:dyDescent="0.35">
      <c r="C717" t="s">
        <v>929</v>
      </c>
      <c r="D717">
        <v>714</v>
      </c>
      <c r="T717">
        <v>714</v>
      </c>
      <c r="U717" t="s">
        <v>72</v>
      </c>
      <c r="V717">
        <f>VLOOKUP(Table13[[#This Row],[Make]],$A$4:$B$51,2,0)</f>
        <v>6</v>
      </c>
      <c r="W717" t="s">
        <v>264</v>
      </c>
      <c r="X717">
        <f>VLOOKUP(Table13[[#This Row],[Model]],Table12[[Model S]:[Column2]],2,0)</f>
        <v>57</v>
      </c>
      <c r="Y717">
        <v>2017</v>
      </c>
      <c r="Z717">
        <f>VLOOKUP(Table13[[#This Row],[Year]],$E$4:$F$31,2,0)</f>
        <v>28</v>
      </c>
      <c r="AA717" t="s">
        <v>74</v>
      </c>
      <c r="AB717">
        <f>VLOOKUP(Table13[[#This Row],[Engine Fuel Type]],$G$4:$H$13,2,0)</f>
        <v>9</v>
      </c>
      <c r="AC717">
        <v>445</v>
      </c>
      <c r="AD717">
        <v>8</v>
      </c>
      <c r="AE717" t="s">
        <v>81</v>
      </c>
      <c r="AF717">
        <f>VLOOKUP(Table13[[#This Row],[Transmission Type]],$I$4:$J$7,2,0)</f>
        <v>2</v>
      </c>
      <c r="AG717" t="s">
        <v>68</v>
      </c>
      <c r="AH717">
        <f>VLOOKUP(Table13[[#This Row],[Driven_Wheels]],$K$4:$L$7,2,0)</f>
        <v>1</v>
      </c>
      <c r="AI717">
        <v>4</v>
      </c>
      <c r="AJ717" t="s">
        <v>96</v>
      </c>
      <c r="AK717">
        <f>VLOOKUP(Table13[[#This Row],[Market Category]],$M$4:$N$75,2,0)</f>
        <v>65</v>
      </c>
      <c r="AL717" t="s">
        <v>84</v>
      </c>
      <c r="AM717">
        <f>VLOOKUP(Table13[[#This Row],[Vehicle Size]],$O$4:$P$6,2,0)</f>
        <v>2</v>
      </c>
      <c r="AN717" t="s">
        <v>147</v>
      </c>
      <c r="AO717">
        <f>VLOOKUP(Table13[[#This Row],[Vehicle Style]],$Q$4:$R$19,2,0)</f>
        <v>15</v>
      </c>
      <c r="AP717">
        <v>25</v>
      </c>
      <c r="AQ717">
        <v>16</v>
      </c>
      <c r="AR717">
        <v>3916</v>
      </c>
      <c r="AS717">
        <v>97600</v>
      </c>
    </row>
    <row r="718" spans="3:45" x14ac:dyDescent="0.35">
      <c r="C718" t="s">
        <v>930</v>
      </c>
      <c r="D718">
        <v>715</v>
      </c>
      <c r="T718">
        <v>715</v>
      </c>
      <c r="U718" t="s">
        <v>72</v>
      </c>
      <c r="V718">
        <f>VLOOKUP(Table13[[#This Row],[Make]],$A$4:$B$51,2,0)</f>
        <v>6</v>
      </c>
      <c r="W718" t="s">
        <v>264</v>
      </c>
      <c r="X718">
        <f>VLOOKUP(Table13[[#This Row],[Model]],Table12[[Model S]:[Column2]],2,0)</f>
        <v>57</v>
      </c>
      <c r="Y718">
        <v>2017</v>
      </c>
      <c r="Z718">
        <f>VLOOKUP(Table13[[#This Row],[Year]],$E$4:$F$31,2,0)</f>
        <v>28</v>
      </c>
      <c r="AA718" t="s">
        <v>74</v>
      </c>
      <c r="AB718">
        <f>VLOOKUP(Table13[[#This Row],[Engine Fuel Type]],$G$4:$H$13,2,0)</f>
        <v>9</v>
      </c>
      <c r="AC718">
        <v>320</v>
      </c>
      <c r="AD718">
        <v>6</v>
      </c>
      <c r="AE718" t="s">
        <v>81</v>
      </c>
      <c r="AF718">
        <f>VLOOKUP(Table13[[#This Row],[Transmission Type]],$I$4:$J$7,2,0)</f>
        <v>2</v>
      </c>
      <c r="AG718" t="s">
        <v>68</v>
      </c>
      <c r="AH718">
        <f>VLOOKUP(Table13[[#This Row],[Driven_Wheels]],$K$4:$L$7,2,0)</f>
        <v>1</v>
      </c>
      <c r="AI718">
        <v>4</v>
      </c>
      <c r="AJ718" t="s">
        <v>86</v>
      </c>
      <c r="AK718">
        <f>VLOOKUP(Table13[[#This Row],[Market Category]],$M$4:$N$75,2,0)</f>
        <v>68</v>
      </c>
      <c r="AL718" t="s">
        <v>84</v>
      </c>
      <c r="AM718">
        <f>VLOOKUP(Table13[[#This Row],[Vehicle Size]],$O$4:$P$6,2,0)</f>
        <v>2</v>
      </c>
      <c r="AN718" t="s">
        <v>147</v>
      </c>
      <c r="AO718">
        <f>VLOOKUP(Table13[[#This Row],[Vehicle Style]],$Q$4:$R$19,2,0)</f>
        <v>15</v>
      </c>
      <c r="AP718">
        <v>28</v>
      </c>
      <c r="AQ718">
        <v>19</v>
      </c>
      <c r="AR718">
        <v>3916</v>
      </c>
      <c r="AS718">
        <v>84500</v>
      </c>
    </row>
    <row r="719" spans="3:45" x14ac:dyDescent="0.35">
      <c r="C719" t="s">
        <v>931</v>
      </c>
      <c r="D719">
        <v>716</v>
      </c>
      <c r="T719">
        <v>716</v>
      </c>
      <c r="U719" t="s">
        <v>72</v>
      </c>
      <c r="V719">
        <f>VLOOKUP(Table13[[#This Row],[Make]],$A$4:$B$51,2,0)</f>
        <v>6</v>
      </c>
      <c r="W719" t="s">
        <v>264</v>
      </c>
      <c r="X719">
        <f>VLOOKUP(Table13[[#This Row],[Model]],Table12[[Model S]:[Column2]],2,0)</f>
        <v>57</v>
      </c>
      <c r="Y719">
        <v>2017</v>
      </c>
      <c r="Z719">
        <f>VLOOKUP(Table13[[#This Row],[Year]],$E$4:$F$31,2,0)</f>
        <v>28</v>
      </c>
      <c r="AA719" t="s">
        <v>74</v>
      </c>
      <c r="AB719">
        <f>VLOOKUP(Table13[[#This Row],[Engine Fuel Type]],$G$4:$H$13,2,0)</f>
        <v>9</v>
      </c>
      <c r="AC719">
        <v>320</v>
      </c>
      <c r="AD719">
        <v>6</v>
      </c>
      <c r="AE719" t="s">
        <v>81</v>
      </c>
      <c r="AF719">
        <f>VLOOKUP(Table13[[#This Row],[Transmission Type]],$I$4:$J$7,2,0)</f>
        <v>2</v>
      </c>
      <c r="AG719" t="s">
        <v>76</v>
      </c>
      <c r="AH719">
        <f>VLOOKUP(Table13[[#This Row],[Driven_Wheels]],$K$4:$L$7,2,0)</f>
        <v>4</v>
      </c>
      <c r="AI719">
        <v>4</v>
      </c>
      <c r="AJ719" t="s">
        <v>86</v>
      </c>
      <c r="AK719">
        <f>VLOOKUP(Table13[[#This Row],[Market Category]],$M$4:$N$75,2,0)</f>
        <v>68</v>
      </c>
      <c r="AL719" t="s">
        <v>84</v>
      </c>
      <c r="AM719">
        <f>VLOOKUP(Table13[[#This Row],[Vehicle Size]],$O$4:$P$6,2,0)</f>
        <v>2</v>
      </c>
      <c r="AN719" t="s">
        <v>147</v>
      </c>
      <c r="AO719">
        <f>VLOOKUP(Table13[[#This Row],[Vehicle Style]],$Q$4:$R$19,2,0)</f>
        <v>15</v>
      </c>
      <c r="AP719">
        <v>29</v>
      </c>
      <c r="AQ719">
        <v>21</v>
      </c>
      <c r="AR719">
        <v>3916</v>
      </c>
      <c r="AS719">
        <v>81500</v>
      </c>
    </row>
    <row r="720" spans="3:45" x14ac:dyDescent="0.35">
      <c r="C720" t="s">
        <v>932</v>
      </c>
      <c r="D720">
        <v>717</v>
      </c>
      <c r="T720">
        <v>717</v>
      </c>
      <c r="U720" t="s">
        <v>215</v>
      </c>
      <c r="V720">
        <f>VLOOKUP(Table13[[#This Row],[Make]],$A$4:$B$51,2,0)</f>
        <v>38</v>
      </c>
      <c r="W720" t="s">
        <v>266</v>
      </c>
      <c r="X720">
        <f>VLOOKUP(Table13[[#This Row],[Model]],Table12[[Model S]:[Column2]],2,0)</f>
        <v>58</v>
      </c>
      <c r="Y720">
        <v>2017</v>
      </c>
      <c r="Z720">
        <f>VLOOKUP(Table13[[#This Row],[Year]],$E$4:$F$31,2,0)</f>
        <v>28</v>
      </c>
      <c r="AA720" t="s">
        <v>74</v>
      </c>
      <c r="AB720">
        <f>VLOOKUP(Table13[[#This Row],[Engine Fuel Type]],$G$4:$H$13,2,0)</f>
        <v>9</v>
      </c>
      <c r="AC720">
        <v>300</v>
      </c>
      <c r="AD720">
        <v>4</v>
      </c>
      <c r="AE720" t="s">
        <v>75</v>
      </c>
      <c r="AF720">
        <f>VLOOKUP(Table13[[#This Row],[Transmission Type]],$I$4:$J$7,2,0)</f>
        <v>4</v>
      </c>
      <c r="AG720" t="s">
        <v>76</v>
      </c>
      <c r="AH720">
        <f>VLOOKUP(Table13[[#This Row],[Driven_Wheels]],$K$4:$L$7,2,0)</f>
        <v>4</v>
      </c>
      <c r="AI720">
        <v>2</v>
      </c>
      <c r="AJ720" t="s">
        <v>96</v>
      </c>
      <c r="AK720">
        <f>VLOOKUP(Table13[[#This Row],[Market Category]],$M$4:$N$75,2,0)</f>
        <v>65</v>
      </c>
      <c r="AL720" t="s">
        <v>70</v>
      </c>
      <c r="AM720">
        <f>VLOOKUP(Table13[[#This Row],[Vehicle Size]],$O$4:$P$6,2,0)</f>
        <v>1</v>
      </c>
      <c r="AN720" t="s">
        <v>78</v>
      </c>
      <c r="AO720">
        <f>VLOOKUP(Table13[[#This Row],[Vehicle Style]],$Q$4:$R$19,2,0)</f>
        <v>9</v>
      </c>
      <c r="AP720">
        <v>28</v>
      </c>
      <c r="AQ720">
        <v>21</v>
      </c>
      <c r="AR720">
        <v>1715</v>
      </c>
      <c r="AS720">
        <v>53900</v>
      </c>
    </row>
    <row r="721" spans="3:45" x14ac:dyDescent="0.35">
      <c r="C721" t="s">
        <v>933</v>
      </c>
      <c r="D721">
        <v>718</v>
      </c>
      <c r="T721">
        <v>718</v>
      </c>
      <c r="U721" t="s">
        <v>215</v>
      </c>
      <c r="V721">
        <f>VLOOKUP(Table13[[#This Row],[Make]],$A$4:$B$51,2,0)</f>
        <v>38</v>
      </c>
      <c r="W721" t="s">
        <v>266</v>
      </c>
      <c r="X721">
        <f>VLOOKUP(Table13[[#This Row],[Model]],Table12[[Model S]:[Column2]],2,0)</f>
        <v>58</v>
      </c>
      <c r="Y721">
        <v>2017</v>
      </c>
      <c r="Z721">
        <f>VLOOKUP(Table13[[#This Row],[Year]],$E$4:$F$31,2,0)</f>
        <v>28</v>
      </c>
      <c r="AA721" t="s">
        <v>74</v>
      </c>
      <c r="AB721">
        <f>VLOOKUP(Table13[[#This Row],[Engine Fuel Type]],$G$4:$H$13,2,0)</f>
        <v>9</v>
      </c>
      <c r="AC721">
        <v>350</v>
      </c>
      <c r="AD721">
        <v>4</v>
      </c>
      <c r="AE721" t="s">
        <v>75</v>
      </c>
      <c r="AF721">
        <f>VLOOKUP(Table13[[#This Row],[Transmission Type]],$I$4:$J$7,2,0)</f>
        <v>4</v>
      </c>
      <c r="AG721" t="s">
        <v>76</v>
      </c>
      <c r="AH721">
        <f>VLOOKUP(Table13[[#This Row],[Driven_Wheels]],$K$4:$L$7,2,0)</f>
        <v>4</v>
      </c>
      <c r="AI721">
        <v>2</v>
      </c>
      <c r="AJ721" t="s">
        <v>96</v>
      </c>
      <c r="AK721">
        <f>VLOOKUP(Table13[[#This Row],[Market Category]],$M$4:$N$75,2,0)</f>
        <v>65</v>
      </c>
      <c r="AL721" t="s">
        <v>70</v>
      </c>
      <c r="AM721">
        <f>VLOOKUP(Table13[[#This Row],[Vehicle Size]],$O$4:$P$6,2,0)</f>
        <v>1</v>
      </c>
      <c r="AN721" t="s">
        <v>78</v>
      </c>
      <c r="AO721">
        <f>VLOOKUP(Table13[[#This Row],[Vehicle Style]],$Q$4:$R$19,2,0)</f>
        <v>9</v>
      </c>
      <c r="AP721">
        <v>26</v>
      </c>
      <c r="AQ721">
        <v>20</v>
      </c>
      <c r="AR721">
        <v>1715</v>
      </c>
      <c r="AS721">
        <v>66300</v>
      </c>
    </row>
    <row r="722" spans="3:45" x14ac:dyDescent="0.35">
      <c r="C722" t="s">
        <v>934</v>
      </c>
      <c r="D722">
        <v>719</v>
      </c>
      <c r="T722">
        <v>719</v>
      </c>
      <c r="U722" t="s">
        <v>244</v>
      </c>
      <c r="V722">
        <f>VLOOKUP(Table13[[#This Row],[Make]],$A$4:$B$51,2,0)</f>
        <v>48</v>
      </c>
      <c r="W722" t="s">
        <v>268</v>
      </c>
      <c r="X722">
        <f>VLOOKUP(Table13[[#This Row],[Model]],Table12[[Model S]:[Column2]],2,0)</f>
        <v>59</v>
      </c>
      <c r="Y722">
        <v>1990</v>
      </c>
      <c r="Z722">
        <f>VLOOKUP(Table13[[#This Row],[Year]],$E$4:$F$31,2,0)</f>
        <v>1</v>
      </c>
      <c r="AA722" t="s">
        <v>125</v>
      </c>
      <c r="AB722">
        <f>VLOOKUP(Table13[[#This Row],[Engine Fuel Type]],$G$4:$H$13,2,0)</f>
        <v>10</v>
      </c>
      <c r="AC722">
        <v>114</v>
      </c>
      <c r="AD722">
        <v>4</v>
      </c>
      <c r="AE722" t="s">
        <v>75</v>
      </c>
      <c r="AF722">
        <f>VLOOKUP(Table13[[#This Row],[Transmission Type]],$I$4:$J$7,2,0)</f>
        <v>4</v>
      </c>
      <c r="AG722" t="s">
        <v>76</v>
      </c>
      <c r="AH722">
        <f>VLOOKUP(Table13[[#This Row],[Driven_Wheels]],$K$4:$L$7,2,0)</f>
        <v>4</v>
      </c>
      <c r="AI722">
        <v>4</v>
      </c>
      <c r="AJ722" t="s">
        <v>107</v>
      </c>
      <c r="AK722">
        <f>VLOOKUP(Table13[[#This Row],[Market Category]],$M$4:$N$75,2,0)</f>
        <v>64</v>
      </c>
      <c r="AL722" t="s">
        <v>94</v>
      </c>
      <c r="AM722">
        <f>VLOOKUP(Table13[[#This Row],[Vehicle Size]],$O$4:$P$6,2,0)</f>
        <v>3</v>
      </c>
      <c r="AN722" t="s">
        <v>147</v>
      </c>
      <c r="AO722">
        <f>VLOOKUP(Table13[[#This Row],[Vehicle Style]],$Q$4:$R$19,2,0)</f>
        <v>15</v>
      </c>
      <c r="AP722">
        <v>26</v>
      </c>
      <c r="AQ722">
        <v>19</v>
      </c>
      <c r="AR722">
        <v>870</v>
      </c>
      <c r="AS722">
        <v>2000</v>
      </c>
    </row>
    <row r="723" spans="3:45" x14ac:dyDescent="0.35">
      <c r="C723" t="s">
        <v>935</v>
      </c>
      <c r="D723">
        <v>720</v>
      </c>
      <c r="T723">
        <v>720</v>
      </c>
      <c r="U723" t="s">
        <v>244</v>
      </c>
      <c r="V723">
        <f>VLOOKUP(Table13[[#This Row],[Make]],$A$4:$B$51,2,0)</f>
        <v>48</v>
      </c>
      <c r="W723" t="s">
        <v>268</v>
      </c>
      <c r="X723">
        <f>VLOOKUP(Table13[[#This Row],[Model]],Table12[[Model S]:[Column2]],2,0)</f>
        <v>59</v>
      </c>
      <c r="Y723">
        <v>1990</v>
      </c>
      <c r="Z723">
        <f>VLOOKUP(Table13[[#This Row],[Year]],$E$4:$F$31,2,0)</f>
        <v>1</v>
      </c>
      <c r="AA723" t="s">
        <v>125</v>
      </c>
      <c r="AB723">
        <f>VLOOKUP(Table13[[#This Row],[Engine Fuel Type]],$G$4:$H$13,2,0)</f>
        <v>10</v>
      </c>
      <c r="AC723">
        <v>153</v>
      </c>
      <c r="AD723">
        <v>4</v>
      </c>
      <c r="AE723" t="s">
        <v>75</v>
      </c>
      <c r="AF723">
        <f>VLOOKUP(Table13[[#This Row],[Transmission Type]],$I$4:$J$7,2,0)</f>
        <v>4</v>
      </c>
      <c r="AG723" t="s">
        <v>76</v>
      </c>
      <c r="AH723">
        <f>VLOOKUP(Table13[[#This Row],[Driven_Wheels]],$K$4:$L$7,2,0)</f>
        <v>4</v>
      </c>
      <c r="AI723">
        <v>4</v>
      </c>
      <c r="AJ723" t="s">
        <v>107</v>
      </c>
      <c r="AK723">
        <f>VLOOKUP(Table13[[#This Row],[Market Category]],$M$4:$N$75,2,0)</f>
        <v>64</v>
      </c>
      <c r="AL723" t="s">
        <v>94</v>
      </c>
      <c r="AM723">
        <f>VLOOKUP(Table13[[#This Row],[Vehicle Size]],$O$4:$P$6,2,0)</f>
        <v>3</v>
      </c>
      <c r="AN723" t="s">
        <v>151</v>
      </c>
      <c r="AO723">
        <f>VLOOKUP(Table13[[#This Row],[Vehicle Style]],$Q$4:$R$19,2,0)</f>
        <v>16</v>
      </c>
      <c r="AP723">
        <v>26</v>
      </c>
      <c r="AQ723">
        <v>19</v>
      </c>
      <c r="AR723">
        <v>870</v>
      </c>
      <c r="AS723">
        <v>2000</v>
      </c>
    </row>
    <row r="724" spans="3:45" x14ac:dyDescent="0.35">
      <c r="C724" t="s">
        <v>936</v>
      </c>
      <c r="D724">
        <v>721</v>
      </c>
      <c r="T724">
        <v>721</v>
      </c>
      <c r="U724" t="s">
        <v>244</v>
      </c>
      <c r="V724">
        <f>VLOOKUP(Table13[[#This Row],[Make]],$A$4:$B$51,2,0)</f>
        <v>48</v>
      </c>
      <c r="W724" t="s">
        <v>268</v>
      </c>
      <c r="X724">
        <f>VLOOKUP(Table13[[#This Row],[Model]],Table12[[Model S]:[Column2]],2,0)</f>
        <v>59</v>
      </c>
      <c r="Y724">
        <v>1990</v>
      </c>
      <c r="Z724">
        <f>VLOOKUP(Table13[[#This Row],[Year]],$E$4:$F$31,2,0)</f>
        <v>1</v>
      </c>
      <c r="AA724" t="s">
        <v>125</v>
      </c>
      <c r="AB724">
        <f>VLOOKUP(Table13[[#This Row],[Engine Fuel Type]],$G$4:$H$13,2,0)</f>
        <v>10</v>
      </c>
      <c r="AC724">
        <v>114</v>
      </c>
      <c r="AD724">
        <v>4</v>
      </c>
      <c r="AE724" t="s">
        <v>75</v>
      </c>
      <c r="AF724">
        <f>VLOOKUP(Table13[[#This Row],[Transmission Type]],$I$4:$J$7,2,0)</f>
        <v>4</v>
      </c>
      <c r="AG724" t="s">
        <v>76</v>
      </c>
      <c r="AH724">
        <f>VLOOKUP(Table13[[#This Row],[Driven_Wheels]],$K$4:$L$7,2,0)</f>
        <v>4</v>
      </c>
      <c r="AI724">
        <v>4</v>
      </c>
      <c r="AJ724" t="s">
        <v>107</v>
      </c>
      <c r="AK724">
        <f>VLOOKUP(Table13[[#This Row],[Market Category]],$M$4:$N$75,2,0)</f>
        <v>64</v>
      </c>
      <c r="AL724" t="s">
        <v>94</v>
      </c>
      <c r="AM724">
        <f>VLOOKUP(Table13[[#This Row],[Vehicle Size]],$O$4:$P$6,2,0)</f>
        <v>3</v>
      </c>
      <c r="AN724" t="s">
        <v>151</v>
      </c>
      <c r="AO724">
        <f>VLOOKUP(Table13[[#This Row],[Vehicle Style]],$Q$4:$R$19,2,0)</f>
        <v>16</v>
      </c>
      <c r="AP724">
        <v>26</v>
      </c>
      <c r="AQ724">
        <v>19</v>
      </c>
      <c r="AR724">
        <v>870</v>
      </c>
      <c r="AS724">
        <v>2000</v>
      </c>
    </row>
    <row r="725" spans="3:45" x14ac:dyDescent="0.35">
      <c r="C725" t="s">
        <v>937</v>
      </c>
      <c r="D725">
        <v>722</v>
      </c>
      <c r="T725">
        <v>722</v>
      </c>
      <c r="U725" t="s">
        <v>244</v>
      </c>
      <c r="V725">
        <f>VLOOKUP(Table13[[#This Row],[Make]],$A$4:$B$51,2,0)</f>
        <v>48</v>
      </c>
      <c r="W725" t="s">
        <v>268</v>
      </c>
      <c r="X725">
        <f>VLOOKUP(Table13[[#This Row],[Model]],Table12[[Model S]:[Column2]],2,0)</f>
        <v>59</v>
      </c>
      <c r="Y725">
        <v>1990</v>
      </c>
      <c r="Z725">
        <f>VLOOKUP(Table13[[#This Row],[Year]],$E$4:$F$31,2,0)</f>
        <v>1</v>
      </c>
      <c r="AA725" t="s">
        <v>125</v>
      </c>
      <c r="AB725">
        <f>VLOOKUP(Table13[[#This Row],[Engine Fuel Type]],$G$4:$H$13,2,0)</f>
        <v>10</v>
      </c>
      <c r="AC725">
        <v>153</v>
      </c>
      <c r="AD725">
        <v>4</v>
      </c>
      <c r="AE725" t="s">
        <v>75</v>
      </c>
      <c r="AF725">
        <f>VLOOKUP(Table13[[#This Row],[Transmission Type]],$I$4:$J$7,2,0)</f>
        <v>4</v>
      </c>
      <c r="AG725" t="s">
        <v>76</v>
      </c>
      <c r="AH725">
        <f>VLOOKUP(Table13[[#This Row],[Driven_Wheels]],$K$4:$L$7,2,0)</f>
        <v>4</v>
      </c>
      <c r="AI725">
        <v>4</v>
      </c>
      <c r="AJ725" t="s">
        <v>107</v>
      </c>
      <c r="AK725">
        <f>VLOOKUP(Table13[[#This Row],[Market Category]],$M$4:$N$75,2,0)</f>
        <v>64</v>
      </c>
      <c r="AL725" t="s">
        <v>94</v>
      </c>
      <c r="AM725">
        <f>VLOOKUP(Table13[[#This Row],[Vehicle Size]],$O$4:$P$6,2,0)</f>
        <v>3</v>
      </c>
      <c r="AN725" t="s">
        <v>147</v>
      </c>
      <c r="AO725">
        <f>VLOOKUP(Table13[[#This Row],[Vehicle Style]],$Q$4:$R$19,2,0)</f>
        <v>15</v>
      </c>
      <c r="AP725">
        <v>23</v>
      </c>
      <c r="AQ725">
        <v>18</v>
      </c>
      <c r="AR725">
        <v>870</v>
      </c>
      <c r="AS725">
        <v>2000</v>
      </c>
    </row>
    <row r="726" spans="3:45" x14ac:dyDescent="0.35">
      <c r="C726" t="s">
        <v>938</v>
      </c>
      <c r="D726">
        <v>723</v>
      </c>
      <c r="T726">
        <v>723</v>
      </c>
      <c r="U726" t="s">
        <v>244</v>
      </c>
      <c r="V726">
        <f>VLOOKUP(Table13[[#This Row],[Make]],$A$4:$B$51,2,0)</f>
        <v>48</v>
      </c>
      <c r="W726" t="s">
        <v>268</v>
      </c>
      <c r="X726">
        <f>VLOOKUP(Table13[[#This Row],[Model]],Table12[[Model S]:[Column2]],2,0)</f>
        <v>59</v>
      </c>
      <c r="Y726">
        <v>1991</v>
      </c>
      <c r="Z726">
        <f>VLOOKUP(Table13[[#This Row],[Year]],$E$4:$F$31,2,0)</f>
        <v>2</v>
      </c>
      <c r="AA726" t="s">
        <v>125</v>
      </c>
      <c r="AB726">
        <f>VLOOKUP(Table13[[#This Row],[Engine Fuel Type]],$G$4:$H$13,2,0)</f>
        <v>10</v>
      </c>
      <c r="AC726">
        <v>162</v>
      </c>
      <c r="AD726">
        <v>4</v>
      </c>
      <c r="AE726" t="s">
        <v>81</v>
      </c>
      <c r="AF726">
        <f>VLOOKUP(Table13[[#This Row],[Transmission Type]],$I$4:$J$7,2,0)</f>
        <v>2</v>
      </c>
      <c r="AG726" t="s">
        <v>76</v>
      </c>
      <c r="AH726">
        <f>VLOOKUP(Table13[[#This Row],[Driven_Wheels]],$K$4:$L$7,2,0)</f>
        <v>4</v>
      </c>
      <c r="AI726">
        <v>4</v>
      </c>
      <c r="AJ726" t="s">
        <v>86</v>
      </c>
      <c r="AK726">
        <f>VLOOKUP(Table13[[#This Row],[Market Category]],$M$4:$N$75,2,0)</f>
        <v>68</v>
      </c>
      <c r="AL726" t="s">
        <v>94</v>
      </c>
      <c r="AM726">
        <f>VLOOKUP(Table13[[#This Row],[Vehicle Size]],$O$4:$P$6,2,0)</f>
        <v>3</v>
      </c>
      <c r="AN726" t="s">
        <v>151</v>
      </c>
      <c r="AO726">
        <f>VLOOKUP(Table13[[#This Row],[Vehicle Style]],$Q$4:$R$19,2,0)</f>
        <v>16</v>
      </c>
      <c r="AP726">
        <v>20</v>
      </c>
      <c r="AQ726">
        <v>17</v>
      </c>
      <c r="AR726">
        <v>870</v>
      </c>
      <c r="AS726">
        <v>2000</v>
      </c>
    </row>
    <row r="727" spans="3:45" x14ac:dyDescent="0.35">
      <c r="C727" t="s">
        <v>939</v>
      </c>
      <c r="D727">
        <v>724</v>
      </c>
      <c r="T727">
        <v>724</v>
      </c>
      <c r="U727" t="s">
        <v>244</v>
      </c>
      <c r="V727">
        <f>VLOOKUP(Table13[[#This Row],[Make]],$A$4:$B$51,2,0)</f>
        <v>48</v>
      </c>
      <c r="W727" t="s">
        <v>268</v>
      </c>
      <c r="X727">
        <f>VLOOKUP(Table13[[#This Row],[Model]],Table12[[Model S]:[Column2]],2,0)</f>
        <v>59</v>
      </c>
      <c r="Y727">
        <v>1991</v>
      </c>
      <c r="Z727">
        <f>VLOOKUP(Table13[[#This Row],[Year]],$E$4:$F$31,2,0)</f>
        <v>2</v>
      </c>
      <c r="AA727" t="s">
        <v>125</v>
      </c>
      <c r="AB727">
        <f>VLOOKUP(Table13[[#This Row],[Engine Fuel Type]],$G$4:$H$13,2,0)</f>
        <v>10</v>
      </c>
      <c r="AC727">
        <v>162</v>
      </c>
      <c r="AD727">
        <v>4</v>
      </c>
      <c r="AE727" t="s">
        <v>75</v>
      </c>
      <c r="AF727">
        <f>VLOOKUP(Table13[[#This Row],[Transmission Type]],$I$4:$J$7,2,0)</f>
        <v>4</v>
      </c>
      <c r="AG727" t="s">
        <v>76</v>
      </c>
      <c r="AH727">
        <f>VLOOKUP(Table13[[#This Row],[Driven_Wheels]],$K$4:$L$7,2,0)</f>
        <v>4</v>
      </c>
      <c r="AI727">
        <v>4</v>
      </c>
      <c r="AJ727" t="s">
        <v>86</v>
      </c>
      <c r="AK727">
        <f>VLOOKUP(Table13[[#This Row],[Market Category]],$M$4:$N$75,2,0)</f>
        <v>68</v>
      </c>
      <c r="AL727" t="s">
        <v>94</v>
      </c>
      <c r="AM727">
        <f>VLOOKUP(Table13[[#This Row],[Vehicle Size]],$O$4:$P$6,2,0)</f>
        <v>3</v>
      </c>
      <c r="AN727" t="s">
        <v>151</v>
      </c>
      <c r="AO727">
        <f>VLOOKUP(Table13[[#This Row],[Vehicle Style]],$Q$4:$R$19,2,0)</f>
        <v>16</v>
      </c>
      <c r="AP727">
        <v>24</v>
      </c>
      <c r="AQ727">
        <v>18</v>
      </c>
      <c r="AR727">
        <v>870</v>
      </c>
      <c r="AS727">
        <v>2000</v>
      </c>
    </row>
    <row r="728" spans="3:45" x14ac:dyDescent="0.35">
      <c r="C728" t="s">
        <v>940</v>
      </c>
      <c r="D728">
        <v>725</v>
      </c>
      <c r="T728">
        <v>725</v>
      </c>
      <c r="U728" t="s">
        <v>244</v>
      </c>
      <c r="V728">
        <f>VLOOKUP(Table13[[#This Row],[Make]],$A$4:$B$51,2,0)</f>
        <v>48</v>
      </c>
      <c r="W728" t="s">
        <v>268</v>
      </c>
      <c r="X728">
        <f>VLOOKUP(Table13[[#This Row],[Model]],Table12[[Model S]:[Column2]],2,0)</f>
        <v>59</v>
      </c>
      <c r="Y728">
        <v>1991</v>
      </c>
      <c r="Z728">
        <f>VLOOKUP(Table13[[#This Row],[Year]],$E$4:$F$31,2,0)</f>
        <v>2</v>
      </c>
      <c r="AA728" t="s">
        <v>125</v>
      </c>
      <c r="AB728">
        <f>VLOOKUP(Table13[[#This Row],[Engine Fuel Type]],$G$4:$H$13,2,0)</f>
        <v>10</v>
      </c>
      <c r="AC728">
        <v>114</v>
      </c>
      <c r="AD728">
        <v>4</v>
      </c>
      <c r="AE728" t="s">
        <v>81</v>
      </c>
      <c r="AF728">
        <f>VLOOKUP(Table13[[#This Row],[Transmission Type]],$I$4:$J$7,2,0)</f>
        <v>2</v>
      </c>
      <c r="AG728" t="s">
        <v>76</v>
      </c>
      <c r="AH728">
        <f>VLOOKUP(Table13[[#This Row],[Driven_Wheels]],$K$4:$L$7,2,0)</f>
        <v>4</v>
      </c>
      <c r="AI728">
        <v>4</v>
      </c>
      <c r="AJ728" t="s">
        <v>107</v>
      </c>
      <c r="AK728">
        <f>VLOOKUP(Table13[[#This Row],[Market Category]],$M$4:$N$75,2,0)</f>
        <v>64</v>
      </c>
      <c r="AL728" t="s">
        <v>94</v>
      </c>
      <c r="AM728">
        <f>VLOOKUP(Table13[[#This Row],[Vehicle Size]],$O$4:$P$6,2,0)</f>
        <v>3</v>
      </c>
      <c r="AN728" t="s">
        <v>147</v>
      </c>
      <c r="AO728">
        <f>VLOOKUP(Table13[[#This Row],[Vehicle Style]],$Q$4:$R$19,2,0)</f>
        <v>15</v>
      </c>
      <c r="AP728">
        <v>24</v>
      </c>
      <c r="AQ728">
        <v>18</v>
      </c>
      <c r="AR728">
        <v>870</v>
      </c>
      <c r="AS728">
        <v>2000</v>
      </c>
    </row>
    <row r="729" spans="3:45" x14ac:dyDescent="0.35">
      <c r="C729" t="s">
        <v>941</v>
      </c>
      <c r="D729">
        <v>726</v>
      </c>
      <c r="T729">
        <v>726</v>
      </c>
      <c r="U729" t="s">
        <v>244</v>
      </c>
      <c r="V729">
        <f>VLOOKUP(Table13[[#This Row],[Make]],$A$4:$B$51,2,0)</f>
        <v>48</v>
      </c>
      <c r="W729" t="s">
        <v>268</v>
      </c>
      <c r="X729">
        <f>VLOOKUP(Table13[[#This Row],[Model]],Table12[[Model S]:[Column2]],2,0)</f>
        <v>59</v>
      </c>
      <c r="Y729">
        <v>1991</v>
      </c>
      <c r="Z729">
        <f>VLOOKUP(Table13[[#This Row],[Year]],$E$4:$F$31,2,0)</f>
        <v>2</v>
      </c>
      <c r="AA729" t="s">
        <v>125</v>
      </c>
      <c r="AB729">
        <f>VLOOKUP(Table13[[#This Row],[Engine Fuel Type]],$G$4:$H$13,2,0)</f>
        <v>10</v>
      </c>
      <c r="AC729">
        <v>162</v>
      </c>
      <c r="AD729">
        <v>4</v>
      </c>
      <c r="AE729" t="s">
        <v>81</v>
      </c>
      <c r="AF729">
        <f>VLOOKUP(Table13[[#This Row],[Transmission Type]],$I$4:$J$7,2,0)</f>
        <v>2</v>
      </c>
      <c r="AG729" t="s">
        <v>76</v>
      </c>
      <c r="AH729">
        <f>VLOOKUP(Table13[[#This Row],[Driven_Wheels]],$K$4:$L$7,2,0)</f>
        <v>4</v>
      </c>
      <c r="AI729">
        <v>4</v>
      </c>
      <c r="AJ729" t="s">
        <v>86</v>
      </c>
      <c r="AK729">
        <f>VLOOKUP(Table13[[#This Row],[Market Category]],$M$4:$N$75,2,0)</f>
        <v>68</v>
      </c>
      <c r="AL729" t="s">
        <v>94</v>
      </c>
      <c r="AM729">
        <f>VLOOKUP(Table13[[#This Row],[Vehicle Size]],$O$4:$P$6,2,0)</f>
        <v>3</v>
      </c>
      <c r="AN729" t="s">
        <v>147</v>
      </c>
      <c r="AO729">
        <f>VLOOKUP(Table13[[#This Row],[Vehicle Style]],$Q$4:$R$19,2,0)</f>
        <v>15</v>
      </c>
      <c r="AP729">
        <v>20</v>
      </c>
      <c r="AQ729">
        <v>17</v>
      </c>
      <c r="AR729">
        <v>870</v>
      </c>
      <c r="AS729">
        <v>2000</v>
      </c>
    </row>
    <row r="730" spans="3:45" x14ac:dyDescent="0.35">
      <c r="C730" t="s">
        <v>942</v>
      </c>
      <c r="D730">
        <v>727</v>
      </c>
      <c r="T730">
        <v>727</v>
      </c>
      <c r="U730" t="s">
        <v>244</v>
      </c>
      <c r="V730">
        <f>VLOOKUP(Table13[[#This Row],[Make]],$A$4:$B$51,2,0)</f>
        <v>48</v>
      </c>
      <c r="W730" t="s">
        <v>268</v>
      </c>
      <c r="X730">
        <f>VLOOKUP(Table13[[#This Row],[Model]],Table12[[Model S]:[Column2]],2,0)</f>
        <v>59</v>
      </c>
      <c r="Y730">
        <v>1991</v>
      </c>
      <c r="Z730">
        <f>VLOOKUP(Table13[[#This Row],[Year]],$E$4:$F$31,2,0)</f>
        <v>2</v>
      </c>
      <c r="AA730" t="s">
        <v>125</v>
      </c>
      <c r="AB730">
        <f>VLOOKUP(Table13[[#This Row],[Engine Fuel Type]],$G$4:$H$13,2,0)</f>
        <v>10</v>
      </c>
      <c r="AC730">
        <v>162</v>
      </c>
      <c r="AD730">
        <v>4</v>
      </c>
      <c r="AE730" t="s">
        <v>75</v>
      </c>
      <c r="AF730">
        <f>VLOOKUP(Table13[[#This Row],[Transmission Type]],$I$4:$J$7,2,0)</f>
        <v>4</v>
      </c>
      <c r="AG730" t="s">
        <v>76</v>
      </c>
      <c r="AH730">
        <f>VLOOKUP(Table13[[#This Row],[Driven_Wheels]],$K$4:$L$7,2,0)</f>
        <v>4</v>
      </c>
      <c r="AI730">
        <v>4</v>
      </c>
      <c r="AJ730" t="s">
        <v>86</v>
      </c>
      <c r="AK730">
        <f>VLOOKUP(Table13[[#This Row],[Market Category]],$M$4:$N$75,2,0)</f>
        <v>68</v>
      </c>
      <c r="AL730" t="s">
        <v>94</v>
      </c>
      <c r="AM730">
        <f>VLOOKUP(Table13[[#This Row],[Vehicle Size]],$O$4:$P$6,2,0)</f>
        <v>3</v>
      </c>
      <c r="AN730" t="s">
        <v>147</v>
      </c>
      <c r="AO730">
        <f>VLOOKUP(Table13[[#This Row],[Vehicle Style]],$Q$4:$R$19,2,0)</f>
        <v>15</v>
      </c>
      <c r="AP730">
        <v>24</v>
      </c>
      <c r="AQ730">
        <v>18</v>
      </c>
      <c r="AR730">
        <v>870</v>
      </c>
      <c r="AS730">
        <v>2000</v>
      </c>
    </row>
    <row r="731" spans="3:45" x14ac:dyDescent="0.35">
      <c r="C731" t="s">
        <v>943</v>
      </c>
      <c r="D731">
        <v>728</v>
      </c>
      <c r="T731">
        <v>728</v>
      </c>
      <c r="U731" t="s">
        <v>244</v>
      </c>
      <c r="V731">
        <f>VLOOKUP(Table13[[#This Row],[Make]],$A$4:$B$51,2,0)</f>
        <v>48</v>
      </c>
      <c r="W731" t="s">
        <v>268</v>
      </c>
      <c r="X731">
        <f>VLOOKUP(Table13[[#This Row],[Model]],Table12[[Model S]:[Column2]],2,0)</f>
        <v>59</v>
      </c>
      <c r="Y731">
        <v>1991</v>
      </c>
      <c r="Z731">
        <f>VLOOKUP(Table13[[#This Row],[Year]],$E$4:$F$31,2,0)</f>
        <v>2</v>
      </c>
      <c r="AA731" t="s">
        <v>125</v>
      </c>
      <c r="AB731">
        <f>VLOOKUP(Table13[[#This Row],[Engine Fuel Type]],$G$4:$H$13,2,0)</f>
        <v>10</v>
      </c>
      <c r="AC731">
        <v>114</v>
      </c>
      <c r="AD731">
        <v>4</v>
      </c>
      <c r="AE731" t="s">
        <v>81</v>
      </c>
      <c r="AF731">
        <f>VLOOKUP(Table13[[#This Row],[Transmission Type]],$I$4:$J$7,2,0)</f>
        <v>2</v>
      </c>
      <c r="AG731" t="s">
        <v>76</v>
      </c>
      <c r="AH731">
        <f>VLOOKUP(Table13[[#This Row],[Driven_Wheels]],$K$4:$L$7,2,0)</f>
        <v>4</v>
      </c>
      <c r="AI731">
        <v>4</v>
      </c>
      <c r="AJ731" t="s">
        <v>107</v>
      </c>
      <c r="AK731">
        <f>VLOOKUP(Table13[[#This Row],[Market Category]],$M$4:$N$75,2,0)</f>
        <v>64</v>
      </c>
      <c r="AL731" t="s">
        <v>94</v>
      </c>
      <c r="AM731">
        <f>VLOOKUP(Table13[[#This Row],[Vehicle Size]],$O$4:$P$6,2,0)</f>
        <v>3</v>
      </c>
      <c r="AN731" t="s">
        <v>151</v>
      </c>
      <c r="AO731">
        <f>VLOOKUP(Table13[[#This Row],[Vehicle Style]],$Q$4:$R$19,2,0)</f>
        <v>16</v>
      </c>
      <c r="AP731">
        <v>24</v>
      </c>
      <c r="AQ731">
        <v>18</v>
      </c>
      <c r="AR731">
        <v>870</v>
      </c>
      <c r="AS731">
        <v>2000</v>
      </c>
    </row>
    <row r="732" spans="3:45" x14ac:dyDescent="0.35">
      <c r="C732" t="s">
        <v>944</v>
      </c>
      <c r="D732">
        <v>729</v>
      </c>
      <c r="T732">
        <v>729</v>
      </c>
      <c r="U732" t="s">
        <v>244</v>
      </c>
      <c r="V732">
        <f>VLOOKUP(Table13[[#This Row],[Make]],$A$4:$B$51,2,0)</f>
        <v>48</v>
      </c>
      <c r="W732" t="s">
        <v>268</v>
      </c>
      <c r="X732">
        <f>VLOOKUP(Table13[[#This Row],[Model]],Table12[[Model S]:[Column2]],2,0)</f>
        <v>59</v>
      </c>
      <c r="Y732">
        <v>1992</v>
      </c>
      <c r="Z732">
        <f>VLOOKUP(Table13[[#This Row],[Year]],$E$4:$F$31,2,0)</f>
        <v>3</v>
      </c>
      <c r="AA732" t="s">
        <v>125</v>
      </c>
      <c r="AB732">
        <f>VLOOKUP(Table13[[#This Row],[Engine Fuel Type]],$G$4:$H$13,2,0)</f>
        <v>10</v>
      </c>
      <c r="AC732">
        <v>162</v>
      </c>
      <c r="AD732">
        <v>4</v>
      </c>
      <c r="AE732" t="s">
        <v>81</v>
      </c>
      <c r="AF732">
        <f>VLOOKUP(Table13[[#This Row],[Transmission Type]],$I$4:$J$7,2,0)</f>
        <v>2</v>
      </c>
      <c r="AG732" t="s">
        <v>76</v>
      </c>
      <c r="AH732">
        <f>VLOOKUP(Table13[[#This Row],[Driven_Wheels]],$K$4:$L$7,2,0)</f>
        <v>4</v>
      </c>
      <c r="AI732">
        <v>4</v>
      </c>
      <c r="AJ732" t="s">
        <v>86</v>
      </c>
      <c r="AK732">
        <f>VLOOKUP(Table13[[#This Row],[Market Category]],$M$4:$N$75,2,0)</f>
        <v>68</v>
      </c>
      <c r="AL732" t="s">
        <v>94</v>
      </c>
      <c r="AM732">
        <f>VLOOKUP(Table13[[#This Row],[Vehicle Size]],$O$4:$P$6,2,0)</f>
        <v>3</v>
      </c>
      <c r="AN732" t="s">
        <v>151</v>
      </c>
      <c r="AO732">
        <f>VLOOKUP(Table13[[#This Row],[Vehicle Style]],$Q$4:$R$19,2,0)</f>
        <v>16</v>
      </c>
      <c r="AP732">
        <v>20</v>
      </c>
      <c r="AQ732">
        <v>17</v>
      </c>
      <c r="AR732">
        <v>870</v>
      </c>
      <c r="AS732">
        <v>2000</v>
      </c>
    </row>
    <row r="733" spans="3:45" x14ac:dyDescent="0.35">
      <c r="C733" t="s">
        <v>945</v>
      </c>
      <c r="D733">
        <v>730</v>
      </c>
      <c r="T733">
        <v>730</v>
      </c>
      <c r="U733" t="s">
        <v>244</v>
      </c>
      <c r="V733">
        <f>VLOOKUP(Table13[[#This Row],[Make]],$A$4:$B$51,2,0)</f>
        <v>48</v>
      </c>
      <c r="W733" t="s">
        <v>268</v>
      </c>
      <c r="X733">
        <f>VLOOKUP(Table13[[#This Row],[Model]],Table12[[Model S]:[Column2]],2,0)</f>
        <v>59</v>
      </c>
      <c r="Y733">
        <v>1992</v>
      </c>
      <c r="Z733">
        <f>VLOOKUP(Table13[[#This Row],[Year]],$E$4:$F$31,2,0)</f>
        <v>3</v>
      </c>
      <c r="AA733" t="s">
        <v>125</v>
      </c>
      <c r="AB733">
        <f>VLOOKUP(Table13[[#This Row],[Engine Fuel Type]],$G$4:$H$13,2,0)</f>
        <v>10</v>
      </c>
      <c r="AC733">
        <v>114</v>
      </c>
      <c r="AD733">
        <v>4</v>
      </c>
      <c r="AE733" t="s">
        <v>81</v>
      </c>
      <c r="AF733">
        <f>VLOOKUP(Table13[[#This Row],[Transmission Type]],$I$4:$J$7,2,0)</f>
        <v>2</v>
      </c>
      <c r="AG733" t="s">
        <v>76</v>
      </c>
      <c r="AH733">
        <f>VLOOKUP(Table13[[#This Row],[Driven_Wheels]],$K$4:$L$7,2,0)</f>
        <v>4</v>
      </c>
      <c r="AI733">
        <v>4</v>
      </c>
      <c r="AJ733" t="s">
        <v>107</v>
      </c>
      <c r="AK733">
        <f>VLOOKUP(Table13[[#This Row],[Market Category]],$M$4:$N$75,2,0)</f>
        <v>64</v>
      </c>
      <c r="AL733" t="s">
        <v>94</v>
      </c>
      <c r="AM733">
        <f>VLOOKUP(Table13[[#This Row],[Vehicle Size]],$O$4:$P$6,2,0)</f>
        <v>3</v>
      </c>
      <c r="AN733" t="s">
        <v>151</v>
      </c>
      <c r="AO733">
        <f>VLOOKUP(Table13[[#This Row],[Vehicle Style]],$Q$4:$R$19,2,0)</f>
        <v>16</v>
      </c>
      <c r="AP733">
        <v>26</v>
      </c>
      <c r="AQ733">
        <v>18</v>
      </c>
      <c r="AR733">
        <v>870</v>
      </c>
      <c r="AS733">
        <v>2000</v>
      </c>
    </row>
    <row r="734" spans="3:45" x14ac:dyDescent="0.35">
      <c r="C734" t="s">
        <v>946</v>
      </c>
      <c r="D734">
        <v>731</v>
      </c>
      <c r="T734">
        <v>731</v>
      </c>
      <c r="U734" t="s">
        <v>244</v>
      </c>
      <c r="V734">
        <f>VLOOKUP(Table13[[#This Row],[Make]],$A$4:$B$51,2,0)</f>
        <v>48</v>
      </c>
      <c r="W734" t="s">
        <v>268</v>
      </c>
      <c r="X734">
        <f>VLOOKUP(Table13[[#This Row],[Model]],Table12[[Model S]:[Column2]],2,0)</f>
        <v>59</v>
      </c>
      <c r="Y734">
        <v>1992</v>
      </c>
      <c r="Z734">
        <f>VLOOKUP(Table13[[#This Row],[Year]],$E$4:$F$31,2,0)</f>
        <v>3</v>
      </c>
      <c r="AA734" t="s">
        <v>125</v>
      </c>
      <c r="AB734">
        <f>VLOOKUP(Table13[[#This Row],[Engine Fuel Type]],$G$4:$H$13,2,0)</f>
        <v>10</v>
      </c>
      <c r="AC734">
        <v>114</v>
      </c>
      <c r="AD734">
        <v>4</v>
      </c>
      <c r="AE734" t="s">
        <v>81</v>
      </c>
      <c r="AF734">
        <f>VLOOKUP(Table13[[#This Row],[Transmission Type]],$I$4:$J$7,2,0)</f>
        <v>2</v>
      </c>
      <c r="AG734" t="s">
        <v>76</v>
      </c>
      <c r="AH734">
        <f>VLOOKUP(Table13[[#This Row],[Driven_Wheels]],$K$4:$L$7,2,0)</f>
        <v>4</v>
      </c>
      <c r="AI734">
        <v>4</v>
      </c>
      <c r="AJ734" t="s">
        <v>107</v>
      </c>
      <c r="AK734">
        <f>VLOOKUP(Table13[[#This Row],[Market Category]],$M$4:$N$75,2,0)</f>
        <v>64</v>
      </c>
      <c r="AL734" t="s">
        <v>94</v>
      </c>
      <c r="AM734">
        <f>VLOOKUP(Table13[[#This Row],[Vehicle Size]],$O$4:$P$6,2,0)</f>
        <v>3</v>
      </c>
      <c r="AN734" t="s">
        <v>147</v>
      </c>
      <c r="AO734">
        <f>VLOOKUP(Table13[[#This Row],[Vehicle Style]],$Q$4:$R$19,2,0)</f>
        <v>15</v>
      </c>
      <c r="AP734">
        <v>26</v>
      </c>
      <c r="AQ734">
        <v>18</v>
      </c>
      <c r="AR734">
        <v>870</v>
      </c>
      <c r="AS734">
        <v>2000</v>
      </c>
    </row>
    <row r="735" spans="3:45" x14ac:dyDescent="0.35">
      <c r="C735" t="s">
        <v>947</v>
      </c>
      <c r="D735">
        <v>732</v>
      </c>
      <c r="T735">
        <v>732</v>
      </c>
      <c r="U735" t="s">
        <v>244</v>
      </c>
      <c r="V735">
        <f>VLOOKUP(Table13[[#This Row],[Make]],$A$4:$B$51,2,0)</f>
        <v>48</v>
      </c>
      <c r="W735" t="s">
        <v>270</v>
      </c>
      <c r="X735">
        <f>VLOOKUP(Table13[[#This Row],[Model]],Table12[[Model S]:[Column2]],2,0)</f>
        <v>60</v>
      </c>
      <c r="Y735">
        <v>1990</v>
      </c>
      <c r="Z735">
        <f>VLOOKUP(Table13[[#This Row],[Year]],$E$4:$F$31,2,0)</f>
        <v>1</v>
      </c>
      <c r="AA735" t="s">
        <v>125</v>
      </c>
      <c r="AB735">
        <f>VLOOKUP(Table13[[#This Row],[Engine Fuel Type]],$G$4:$H$13,2,0)</f>
        <v>10</v>
      </c>
      <c r="AC735">
        <v>144</v>
      </c>
      <c r="AD735">
        <v>6</v>
      </c>
      <c r="AE735" t="s">
        <v>81</v>
      </c>
      <c r="AF735">
        <f>VLOOKUP(Table13[[#This Row],[Transmission Type]],$I$4:$J$7,2,0)</f>
        <v>2</v>
      </c>
      <c r="AG735" t="s">
        <v>76</v>
      </c>
      <c r="AH735">
        <f>VLOOKUP(Table13[[#This Row],[Driven_Wheels]],$K$4:$L$7,2,0)</f>
        <v>4</v>
      </c>
      <c r="AI735">
        <v>4</v>
      </c>
      <c r="AJ735" t="s">
        <v>107</v>
      </c>
      <c r="AK735">
        <f>VLOOKUP(Table13[[#This Row],[Market Category]],$M$4:$N$75,2,0)</f>
        <v>64</v>
      </c>
      <c r="AL735" t="s">
        <v>94</v>
      </c>
      <c r="AM735">
        <f>VLOOKUP(Table13[[#This Row],[Vehicle Size]],$O$4:$P$6,2,0)</f>
        <v>3</v>
      </c>
      <c r="AN735" t="s">
        <v>147</v>
      </c>
      <c r="AO735">
        <f>VLOOKUP(Table13[[#This Row],[Vehicle Style]],$Q$4:$R$19,2,0)</f>
        <v>15</v>
      </c>
      <c r="AP735">
        <v>19</v>
      </c>
      <c r="AQ735">
        <v>15</v>
      </c>
      <c r="AR735">
        <v>870</v>
      </c>
      <c r="AS735">
        <v>2000</v>
      </c>
    </row>
    <row r="736" spans="3:45" x14ac:dyDescent="0.35">
      <c r="C736" t="s">
        <v>948</v>
      </c>
      <c r="D736">
        <v>733</v>
      </c>
      <c r="T736">
        <v>733</v>
      </c>
      <c r="U736" t="s">
        <v>244</v>
      </c>
      <c r="V736">
        <f>VLOOKUP(Table13[[#This Row],[Make]],$A$4:$B$51,2,0)</f>
        <v>48</v>
      </c>
      <c r="W736" t="s">
        <v>270</v>
      </c>
      <c r="X736">
        <f>VLOOKUP(Table13[[#This Row],[Model]],Table12[[Model S]:[Column2]],2,0)</f>
        <v>60</v>
      </c>
      <c r="Y736">
        <v>1990</v>
      </c>
      <c r="Z736">
        <f>VLOOKUP(Table13[[#This Row],[Year]],$E$4:$F$31,2,0)</f>
        <v>1</v>
      </c>
      <c r="AA736" t="s">
        <v>125</v>
      </c>
      <c r="AB736">
        <f>VLOOKUP(Table13[[#This Row],[Engine Fuel Type]],$G$4:$H$13,2,0)</f>
        <v>10</v>
      </c>
      <c r="AC736">
        <v>162</v>
      </c>
      <c r="AD736">
        <v>4</v>
      </c>
      <c r="AE736" t="s">
        <v>81</v>
      </c>
      <c r="AF736">
        <f>VLOOKUP(Table13[[#This Row],[Transmission Type]],$I$4:$J$7,2,0)</f>
        <v>2</v>
      </c>
      <c r="AG736" t="s">
        <v>76</v>
      </c>
      <c r="AH736">
        <f>VLOOKUP(Table13[[#This Row],[Driven_Wheels]],$K$4:$L$7,2,0)</f>
        <v>4</v>
      </c>
      <c r="AI736">
        <v>4</v>
      </c>
      <c r="AJ736" t="s">
        <v>107</v>
      </c>
      <c r="AK736">
        <f>VLOOKUP(Table13[[#This Row],[Market Category]],$M$4:$N$75,2,0)</f>
        <v>64</v>
      </c>
      <c r="AL736" t="s">
        <v>94</v>
      </c>
      <c r="AM736">
        <f>VLOOKUP(Table13[[#This Row],[Vehicle Size]],$O$4:$P$6,2,0)</f>
        <v>3</v>
      </c>
      <c r="AN736" t="s">
        <v>151</v>
      </c>
      <c r="AO736">
        <f>VLOOKUP(Table13[[#This Row],[Vehicle Style]],$Q$4:$R$19,2,0)</f>
        <v>16</v>
      </c>
      <c r="AP736">
        <v>20</v>
      </c>
      <c r="AQ736">
        <v>16</v>
      </c>
      <c r="AR736">
        <v>870</v>
      </c>
      <c r="AS736">
        <v>2000</v>
      </c>
    </row>
    <row r="737" spans="3:45" x14ac:dyDescent="0.35">
      <c r="C737" t="s">
        <v>949</v>
      </c>
      <c r="D737">
        <v>734</v>
      </c>
      <c r="T737">
        <v>734</v>
      </c>
      <c r="U737" t="s">
        <v>244</v>
      </c>
      <c r="V737">
        <f>VLOOKUP(Table13[[#This Row],[Make]],$A$4:$B$51,2,0)</f>
        <v>48</v>
      </c>
      <c r="W737" t="s">
        <v>270</v>
      </c>
      <c r="X737">
        <f>VLOOKUP(Table13[[#This Row],[Model]],Table12[[Model S]:[Column2]],2,0)</f>
        <v>60</v>
      </c>
      <c r="Y737">
        <v>1990</v>
      </c>
      <c r="Z737">
        <f>VLOOKUP(Table13[[#This Row],[Year]],$E$4:$F$31,2,0)</f>
        <v>1</v>
      </c>
      <c r="AA737" t="s">
        <v>125</v>
      </c>
      <c r="AB737">
        <f>VLOOKUP(Table13[[#This Row],[Engine Fuel Type]],$G$4:$H$13,2,0)</f>
        <v>10</v>
      </c>
      <c r="AC737">
        <v>162</v>
      </c>
      <c r="AD737">
        <v>4</v>
      </c>
      <c r="AE737" t="s">
        <v>81</v>
      </c>
      <c r="AF737">
        <f>VLOOKUP(Table13[[#This Row],[Transmission Type]],$I$4:$J$7,2,0)</f>
        <v>2</v>
      </c>
      <c r="AG737" t="s">
        <v>76</v>
      </c>
      <c r="AH737">
        <f>VLOOKUP(Table13[[#This Row],[Driven_Wheels]],$K$4:$L$7,2,0)</f>
        <v>4</v>
      </c>
      <c r="AI737">
        <v>4</v>
      </c>
      <c r="AJ737" t="s">
        <v>107</v>
      </c>
      <c r="AK737">
        <f>VLOOKUP(Table13[[#This Row],[Market Category]],$M$4:$N$75,2,0)</f>
        <v>64</v>
      </c>
      <c r="AL737" t="s">
        <v>94</v>
      </c>
      <c r="AM737">
        <f>VLOOKUP(Table13[[#This Row],[Vehicle Size]],$O$4:$P$6,2,0)</f>
        <v>3</v>
      </c>
      <c r="AN737" t="s">
        <v>147</v>
      </c>
      <c r="AO737">
        <f>VLOOKUP(Table13[[#This Row],[Vehicle Style]],$Q$4:$R$19,2,0)</f>
        <v>15</v>
      </c>
      <c r="AP737">
        <v>20</v>
      </c>
      <c r="AQ737">
        <v>16</v>
      </c>
      <c r="AR737">
        <v>870</v>
      </c>
      <c r="AS737">
        <v>2000</v>
      </c>
    </row>
    <row r="738" spans="3:45" x14ac:dyDescent="0.35">
      <c r="C738" t="s">
        <v>950</v>
      </c>
      <c r="D738">
        <v>735</v>
      </c>
      <c r="T738">
        <v>735</v>
      </c>
      <c r="U738" t="s">
        <v>244</v>
      </c>
      <c r="V738">
        <f>VLOOKUP(Table13[[#This Row],[Make]],$A$4:$B$51,2,0)</f>
        <v>48</v>
      </c>
      <c r="W738" t="s">
        <v>272</v>
      </c>
      <c r="X738">
        <f>VLOOKUP(Table13[[#This Row],[Model]],Table12[[Model S]:[Column2]],2,0)</f>
        <v>61</v>
      </c>
      <c r="Y738">
        <v>1990</v>
      </c>
      <c r="Z738">
        <f>VLOOKUP(Table13[[#This Row],[Year]],$E$4:$F$31,2,0)</f>
        <v>1</v>
      </c>
      <c r="AA738" t="s">
        <v>125</v>
      </c>
      <c r="AB738">
        <f>VLOOKUP(Table13[[#This Row],[Engine Fuel Type]],$G$4:$H$13,2,0)</f>
        <v>10</v>
      </c>
      <c r="AC738">
        <v>188</v>
      </c>
      <c r="AD738">
        <v>4</v>
      </c>
      <c r="AE738" t="s">
        <v>81</v>
      </c>
      <c r="AF738">
        <f>VLOOKUP(Table13[[#This Row],[Transmission Type]],$I$4:$J$7,2,0)</f>
        <v>2</v>
      </c>
      <c r="AG738" t="s">
        <v>76</v>
      </c>
      <c r="AH738">
        <f>VLOOKUP(Table13[[#This Row],[Driven_Wheels]],$K$4:$L$7,2,0)</f>
        <v>4</v>
      </c>
      <c r="AI738">
        <v>2</v>
      </c>
      <c r="AJ738" t="s">
        <v>107</v>
      </c>
      <c r="AK738">
        <f>VLOOKUP(Table13[[#This Row],[Market Category]],$M$4:$N$75,2,0)</f>
        <v>64</v>
      </c>
      <c r="AL738" t="s">
        <v>94</v>
      </c>
      <c r="AM738">
        <f>VLOOKUP(Table13[[#This Row],[Vehicle Size]],$O$4:$P$6,2,0)</f>
        <v>3</v>
      </c>
      <c r="AN738" t="s">
        <v>78</v>
      </c>
      <c r="AO738">
        <f>VLOOKUP(Table13[[#This Row],[Vehicle Style]],$Q$4:$R$19,2,0)</f>
        <v>9</v>
      </c>
      <c r="AP738">
        <v>20</v>
      </c>
      <c r="AQ738">
        <v>16</v>
      </c>
      <c r="AR738">
        <v>870</v>
      </c>
      <c r="AS738">
        <v>2000</v>
      </c>
    </row>
    <row r="739" spans="3:45" x14ac:dyDescent="0.35">
      <c r="C739" t="s">
        <v>951</v>
      </c>
      <c r="D739">
        <v>736</v>
      </c>
      <c r="T739">
        <v>736</v>
      </c>
      <c r="U739" t="s">
        <v>244</v>
      </c>
      <c r="V739">
        <f>VLOOKUP(Table13[[#This Row],[Make]],$A$4:$B$51,2,0)</f>
        <v>48</v>
      </c>
      <c r="W739" t="s">
        <v>272</v>
      </c>
      <c r="X739">
        <f>VLOOKUP(Table13[[#This Row],[Model]],Table12[[Model S]:[Column2]],2,0)</f>
        <v>61</v>
      </c>
      <c r="Y739">
        <v>1990</v>
      </c>
      <c r="Z739">
        <f>VLOOKUP(Table13[[#This Row],[Year]],$E$4:$F$31,2,0)</f>
        <v>1</v>
      </c>
      <c r="AA739" t="s">
        <v>125</v>
      </c>
      <c r="AB739">
        <f>VLOOKUP(Table13[[#This Row],[Engine Fuel Type]],$G$4:$H$13,2,0)</f>
        <v>10</v>
      </c>
      <c r="AC739">
        <v>144</v>
      </c>
      <c r="AD739">
        <v>6</v>
      </c>
      <c r="AE739" t="s">
        <v>81</v>
      </c>
      <c r="AF739">
        <f>VLOOKUP(Table13[[#This Row],[Transmission Type]],$I$4:$J$7,2,0)</f>
        <v>2</v>
      </c>
      <c r="AG739" t="s">
        <v>76</v>
      </c>
      <c r="AH739">
        <f>VLOOKUP(Table13[[#This Row],[Driven_Wheels]],$K$4:$L$7,2,0)</f>
        <v>4</v>
      </c>
      <c r="AI739">
        <v>2</v>
      </c>
      <c r="AJ739" t="s">
        <v>107</v>
      </c>
      <c r="AK739">
        <f>VLOOKUP(Table13[[#This Row],[Market Category]],$M$4:$N$75,2,0)</f>
        <v>64</v>
      </c>
      <c r="AL739" t="s">
        <v>94</v>
      </c>
      <c r="AM739">
        <f>VLOOKUP(Table13[[#This Row],[Vehicle Size]],$O$4:$P$6,2,0)</f>
        <v>3</v>
      </c>
      <c r="AN739" t="s">
        <v>78</v>
      </c>
      <c r="AO739">
        <f>VLOOKUP(Table13[[#This Row],[Vehicle Style]],$Q$4:$R$19,2,0)</f>
        <v>9</v>
      </c>
      <c r="AP739">
        <v>19</v>
      </c>
      <c r="AQ739">
        <v>15</v>
      </c>
      <c r="AR739">
        <v>870</v>
      </c>
      <c r="AS739">
        <v>2000</v>
      </c>
    </row>
    <row r="740" spans="3:45" x14ac:dyDescent="0.35">
      <c r="C740" t="s">
        <v>952</v>
      </c>
      <c r="D740">
        <v>737</v>
      </c>
      <c r="T740">
        <v>737</v>
      </c>
      <c r="U740" t="s">
        <v>72</v>
      </c>
      <c r="V740">
        <f>VLOOKUP(Table13[[#This Row],[Make]],$A$4:$B$51,2,0)</f>
        <v>6</v>
      </c>
      <c r="W740" t="s">
        <v>274</v>
      </c>
      <c r="X740">
        <f>VLOOKUP(Table13[[#This Row],[Model]],Table12[[Model S]:[Column2]],2,0)</f>
        <v>62</v>
      </c>
      <c r="Y740">
        <v>1995</v>
      </c>
      <c r="Z740">
        <f>VLOOKUP(Table13[[#This Row],[Year]],$E$4:$F$31,2,0)</f>
        <v>6</v>
      </c>
      <c r="AA740" t="s">
        <v>125</v>
      </c>
      <c r="AB740">
        <f>VLOOKUP(Table13[[#This Row],[Engine Fuel Type]],$G$4:$H$13,2,0)</f>
        <v>10</v>
      </c>
      <c r="AC740">
        <v>282</v>
      </c>
      <c r="AD740">
        <v>8</v>
      </c>
      <c r="AE740" t="s">
        <v>81</v>
      </c>
      <c r="AF740">
        <f>VLOOKUP(Table13[[#This Row],[Transmission Type]],$I$4:$J$7,2,0)</f>
        <v>2</v>
      </c>
      <c r="AG740" t="s">
        <v>76</v>
      </c>
      <c r="AH740">
        <f>VLOOKUP(Table13[[#This Row],[Driven_Wheels]],$K$4:$L$7,2,0)</f>
        <v>4</v>
      </c>
      <c r="AI740">
        <v>2</v>
      </c>
      <c r="AJ740" t="s">
        <v>86</v>
      </c>
      <c r="AK740">
        <f>VLOOKUP(Table13[[#This Row],[Market Category]],$M$4:$N$75,2,0)</f>
        <v>68</v>
      </c>
      <c r="AL740" t="s">
        <v>94</v>
      </c>
      <c r="AM740">
        <f>VLOOKUP(Table13[[#This Row],[Vehicle Size]],$O$4:$P$6,2,0)</f>
        <v>3</v>
      </c>
      <c r="AN740" t="s">
        <v>78</v>
      </c>
      <c r="AO740">
        <f>VLOOKUP(Table13[[#This Row],[Vehicle Style]],$Q$4:$R$19,2,0)</f>
        <v>9</v>
      </c>
      <c r="AP740">
        <v>22</v>
      </c>
      <c r="AQ740">
        <v>15</v>
      </c>
      <c r="AR740">
        <v>3916</v>
      </c>
      <c r="AS740">
        <v>4784</v>
      </c>
    </row>
    <row r="741" spans="3:45" x14ac:dyDescent="0.35">
      <c r="C741" t="s">
        <v>953</v>
      </c>
      <c r="D741">
        <v>738</v>
      </c>
      <c r="T741">
        <v>738</v>
      </c>
      <c r="U741" t="s">
        <v>72</v>
      </c>
      <c r="V741">
        <f>VLOOKUP(Table13[[#This Row],[Make]],$A$4:$B$51,2,0)</f>
        <v>6</v>
      </c>
      <c r="W741" t="s">
        <v>274</v>
      </c>
      <c r="X741">
        <f>VLOOKUP(Table13[[#This Row],[Model]],Table12[[Model S]:[Column2]],2,0)</f>
        <v>62</v>
      </c>
      <c r="Y741">
        <v>1995</v>
      </c>
      <c r="Z741">
        <f>VLOOKUP(Table13[[#This Row],[Year]],$E$4:$F$31,2,0)</f>
        <v>6</v>
      </c>
      <c r="AA741" t="s">
        <v>125</v>
      </c>
      <c r="AB741">
        <f>VLOOKUP(Table13[[#This Row],[Engine Fuel Type]],$G$4:$H$13,2,0)</f>
        <v>10</v>
      </c>
      <c r="AC741">
        <v>322</v>
      </c>
      <c r="AD741">
        <v>12</v>
      </c>
      <c r="AE741" t="s">
        <v>81</v>
      </c>
      <c r="AF741">
        <f>VLOOKUP(Table13[[#This Row],[Transmission Type]],$I$4:$J$7,2,0)</f>
        <v>2</v>
      </c>
      <c r="AG741" t="s">
        <v>76</v>
      </c>
      <c r="AH741">
        <f>VLOOKUP(Table13[[#This Row],[Driven_Wheels]],$K$4:$L$7,2,0)</f>
        <v>4</v>
      </c>
      <c r="AI741">
        <v>2</v>
      </c>
      <c r="AJ741" t="s">
        <v>86</v>
      </c>
      <c r="AK741">
        <f>VLOOKUP(Table13[[#This Row],[Market Category]],$M$4:$N$75,2,0)</f>
        <v>68</v>
      </c>
      <c r="AL741" t="s">
        <v>94</v>
      </c>
      <c r="AM741">
        <f>VLOOKUP(Table13[[#This Row],[Vehicle Size]],$O$4:$P$6,2,0)</f>
        <v>3</v>
      </c>
      <c r="AN741" t="s">
        <v>78</v>
      </c>
      <c r="AO741">
        <f>VLOOKUP(Table13[[#This Row],[Vehicle Style]],$Q$4:$R$19,2,0)</f>
        <v>9</v>
      </c>
      <c r="AP741">
        <v>19</v>
      </c>
      <c r="AQ741">
        <v>12</v>
      </c>
      <c r="AR741">
        <v>3916</v>
      </c>
      <c r="AS741">
        <v>5858</v>
      </c>
    </row>
    <row r="742" spans="3:45" x14ac:dyDescent="0.35">
      <c r="C742" t="s">
        <v>954</v>
      </c>
      <c r="D742">
        <v>739</v>
      </c>
      <c r="T742">
        <v>739</v>
      </c>
      <c r="U742" t="s">
        <v>72</v>
      </c>
      <c r="V742">
        <f>VLOOKUP(Table13[[#This Row],[Make]],$A$4:$B$51,2,0)</f>
        <v>6</v>
      </c>
      <c r="W742" t="s">
        <v>274</v>
      </c>
      <c r="X742">
        <f>VLOOKUP(Table13[[#This Row],[Model]],Table12[[Model S]:[Column2]],2,0)</f>
        <v>62</v>
      </c>
      <c r="Y742">
        <v>1995</v>
      </c>
      <c r="Z742">
        <f>VLOOKUP(Table13[[#This Row],[Year]],$E$4:$F$31,2,0)</f>
        <v>6</v>
      </c>
      <c r="AA742" t="s">
        <v>125</v>
      </c>
      <c r="AB742">
        <f>VLOOKUP(Table13[[#This Row],[Engine Fuel Type]],$G$4:$H$13,2,0)</f>
        <v>10</v>
      </c>
      <c r="AC742">
        <v>372</v>
      </c>
      <c r="AD742">
        <v>12</v>
      </c>
      <c r="AE742" t="s">
        <v>75</v>
      </c>
      <c r="AF742">
        <f>VLOOKUP(Table13[[#This Row],[Transmission Type]],$I$4:$J$7,2,0)</f>
        <v>4</v>
      </c>
      <c r="AG742" t="s">
        <v>76</v>
      </c>
      <c r="AH742">
        <f>VLOOKUP(Table13[[#This Row],[Driven_Wheels]],$K$4:$L$7,2,0)</f>
        <v>4</v>
      </c>
      <c r="AI742">
        <v>2</v>
      </c>
      <c r="AJ742" t="s">
        <v>222</v>
      </c>
      <c r="AK742">
        <f>VLOOKUP(Table13[[#This Row],[Market Category]],$M$4:$N$75,2,0)</f>
        <v>40</v>
      </c>
      <c r="AL742" t="s">
        <v>94</v>
      </c>
      <c r="AM742">
        <f>VLOOKUP(Table13[[#This Row],[Vehicle Size]],$O$4:$P$6,2,0)</f>
        <v>3</v>
      </c>
      <c r="AN742" t="s">
        <v>78</v>
      </c>
      <c r="AO742">
        <f>VLOOKUP(Table13[[#This Row],[Vehicle Style]],$Q$4:$R$19,2,0)</f>
        <v>9</v>
      </c>
      <c r="AP742">
        <v>18</v>
      </c>
      <c r="AQ742">
        <v>10</v>
      </c>
      <c r="AR742">
        <v>3916</v>
      </c>
      <c r="AS742">
        <v>8488</v>
      </c>
    </row>
    <row r="743" spans="3:45" x14ac:dyDescent="0.35">
      <c r="C743" t="s">
        <v>955</v>
      </c>
      <c r="D743">
        <v>740</v>
      </c>
      <c r="T743">
        <v>740</v>
      </c>
      <c r="U743" t="s">
        <v>72</v>
      </c>
      <c r="V743">
        <f>VLOOKUP(Table13[[#This Row],[Make]],$A$4:$B$51,2,0)</f>
        <v>6</v>
      </c>
      <c r="W743" t="s">
        <v>274</v>
      </c>
      <c r="X743">
        <f>VLOOKUP(Table13[[#This Row],[Model]],Table12[[Model S]:[Column2]],2,0)</f>
        <v>62</v>
      </c>
      <c r="Y743">
        <v>1996</v>
      </c>
      <c r="Z743">
        <f>VLOOKUP(Table13[[#This Row],[Year]],$E$4:$F$31,2,0)</f>
        <v>7</v>
      </c>
      <c r="AA743" t="s">
        <v>125</v>
      </c>
      <c r="AB743">
        <f>VLOOKUP(Table13[[#This Row],[Engine Fuel Type]],$G$4:$H$13,2,0)</f>
        <v>10</v>
      </c>
      <c r="AC743">
        <v>322</v>
      </c>
      <c r="AD743">
        <v>12</v>
      </c>
      <c r="AE743" t="s">
        <v>81</v>
      </c>
      <c r="AF743">
        <f>VLOOKUP(Table13[[#This Row],[Transmission Type]],$I$4:$J$7,2,0)</f>
        <v>2</v>
      </c>
      <c r="AG743" t="s">
        <v>76</v>
      </c>
      <c r="AH743">
        <f>VLOOKUP(Table13[[#This Row],[Driven_Wheels]],$K$4:$L$7,2,0)</f>
        <v>4</v>
      </c>
      <c r="AI743">
        <v>2</v>
      </c>
      <c r="AJ743" t="s">
        <v>86</v>
      </c>
      <c r="AK743">
        <f>VLOOKUP(Table13[[#This Row],[Market Category]],$M$4:$N$75,2,0)</f>
        <v>68</v>
      </c>
      <c r="AL743" t="s">
        <v>94</v>
      </c>
      <c r="AM743">
        <f>VLOOKUP(Table13[[#This Row],[Vehicle Size]],$O$4:$P$6,2,0)</f>
        <v>3</v>
      </c>
      <c r="AN743" t="s">
        <v>78</v>
      </c>
      <c r="AO743">
        <f>VLOOKUP(Table13[[#This Row],[Vehicle Style]],$Q$4:$R$19,2,0)</f>
        <v>9</v>
      </c>
      <c r="AP743">
        <v>19</v>
      </c>
      <c r="AQ743">
        <v>12</v>
      </c>
      <c r="AR743">
        <v>3916</v>
      </c>
      <c r="AS743">
        <v>6954</v>
      </c>
    </row>
    <row r="744" spans="3:45" x14ac:dyDescent="0.35">
      <c r="C744" t="s">
        <v>956</v>
      </c>
      <c r="D744">
        <v>741</v>
      </c>
      <c r="T744">
        <v>741</v>
      </c>
      <c r="U744" t="s">
        <v>72</v>
      </c>
      <c r="V744">
        <f>VLOOKUP(Table13[[#This Row],[Make]],$A$4:$B$51,2,0)</f>
        <v>6</v>
      </c>
      <c r="W744" t="s">
        <v>274</v>
      </c>
      <c r="X744">
        <f>VLOOKUP(Table13[[#This Row],[Model]],Table12[[Model S]:[Column2]],2,0)</f>
        <v>62</v>
      </c>
      <c r="Y744">
        <v>1996</v>
      </c>
      <c r="Z744">
        <f>VLOOKUP(Table13[[#This Row],[Year]],$E$4:$F$31,2,0)</f>
        <v>7</v>
      </c>
      <c r="AA744" t="s">
        <v>125</v>
      </c>
      <c r="AB744">
        <f>VLOOKUP(Table13[[#This Row],[Engine Fuel Type]],$G$4:$H$13,2,0)</f>
        <v>10</v>
      </c>
      <c r="AC744">
        <v>282</v>
      </c>
      <c r="AD744">
        <v>8</v>
      </c>
      <c r="AE744" t="s">
        <v>81</v>
      </c>
      <c r="AF744">
        <f>VLOOKUP(Table13[[#This Row],[Transmission Type]],$I$4:$J$7,2,0)</f>
        <v>2</v>
      </c>
      <c r="AG744" t="s">
        <v>76</v>
      </c>
      <c r="AH744">
        <f>VLOOKUP(Table13[[#This Row],[Driven_Wheels]],$K$4:$L$7,2,0)</f>
        <v>4</v>
      </c>
      <c r="AI744">
        <v>2</v>
      </c>
      <c r="AJ744" t="s">
        <v>86</v>
      </c>
      <c r="AK744">
        <f>VLOOKUP(Table13[[#This Row],[Market Category]],$M$4:$N$75,2,0)</f>
        <v>68</v>
      </c>
      <c r="AL744" t="s">
        <v>94</v>
      </c>
      <c r="AM744">
        <f>VLOOKUP(Table13[[#This Row],[Vehicle Size]],$O$4:$P$6,2,0)</f>
        <v>3</v>
      </c>
      <c r="AN744" t="s">
        <v>78</v>
      </c>
      <c r="AO744">
        <f>VLOOKUP(Table13[[#This Row],[Vehicle Style]],$Q$4:$R$19,2,0)</f>
        <v>9</v>
      </c>
      <c r="AP744">
        <v>19</v>
      </c>
      <c r="AQ744">
        <v>14</v>
      </c>
      <c r="AR744">
        <v>3916</v>
      </c>
      <c r="AS744">
        <v>5680</v>
      </c>
    </row>
    <row r="745" spans="3:45" x14ac:dyDescent="0.35">
      <c r="C745" t="s">
        <v>957</v>
      </c>
      <c r="D745">
        <v>742</v>
      </c>
      <c r="T745">
        <v>742</v>
      </c>
      <c r="U745" t="s">
        <v>72</v>
      </c>
      <c r="V745">
        <f>VLOOKUP(Table13[[#This Row],[Make]],$A$4:$B$51,2,0)</f>
        <v>6</v>
      </c>
      <c r="W745" t="s">
        <v>274</v>
      </c>
      <c r="X745">
        <f>VLOOKUP(Table13[[#This Row],[Model]],Table12[[Model S]:[Column2]],2,0)</f>
        <v>62</v>
      </c>
      <c r="Y745">
        <v>1997</v>
      </c>
      <c r="Z745">
        <f>VLOOKUP(Table13[[#This Row],[Year]],$E$4:$F$31,2,0)</f>
        <v>8</v>
      </c>
      <c r="AA745" t="s">
        <v>125</v>
      </c>
      <c r="AB745">
        <f>VLOOKUP(Table13[[#This Row],[Engine Fuel Type]],$G$4:$H$13,2,0)</f>
        <v>10</v>
      </c>
      <c r="AC745">
        <v>322</v>
      </c>
      <c r="AD745">
        <v>12</v>
      </c>
      <c r="AE745" t="s">
        <v>81</v>
      </c>
      <c r="AF745">
        <f>VLOOKUP(Table13[[#This Row],[Transmission Type]],$I$4:$J$7,2,0)</f>
        <v>2</v>
      </c>
      <c r="AG745" t="s">
        <v>76</v>
      </c>
      <c r="AH745">
        <f>VLOOKUP(Table13[[#This Row],[Driven_Wheels]],$K$4:$L$7,2,0)</f>
        <v>4</v>
      </c>
      <c r="AI745">
        <v>2</v>
      </c>
      <c r="AJ745" t="s">
        <v>86</v>
      </c>
      <c r="AK745">
        <f>VLOOKUP(Table13[[#This Row],[Market Category]],$M$4:$N$75,2,0)</f>
        <v>68</v>
      </c>
      <c r="AL745" t="s">
        <v>94</v>
      </c>
      <c r="AM745">
        <f>VLOOKUP(Table13[[#This Row],[Vehicle Size]],$O$4:$P$6,2,0)</f>
        <v>3</v>
      </c>
      <c r="AN745" t="s">
        <v>78</v>
      </c>
      <c r="AO745">
        <f>VLOOKUP(Table13[[#This Row],[Vehicle Style]],$Q$4:$R$19,2,0)</f>
        <v>9</v>
      </c>
      <c r="AP745">
        <v>19</v>
      </c>
      <c r="AQ745">
        <v>12</v>
      </c>
      <c r="AR745">
        <v>3916</v>
      </c>
      <c r="AS745">
        <v>7624</v>
      </c>
    </row>
    <row r="746" spans="3:45" x14ac:dyDescent="0.35">
      <c r="C746" t="s">
        <v>958</v>
      </c>
      <c r="D746">
        <v>743</v>
      </c>
      <c r="T746">
        <v>743</v>
      </c>
      <c r="U746" t="s">
        <v>72</v>
      </c>
      <c r="V746">
        <f>VLOOKUP(Table13[[#This Row],[Make]],$A$4:$B$51,2,0)</f>
        <v>6</v>
      </c>
      <c r="W746" t="s">
        <v>274</v>
      </c>
      <c r="X746">
        <f>VLOOKUP(Table13[[#This Row],[Model]],Table12[[Model S]:[Column2]],2,0)</f>
        <v>62</v>
      </c>
      <c r="Y746">
        <v>1997</v>
      </c>
      <c r="Z746">
        <f>VLOOKUP(Table13[[#This Row],[Year]],$E$4:$F$31,2,0)</f>
        <v>8</v>
      </c>
      <c r="AA746" t="s">
        <v>125</v>
      </c>
      <c r="AB746">
        <f>VLOOKUP(Table13[[#This Row],[Engine Fuel Type]],$G$4:$H$13,2,0)</f>
        <v>10</v>
      </c>
      <c r="AC746">
        <v>282</v>
      </c>
      <c r="AD746">
        <v>8</v>
      </c>
      <c r="AE746" t="s">
        <v>81</v>
      </c>
      <c r="AF746">
        <f>VLOOKUP(Table13[[#This Row],[Transmission Type]],$I$4:$J$7,2,0)</f>
        <v>2</v>
      </c>
      <c r="AG746" t="s">
        <v>76</v>
      </c>
      <c r="AH746">
        <f>VLOOKUP(Table13[[#This Row],[Driven_Wheels]],$K$4:$L$7,2,0)</f>
        <v>4</v>
      </c>
      <c r="AI746">
        <v>2</v>
      </c>
      <c r="AJ746" t="s">
        <v>86</v>
      </c>
      <c r="AK746">
        <f>VLOOKUP(Table13[[#This Row],[Market Category]],$M$4:$N$75,2,0)</f>
        <v>68</v>
      </c>
      <c r="AL746" t="s">
        <v>94</v>
      </c>
      <c r="AM746">
        <f>VLOOKUP(Table13[[#This Row],[Vehicle Size]],$O$4:$P$6,2,0)</f>
        <v>3</v>
      </c>
      <c r="AN746" t="s">
        <v>78</v>
      </c>
      <c r="AO746">
        <f>VLOOKUP(Table13[[#This Row],[Vehicle Style]],$Q$4:$R$19,2,0)</f>
        <v>9</v>
      </c>
      <c r="AP746">
        <v>19</v>
      </c>
      <c r="AQ746">
        <v>14</v>
      </c>
      <c r="AR746">
        <v>3916</v>
      </c>
      <c r="AS746">
        <v>6693</v>
      </c>
    </row>
    <row r="747" spans="3:45" x14ac:dyDescent="0.35">
      <c r="C747" t="s">
        <v>959</v>
      </c>
      <c r="D747">
        <v>744</v>
      </c>
      <c r="T747">
        <v>744</v>
      </c>
      <c r="U747" t="s">
        <v>97</v>
      </c>
      <c r="V747">
        <f>VLOOKUP(Table13[[#This Row],[Make]],$A$4:$B$51,2,0)</f>
        <v>4</v>
      </c>
      <c r="W747" t="s">
        <v>276</v>
      </c>
      <c r="X747">
        <f>VLOOKUP(Table13[[#This Row],[Model]],Table12[[Model S]:[Column2]],2,0)</f>
        <v>63</v>
      </c>
      <c r="Y747">
        <v>1990</v>
      </c>
      <c r="Z747">
        <f>VLOOKUP(Table13[[#This Row],[Year]],$E$4:$F$31,2,0)</f>
        <v>1</v>
      </c>
      <c r="AA747" t="s">
        <v>125</v>
      </c>
      <c r="AB747">
        <f>VLOOKUP(Table13[[#This Row],[Engine Fuel Type]],$G$4:$H$13,2,0)</f>
        <v>10</v>
      </c>
      <c r="AC747">
        <v>108</v>
      </c>
      <c r="AD747">
        <v>4</v>
      </c>
      <c r="AE747" t="s">
        <v>75</v>
      </c>
      <c r="AF747">
        <f>VLOOKUP(Table13[[#This Row],[Transmission Type]],$I$4:$J$7,2,0)</f>
        <v>4</v>
      </c>
      <c r="AG747" t="s">
        <v>92</v>
      </c>
      <c r="AH747">
        <f>VLOOKUP(Table13[[#This Row],[Driven_Wheels]],$K$4:$L$7,2,0)</f>
        <v>3</v>
      </c>
      <c r="AI747">
        <v>4</v>
      </c>
      <c r="AJ747" t="s">
        <v>107</v>
      </c>
      <c r="AK747">
        <f>VLOOKUP(Table13[[#This Row],[Market Category]],$M$4:$N$75,2,0)</f>
        <v>64</v>
      </c>
      <c r="AL747" t="s">
        <v>70</v>
      </c>
      <c r="AM747">
        <f>VLOOKUP(Table13[[#This Row],[Vehicle Size]],$O$4:$P$6,2,0)</f>
        <v>1</v>
      </c>
      <c r="AN747" t="s">
        <v>147</v>
      </c>
      <c r="AO747">
        <f>VLOOKUP(Table13[[#This Row],[Vehicle Style]],$Q$4:$R$19,2,0)</f>
        <v>15</v>
      </c>
      <c r="AP747">
        <v>28</v>
      </c>
      <c r="AQ747">
        <v>19</v>
      </c>
      <c r="AR747">
        <v>3105</v>
      </c>
      <c r="AS747">
        <v>2000</v>
      </c>
    </row>
    <row r="748" spans="3:45" x14ac:dyDescent="0.35">
      <c r="C748" t="s">
        <v>960</v>
      </c>
      <c r="D748">
        <v>745</v>
      </c>
      <c r="T748">
        <v>745</v>
      </c>
      <c r="U748" t="s">
        <v>97</v>
      </c>
      <c r="V748">
        <f>VLOOKUP(Table13[[#This Row],[Make]],$A$4:$B$51,2,0)</f>
        <v>4</v>
      </c>
      <c r="W748" t="s">
        <v>276</v>
      </c>
      <c r="X748">
        <f>VLOOKUP(Table13[[#This Row],[Model]],Table12[[Model S]:[Column2]],2,0)</f>
        <v>63</v>
      </c>
      <c r="Y748">
        <v>1990</v>
      </c>
      <c r="Z748">
        <f>VLOOKUP(Table13[[#This Row],[Year]],$E$4:$F$31,2,0)</f>
        <v>1</v>
      </c>
      <c r="AA748" t="s">
        <v>125</v>
      </c>
      <c r="AB748">
        <f>VLOOKUP(Table13[[#This Row],[Engine Fuel Type]],$G$4:$H$13,2,0)</f>
        <v>10</v>
      </c>
      <c r="AC748">
        <v>130</v>
      </c>
      <c r="AD748">
        <v>5</v>
      </c>
      <c r="AE748" t="s">
        <v>75</v>
      </c>
      <c r="AF748">
        <f>VLOOKUP(Table13[[#This Row],[Transmission Type]],$I$4:$J$7,2,0)</f>
        <v>4</v>
      </c>
      <c r="AG748" t="s">
        <v>68</v>
      </c>
      <c r="AH748">
        <f>VLOOKUP(Table13[[#This Row],[Driven_Wheels]],$K$4:$L$7,2,0)</f>
        <v>1</v>
      </c>
      <c r="AI748">
        <v>4</v>
      </c>
      <c r="AJ748" t="s">
        <v>107</v>
      </c>
      <c r="AK748">
        <f>VLOOKUP(Table13[[#This Row],[Market Category]],$M$4:$N$75,2,0)</f>
        <v>64</v>
      </c>
      <c r="AL748" t="s">
        <v>70</v>
      </c>
      <c r="AM748">
        <f>VLOOKUP(Table13[[#This Row],[Vehicle Size]],$O$4:$P$6,2,0)</f>
        <v>1</v>
      </c>
      <c r="AN748" t="s">
        <v>147</v>
      </c>
      <c r="AO748">
        <f>VLOOKUP(Table13[[#This Row],[Vehicle Style]],$Q$4:$R$19,2,0)</f>
        <v>15</v>
      </c>
      <c r="AP748">
        <v>22</v>
      </c>
      <c r="AQ748">
        <v>16</v>
      </c>
      <c r="AR748">
        <v>3105</v>
      </c>
      <c r="AS748">
        <v>2000</v>
      </c>
    </row>
    <row r="749" spans="3:45" x14ac:dyDescent="0.35">
      <c r="C749" t="s">
        <v>961</v>
      </c>
      <c r="D749">
        <v>746</v>
      </c>
      <c r="T749">
        <v>746</v>
      </c>
      <c r="U749" t="s">
        <v>97</v>
      </c>
      <c r="V749">
        <f>VLOOKUP(Table13[[#This Row],[Make]],$A$4:$B$51,2,0)</f>
        <v>4</v>
      </c>
      <c r="W749" t="s">
        <v>276</v>
      </c>
      <c r="X749">
        <f>VLOOKUP(Table13[[#This Row],[Model]],Table12[[Model S]:[Column2]],2,0)</f>
        <v>63</v>
      </c>
      <c r="Y749">
        <v>1991</v>
      </c>
      <c r="Z749">
        <f>VLOOKUP(Table13[[#This Row],[Year]],$E$4:$F$31,2,0)</f>
        <v>2</v>
      </c>
      <c r="AA749" t="s">
        <v>125</v>
      </c>
      <c r="AB749">
        <f>VLOOKUP(Table13[[#This Row],[Engine Fuel Type]],$G$4:$H$13,2,0)</f>
        <v>10</v>
      </c>
      <c r="AC749">
        <v>130</v>
      </c>
      <c r="AD749">
        <v>5</v>
      </c>
      <c r="AE749" t="s">
        <v>75</v>
      </c>
      <c r="AF749">
        <f>VLOOKUP(Table13[[#This Row],[Transmission Type]],$I$4:$J$7,2,0)</f>
        <v>4</v>
      </c>
      <c r="AG749" t="s">
        <v>92</v>
      </c>
      <c r="AH749">
        <f>VLOOKUP(Table13[[#This Row],[Driven_Wheels]],$K$4:$L$7,2,0)</f>
        <v>3</v>
      </c>
      <c r="AI749">
        <v>4</v>
      </c>
      <c r="AJ749" t="s">
        <v>107</v>
      </c>
      <c r="AK749">
        <f>VLOOKUP(Table13[[#This Row],[Market Category]],$M$4:$N$75,2,0)</f>
        <v>64</v>
      </c>
      <c r="AL749" t="s">
        <v>70</v>
      </c>
      <c r="AM749">
        <f>VLOOKUP(Table13[[#This Row],[Vehicle Size]],$O$4:$P$6,2,0)</f>
        <v>1</v>
      </c>
      <c r="AN749" t="s">
        <v>147</v>
      </c>
      <c r="AO749">
        <f>VLOOKUP(Table13[[#This Row],[Vehicle Style]],$Q$4:$R$19,2,0)</f>
        <v>15</v>
      </c>
      <c r="AP749">
        <v>24</v>
      </c>
      <c r="AQ749">
        <v>18</v>
      </c>
      <c r="AR749">
        <v>3105</v>
      </c>
      <c r="AS749">
        <v>2000</v>
      </c>
    </row>
    <row r="750" spans="3:45" x14ac:dyDescent="0.35">
      <c r="C750" t="s">
        <v>962</v>
      </c>
      <c r="D750">
        <v>747</v>
      </c>
      <c r="T750">
        <v>747</v>
      </c>
      <c r="U750" t="s">
        <v>97</v>
      </c>
      <c r="V750">
        <f>VLOOKUP(Table13[[#This Row],[Make]],$A$4:$B$51,2,0)</f>
        <v>4</v>
      </c>
      <c r="W750" t="s">
        <v>276</v>
      </c>
      <c r="X750">
        <f>VLOOKUP(Table13[[#This Row],[Model]],Table12[[Model S]:[Column2]],2,0)</f>
        <v>63</v>
      </c>
      <c r="Y750">
        <v>1991</v>
      </c>
      <c r="Z750">
        <f>VLOOKUP(Table13[[#This Row],[Year]],$E$4:$F$31,2,0)</f>
        <v>2</v>
      </c>
      <c r="AA750" t="s">
        <v>125</v>
      </c>
      <c r="AB750">
        <f>VLOOKUP(Table13[[#This Row],[Engine Fuel Type]],$G$4:$H$13,2,0)</f>
        <v>10</v>
      </c>
      <c r="AC750">
        <v>130</v>
      </c>
      <c r="AD750">
        <v>5</v>
      </c>
      <c r="AE750" t="s">
        <v>75</v>
      </c>
      <c r="AF750">
        <f>VLOOKUP(Table13[[#This Row],[Transmission Type]],$I$4:$J$7,2,0)</f>
        <v>4</v>
      </c>
      <c r="AG750" t="s">
        <v>68</v>
      </c>
      <c r="AH750">
        <f>VLOOKUP(Table13[[#This Row],[Driven_Wheels]],$K$4:$L$7,2,0)</f>
        <v>1</v>
      </c>
      <c r="AI750">
        <v>4</v>
      </c>
      <c r="AJ750" t="s">
        <v>107</v>
      </c>
      <c r="AK750">
        <f>VLOOKUP(Table13[[#This Row],[Market Category]],$M$4:$N$75,2,0)</f>
        <v>64</v>
      </c>
      <c r="AL750" t="s">
        <v>70</v>
      </c>
      <c r="AM750">
        <f>VLOOKUP(Table13[[#This Row],[Vehicle Size]],$O$4:$P$6,2,0)</f>
        <v>1</v>
      </c>
      <c r="AN750" t="s">
        <v>147</v>
      </c>
      <c r="AO750">
        <f>VLOOKUP(Table13[[#This Row],[Vehicle Style]],$Q$4:$R$19,2,0)</f>
        <v>15</v>
      </c>
      <c r="AP750">
        <v>22</v>
      </c>
      <c r="AQ750">
        <v>16</v>
      </c>
      <c r="AR750">
        <v>3105</v>
      </c>
      <c r="AS750">
        <v>2000</v>
      </c>
    </row>
    <row r="751" spans="3:45" x14ac:dyDescent="0.35">
      <c r="C751" t="s">
        <v>963</v>
      </c>
      <c r="D751">
        <v>748</v>
      </c>
      <c r="T751">
        <v>748</v>
      </c>
      <c r="U751" t="s">
        <v>97</v>
      </c>
      <c r="V751">
        <f>VLOOKUP(Table13[[#This Row],[Make]],$A$4:$B$51,2,0)</f>
        <v>4</v>
      </c>
      <c r="W751" t="s">
        <v>276</v>
      </c>
      <c r="X751">
        <f>VLOOKUP(Table13[[#This Row],[Model]],Table12[[Model S]:[Column2]],2,0)</f>
        <v>63</v>
      </c>
      <c r="Y751">
        <v>1992</v>
      </c>
      <c r="Z751">
        <f>VLOOKUP(Table13[[#This Row],[Year]],$E$4:$F$31,2,0)</f>
        <v>3</v>
      </c>
      <c r="AA751" t="s">
        <v>125</v>
      </c>
      <c r="AB751">
        <f>VLOOKUP(Table13[[#This Row],[Engine Fuel Type]],$G$4:$H$13,2,0)</f>
        <v>10</v>
      </c>
      <c r="AC751">
        <v>130</v>
      </c>
      <c r="AD751">
        <v>5</v>
      </c>
      <c r="AE751" t="s">
        <v>75</v>
      </c>
      <c r="AF751">
        <f>VLOOKUP(Table13[[#This Row],[Transmission Type]],$I$4:$J$7,2,0)</f>
        <v>4</v>
      </c>
      <c r="AG751" t="s">
        <v>92</v>
      </c>
      <c r="AH751">
        <f>VLOOKUP(Table13[[#This Row],[Driven_Wheels]],$K$4:$L$7,2,0)</f>
        <v>3</v>
      </c>
      <c r="AI751">
        <v>4</v>
      </c>
      <c r="AJ751" t="s">
        <v>107</v>
      </c>
      <c r="AK751">
        <f>VLOOKUP(Table13[[#This Row],[Market Category]],$M$4:$N$75,2,0)</f>
        <v>64</v>
      </c>
      <c r="AL751" t="s">
        <v>70</v>
      </c>
      <c r="AM751">
        <f>VLOOKUP(Table13[[#This Row],[Vehicle Size]],$O$4:$P$6,2,0)</f>
        <v>1</v>
      </c>
      <c r="AN751" t="s">
        <v>147</v>
      </c>
      <c r="AO751">
        <f>VLOOKUP(Table13[[#This Row],[Vehicle Style]],$Q$4:$R$19,2,0)</f>
        <v>15</v>
      </c>
      <c r="AP751">
        <v>24</v>
      </c>
      <c r="AQ751">
        <v>18</v>
      </c>
      <c r="AR751">
        <v>3105</v>
      </c>
      <c r="AS751">
        <v>2000</v>
      </c>
    </row>
    <row r="752" spans="3:45" x14ac:dyDescent="0.35">
      <c r="C752" t="s">
        <v>964</v>
      </c>
      <c r="D752">
        <v>749</v>
      </c>
      <c r="T752">
        <v>749</v>
      </c>
      <c r="U752" t="s">
        <v>97</v>
      </c>
      <c r="V752">
        <f>VLOOKUP(Table13[[#This Row],[Make]],$A$4:$B$51,2,0)</f>
        <v>4</v>
      </c>
      <c r="W752" t="s">
        <v>276</v>
      </c>
      <c r="X752">
        <f>VLOOKUP(Table13[[#This Row],[Model]],Table12[[Model S]:[Column2]],2,0)</f>
        <v>63</v>
      </c>
      <c r="Y752">
        <v>1992</v>
      </c>
      <c r="Z752">
        <f>VLOOKUP(Table13[[#This Row],[Year]],$E$4:$F$31,2,0)</f>
        <v>3</v>
      </c>
      <c r="AA752" t="s">
        <v>125</v>
      </c>
      <c r="AB752">
        <f>VLOOKUP(Table13[[#This Row],[Engine Fuel Type]],$G$4:$H$13,2,0)</f>
        <v>10</v>
      </c>
      <c r="AC752">
        <v>130</v>
      </c>
      <c r="AD752">
        <v>5</v>
      </c>
      <c r="AE752" t="s">
        <v>75</v>
      </c>
      <c r="AF752">
        <f>VLOOKUP(Table13[[#This Row],[Transmission Type]],$I$4:$J$7,2,0)</f>
        <v>4</v>
      </c>
      <c r="AG752" t="s">
        <v>68</v>
      </c>
      <c r="AH752">
        <f>VLOOKUP(Table13[[#This Row],[Driven_Wheels]],$K$4:$L$7,2,0)</f>
        <v>1</v>
      </c>
      <c r="AI752">
        <v>4</v>
      </c>
      <c r="AJ752" t="s">
        <v>107</v>
      </c>
      <c r="AK752">
        <f>VLOOKUP(Table13[[#This Row],[Market Category]],$M$4:$N$75,2,0)</f>
        <v>64</v>
      </c>
      <c r="AL752" t="s">
        <v>70</v>
      </c>
      <c r="AM752">
        <f>VLOOKUP(Table13[[#This Row],[Vehicle Size]],$O$4:$P$6,2,0)</f>
        <v>1</v>
      </c>
      <c r="AN752" t="s">
        <v>147</v>
      </c>
      <c r="AO752">
        <f>VLOOKUP(Table13[[#This Row],[Vehicle Style]],$Q$4:$R$19,2,0)</f>
        <v>15</v>
      </c>
      <c r="AP752">
        <v>22</v>
      </c>
      <c r="AQ752">
        <v>16</v>
      </c>
      <c r="AR752">
        <v>3105</v>
      </c>
      <c r="AS752">
        <v>2000</v>
      </c>
    </row>
    <row r="753" spans="3:45" x14ac:dyDescent="0.35">
      <c r="C753" t="s">
        <v>965</v>
      </c>
      <c r="D753">
        <v>750</v>
      </c>
      <c r="T753">
        <v>750</v>
      </c>
      <c r="U753" t="s">
        <v>244</v>
      </c>
      <c r="V753">
        <f>VLOOKUP(Table13[[#This Row],[Make]],$A$4:$B$51,2,0)</f>
        <v>48</v>
      </c>
      <c r="W753" t="s">
        <v>278</v>
      </c>
      <c r="X753">
        <f>VLOOKUP(Table13[[#This Row],[Model]],Table12[[Model S]:[Column2]],2,0)</f>
        <v>64</v>
      </c>
      <c r="Y753">
        <v>1995</v>
      </c>
      <c r="Z753">
        <f>VLOOKUP(Table13[[#This Row],[Year]],$E$4:$F$31,2,0)</f>
        <v>6</v>
      </c>
      <c r="AA753" t="s">
        <v>125</v>
      </c>
      <c r="AB753">
        <f>VLOOKUP(Table13[[#This Row],[Engine Fuel Type]],$G$4:$H$13,2,0)</f>
        <v>10</v>
      </c>
      <c r="AC753">
        <v>222</v>
      </c>
      <c r="AD753">
        <v>5</v>
      </c>
      <c r="AE753" t="s">
        <v>81</v>
      </c>
      <c r="AF753">
        <f>VLOOKUP(Table13[[#This Row],[Transmission Type]],$I$4:$J$7,2,0)</f>
        <v>2</v>
      </c>
      <c r="AG753" t="s">
        <v>92</v>
      </c>
      <c r="AH753">
        <f>VLOOKUP(Table13[[#This Row],[Driven_Wheels]],$K$4:$L$7,2,0)</f>
        <v>3</v>
      </c>
      <c r="AI753">
        <v>4</v>
      </c>
      <c r="AJ753" t="s">
        <v>86</v>
      </c>
      <c r="AK753">
        <f>VLOOKUP(Table13[[#This Row],[Market Category]],$M$4:$N$75,2,0)</f>
        <v>68</v>
      </c>
      <c r="AL753" t="s">
        <v>94</v>
      </c>
      <c r="AM753">
        <f>VLOOKUP(Table13[[#This Row],[Vehicle Size]],$O$4:$P$6,2,0)</f>
        <v>3</v>
      </c>
      <c r="AN753" t="s">
        <v>151</v>
      </c>
      <c r="AO753">
        <f>VLOOKUP(Table13[[#This Row],[Vehicle Style]],$Q$4:$R$19,2,0)</f>
        <v>16</v>
      </c>
      <c r="AP753">
        <v>24</v>
      </c>
      <c r="AQ753">
        <v>17</v>
      </c>
      <c r="AR753">
        <v>870</v>
      </c>
      <c r="AS753">
        <v>2000</v>
      </c>
    </row>
    <row r="754" spans="3:45" x14ac:dyDescent="0.35">
      <c r="C754" t="s">
        <v>966</v>
      </c>
      <c r="D754">
        <v>751</v>
      </c>
      <c r="T754">
        <v>751</v>
      </c>
      <c r="U754" t="s">
        <v>244</v>
      </c>
      <c r="V754">
        <f>VLOOKUP(Table13[[#This Row],[Make]],$A$4:$B$51,2,0)</f>
        <v>48</v>
      </c>
      <c r="W754" t="s">
        <v>278</v>
      </c>
      <c r="X754">
        <f>VLOOKUP(Table13[[#This Row],[Model]],Table12[[Model S]:[Column2]],2,0)</f>
        <v>64</v>
      </c>
      <c r="Y754">
        <v>1995</v>
      </c>
      <c r="Z754">
        <f>VLOOKUP(Table13[[#This Row],[Year]],$E$4:$F$31,2,0)</f>
        <v>6</v>
      </c>
      <c r="AA754" t="s">
        <v>125</v>
      </c>
      <c r="AB754">
        <f>VLOOKUP(Table13[[#This Row],[Engine Fuel Type]],$G$4:$H$13,2,0)</f>
        <v>10</v>
      </c>
      <c r="AC754">
        <v>168</v>
      </c>
      <c r="AD754">
        <v>5</v>
      </c>
      <c r="AE754" t="s">
        <v>75</v>
      </c>
      <c r="AF754">
        <f>VLOOKUP(Table13[[#This Row],[Transmission Type]],$I$4:$J$7,2,0)</f>
        <v>4</v>
      </c>
      <c r="AG754" t="s">
        <v>92</v>
      </c>
      <c r="AH754">
        <f>VLOOKUP(Table13[[#This Row],[Driven_Wheels]],$K$4:$L$7,2,0)</f>
        <v>3</v>
      </c>
      <c r="AI754">
        <v>4</v>
      </c>
      <c r="AJ754" t="s">
        <v>107</v>
      </c>
      <c r="AK754">
        <f>VLOOKUP(Table13[[#This Row],[Market Category]],$M$4:$N$75,2,0)</f>
        <v>64</v>
      </c>
      <c r="AL754" t="s">
        <v>94</v>
      </c>
      <c r="AM754">
        <f>VLOOKUP(Table13[[#This Row],[Vehicle Size]],$O$4:$P$6,2,0)</f>
        <v>3</v>
      </c>
      <c r="AN754" t="s">
        <v>147</v>
      </c>
      <c r="AO754">
        <f>VLOOKUP(Table13[[#This Row],[Vehicle Style]],$Q$4:$R$19,2,0)</f>
        <v>15</v>
      </c>
      <c r="AP754">
        <v>26</v>
      </c>
      <c r="AQ754">
        <v>18</v>
      </c>
      <c r="AR754">
        <v>870</v>
      </c>
      <c r="AS754">
        <v>2000</v>
      </c>
    </row>
    <row r="755" spans="3:45" x14ac:dyDescent="0.35">
      <c r="C755" t="s">
        <v>967</v>
      </c>
      <c r="D755">
        <v>752</v>
      </c>
      <c r="T755">
        <v>752</v>
      </c>
      <c r="U755" t="s">
        <v>244</v>
      </c>
      <c r="V755">
        <f>VLOOKUP(Table13[[#This Row],[Make]],$A$4:$B$51,2,0)</f>
        <v>48</v>
      </c>
      <c r="W755" t="s">
        <v>278</v>
      </c>
      <c r="X755">
        <f>VLOOKUP(Table13[[#This Row],[Model]],Table12[[Model S]:[Column2]],2,0)</f>
        <v>64</v>
      </c>
      <c r="Y755">
        <v>1995</v>
      </c>
      <c r="Z755">
        <f>VLOOKUP(Table13[[#This Row],[Year]],$E$4:$F$31,2,0)</f>
        <v>6</v>
      </c>
      <c r="AA755" t="s">
        <v>125</v>
      </c>
      <c r="AB755">
        <f>VLOOKUP(Table13[[#This Row],[Engine Fuel Type]],$G$4:$H$13,2,0)</f>
        <v>10</v>
      </c>
      <c r="AC755">
        <v>240</v>
      </c>
      <c r="AD755">
        <v>5</v>
      </c>
      <c r="AE755" t="s">
        <v>81</v>
      </c>
      <c r="AF755">
        <f>VLOOKUP(Table13[[#This Row],[Transmission Type]],$I$4:$J$7,2,0)</f>
        <v>2</v>
      </c>
      <c r="AG755" t="s">
        <v>92</v>
      </c>
      <c r="AH755">
        <f>VLOOKUP(Table13[[#This Row],[Driven_Wheels]],$K$4:$L$7,2,0)</f>
        <v>3</v>
      </c>
      <c r="AI755">
        <v>4</v>
      </c>
      <c r="AJ755" t="s">
        <v>222</v>
      </c>
      <c r="AK755">
        <f>VLOOKUP(Table13[[#This Row],[Market Category]],$M$4:$N$75,2,0)</f>
        <v>40</v>
      </c>
      <c r="AL755" t="s">
        <v>94</v>
      </c>
      <c r="AM755">
        <f>VLOOKUP(Table13[[#This Row],[Vehicle Size]],$O$4:$P$6,2,0)</f>
        <v>3</v>
      </c>
      <c r="AN755" t="s">
        <v>147</v>
      </c>
      <c r="AO755">
        <f>VLOOKUP(Table13[[#This Row],[Vehicle Style]],$Q$4:$R$19,2,0)</f>
        <v>15</v>
      </c>
      <c r="AP755">
        <v>24</v>
      </c>
      <c r="AQ755">
        <v>17</v>
      </c>
      <c r="AR755">
        <v>870</v>
      </c>
      <c r="AS755">
        <v>2000</v>
      </c>
    </row>
    <row r="756" spans="3:45" x14ac:dyDescent="0.35">
      <c r="C756" t="s">
        <v>968</v>
      </c>
      <c r="D756">
        <v>753</v>
      </c>
      <c r="T756">
        <v>753</v>
      </c>
      <c r="U756" t="s">
        <v>244</v>
      </c>
      <c r="V756">
        <f>VLOOKUP(Table13[[#This Row],[Make]],$A$4:$B$51,2,0)</f>
        <v>48</v>
      </c>
      <c r="W756" t="s">
        <v>278</v>
      </c>
      <c r="X756">
        <f>VLOOKUP(Table13[[#This Row],[Model]],Table12[[Model S]:[Column2]],2,0)</f>
        <v>64</v>
      </c>
      <c r="Y756">
        <v>1995</v>
      </c>
      <c r="Z756">
        <f>VLOOKUP(Table13[[#This Row],[Year]],$E$4:$F$31,2,0)</f>
        <v>6</v>
      </c>
      <c r="AA756" t="s">
        <v>125</v>
      </c>
      <c r="AB756">
        <f>VLOOKUP(Table13[[#This Row],[Engine Fuel Type]],$G$4:$H$13,2,0)</f>
        <v>10</v>
      </c>
      <c r="AC756">
        <v>168</v>
      </c>
      <c r="AD756">
        <v>5</v>
      </c>
      <c r="AE756" t="s">
        <v>75</v>
      </c>
      <c r="AF756">
        <f>VLOOKUP(Table13[[#This Row],[Transmission Type]],$I$4:$J$7,2,0)</f>
        <v>4</v>
      </c>
      <c r="AG756" t="s">
        <v>92</v>
      </c>
      <c r="AH756">
        <f>VLOOKUP(Table13[[#This Row],[Driven_Wheels]],$K$4:$L$7,2,0)</f>
        <v>3</v>
      </c>
      <c r="AI756">
        <v>4</v>
      </c>
      <c r="AJ756" t="s">
        <v>107</v>
      </c>
      <c r="AK756">
        <f>VLOOKUP(Table13[[#This Row],[Market Category]],$M$4:$N$75,2,0)</f>
        <v>64</v>
      </c>
      <c r="AL756" t="s">
        <v>94</v>
      </c>
      <c r="AM756">
        <f>VLOOKUP(Table13[[#This Row],[Vehicle Size]],$O$4:$P$6,2,0)</f>
        <v>3</v>
      </c>
      <c r="AN756" t="s">
        <v>151</v>
      </c>
      <c r="AO756">
        <f>VLOOKUP(Table13[[#This Row],[Vehicle Style]],$Q$4:$R$19,2,0)</f>
        <v>16</v>
      </c>
      <c r="AP756">
        <v>26</v>
      </c>
      <c r="AQ756">
        <v>18</v>
      </c>
      <c r="AR756">
        <v>870</v>
      </c>
      <c r="AS756">
        <v>2000</v>
      </c>
    </row>
    <row r="757" spans="3:45" x14ac:dyDescent="0.35">
      <c r="C757" t="s">
        <v>969</v>
      </c>
      <c r="D757">
        <v>754</v>
      </c>
      <c r="T757">
        <v>754</v>
      </c>
      <c r="U757" t="s">
        <v>244</v>
      </c>
      <c r="V757">
        <f>VLOOKUP(Table13[[#This Row],[Make]],$A$4:$B$51,2,0)</f>
        <v>48</v>
      </c>
      <c r="W757" t="s">
        <v>278</v>
      </c>
      <c r="X757">
        <f>VLOOKUP(Table13[[#This Row],[Model]],Table12[[Model S]:[Column2]],2,0)</f>
        <v>64</v>
      </c>
      <c r="Y757">
        <v>1995</v>
      </c>
      <c r="Z757">
        <f>VLOOKUP(Table13[[#This Row],[Year]],$E$4:$F$31,2,0)</f>
        <v>6</v>
      </c>
      <c r="AA757" t="s">
        <v>125</v>
      </c>
      <c r="AB757">
        <f>VLOOKUP(Table13[[#This Row],[Engine Fuel Type]],$G$4:$H$13,2,0)</f>
        <v>10</v>
      </c>
      <c r="AC757">
        <v>222</v>
      </c>
      <c r="AD757">
        <v>5</v>
      </c>
      <c r="AE757" t="s">
        <v>81</v>
      </c>
      <c r="AF757">
        <f>VLOOKUP(Table13[[#This Row],[Transmission Type]],$I$4:$J$7,2,0)</f>
        <v>2</v>
      </c>
      <c r="AG757" t="s">
        <v>92</v>
      </c>
      <c r="AH757">
        <f>VLOOKUP(Table13[[#This Row],[Driven_Wheels]],$K$4:$L$7,2,0)</f>
        <v>3</v>
      </c>
      <c r="AI757">
        <v>4</v>
      </c>
      <c r="AJ757" t="s">
        <v>86</v>
      </c>
      <c r="AK757">
        <f>VLOOKUP(Table13[[#This Row],[Market Category]],$M$4:$N$75,2,0)</f>
        <v>68</v>
      </c>
      <c r="AL757" t="s">
        <v>94</v>
      </c>
      <c r="AM757">
        <f>VLOOKUP(Table13[[#This Row],[Vehicle Size]],$O$4:$P$6,2,0)</f>
        <v>3</v>
      </c>
      <c r="AN757" t="s">
        <v>147</v>
      </c>
      <c r="AO757">
        <f>VLOOKUP(Table13[[#This Row],[Vehicle Style]],$Q$4:$R$19,2,0)</f>
        <v>15</v>
      </c>
      <c r="AP757">
        <v>24</v>
      </c>
      <c r="AQ757">
        <v>17</v>
      </c>
      <c r="AR757">
        <v>870</v>
      </c>
      <c r="AS757">
        <v>2000</v>
      </c>
    </row>
    <row r="758" spans="3:45" x14ac:dyDescent="0.35">
      <c r="C758" t="s">
        <v>970</v>
      </c>
      <c r="D758">
        <v>755</v>
      </c>
      <c r="T758">
        <v>755</v>
      </c>
      <c r="U758" t="s">
        <v>244</v>
      </c>
      <c r="V758">
        <f>VLOOKUP(Table13[[#This Row],[Make]],$A$4:$B$51,2,0)</f>
        <v>48</v>
      </c>
      <c r="W758" t="s">
        <v>278</v>
      </c>
      <c r="X758">
        <f>VLOOKUP(Table13[[#This Row],[Model]],Table12[[Model S]:[Column2]],2,0)</f>
        <v>64</v>
      </c>
      <c r="Y758">
        <v>1995</v>
      </c>
      <c r="Z758">
        <f>VLOOKUP(Table13[[#This Row],[Year]],$E$4:$F$31,2,0)</f>
        <v>6</v>
      </c>
      <c r="AA758" t="s">
        <v>125</v>
      </c>
      <c r="AB758">
        <f>VLOOKUP(Table13[[#This Row],[Engine Fuel Type]],$G$4:$H$13,2,0)</f>
        <v>10</v>
      </c>
      <c r="AC758">
        <v>240</v>
      </c>
      <c r="AD758">
        <v>5</v>
      </c>
      <c r="AE758" t="s">
        <v>81</v>
      </c>
      <c r="AF758">
        <f>VLOOKUP(Table13[[#This Row],[Transmission Type]],$I$4:$J$7,2,0)</f>
        <v>2</v>
      </c>
      <c r="AG758" t="s">
        <v>92</v>
      </c>
      <c r="AH758">
        <f>VLOOKUP(Table13[[#This Row],[Driven_Wheels]],$K$4:$L$7,2,0)</f>
        <v>3</v>
      </c>
      <c r="AI758">
        <v>4</v>
      </c>
      <c r="AJ758" t="s">
        <v>222</v>
      </c>
      <c r="AK758">
        <f>VLOOKUP(Table13[[#This Row],[Market Category]],$M$4:$N$75,2,0)</f>
        <v>40</v>
      </c>
      <c r="AL758" t="s">
        <v>94</v>
      </c>
      <c r="AM758">
        <f>VLOOKUP(Table13[[#This Row],[Vehicle Size]],$O$4:$P$6,2,0)</f>
        <v>3</v>
      </c>
      <c r="AN758" t="s">
        <v>151</v>
      </c>
      <c r="AO758">
        <f>VLOOKUP(Table13[[#This Row],[Vehicle Style]],$Q$4:$R$19,2,0)</f>
        <v>16</v>
      </c>
      <c r="AP758">
        <v>24</v>
      </c>
      <c r="AQ758">
        <v>17</v>
      </c>
      <c r="AR758">
        <v>870</v>
      </c>
      <c r="AS758">
        <v>2000</v>
      </c>
    </row>
    <row r="759" spans="3:45" x14ac:dyDescent="0.35">
      <c r="C759" t="s">
        <v>971</v>
      </c>
      <c r="D759">
        <v>756</v>
      </c>
      <c r="T759">
        <v>756</v>
      </c>
      <c r="U759" t="s">
        <v>244</v>
      </c>
      <c r="V759">
        <f>VLOOKUP(Table13[[#This Row],[Make]],$A$4:$B$51,2,0)</f>
        <v>48</v>
      </c>
      <c r="W759" t="s">
        <v>278</v>
      </c>
      <c r="X759">
        <f>VLOOKUP(Table13[[#This Row],[Model]],Table12[[Model S]:[Column2]],2,0)</f>
        <v>64</v>
      </c>
      <c r="Y759">
        <v>1996</v>
      </c>
      <c r="Z759">
        <f>VLOOKUP(Table13[[#This Row],[Year]],$E$4:$F$31,2,0)</f>
        <v>7</v>
      </c>
      <c r="AA759" t="s">
        <v>125</v>
      </c>
      <c r="AB759">
        <f>VLOOKUP(Table13[[#This Row],[Engine Fuel Type]],$G$4:$H$13,2,0)</f>
        <v>10</v>
      </c>
      <c r="AC759">
        <v>222</v>
      </c>
      <c r="AD759">
        <v>5</v>
      </c>
      <c r="AE759" t="s">
        <v>81</v>
      </c>
      <c r="AF759">
        <f>VLOOKUP(Table13[[#This Row],[Transmission Type]],$I$4:$J$7,2,0)</f>
        <v>2</v>
      </c>
      <c r="AG759" t="s">
        <v>92</v>
      </c>
      <c r="AH759">
        <f>VLOOKUP(Table13[[#This Row],[Driven_Wheels]],$K$4:$L$7,2,0)</f>
        <v>3</v>
      </c>
      <c r="AI759">
        <v>4</v>
      </c>
      <c r="AJ759" t="s">
        <v>86</v>
      </c>
      <c r="AK759">
        <f>VLOOKUP(Table13[[#This Row],[Market Category]],$M$4:$N$75,2,0)</f>
        <v>68</v>
      </c>
      <c r="AL759" t="s">
        <v>94</v>
      </c>
      <c r="AM759">
        <f>VLOOKUP(Table13[[#This Row],[Vehicle Size]],$O$4:$P$6,2,0)</f>
        <v>3</v>
      </c>
      <c r="AN759" t="s">
        <v>147</v>
      </c>
      <c r="AO759">
        <f>VLOOKUP(Table13[[#This Row],[Vehicle Style]],$Q$4:$R$19,2,0)</f>
        <v>15</v>
      </c>
      <c r="AP759">
        <v>24</v>
      </c>
      <c r="AQ759">
        <v>17</v>
      </c>
      <c r="AR759">
        <v>870</v>
      </c>
      <c r="AS759">
        <v>2000</v>
      </c>
    </row>
    <row r="760" spans="3:45" x14ac:dyDescent="0.35">
      <c r="C760" t="s">
        <v>972</v>
      </c>
      <c r="D760">
        <v>757</v>
      </c>
      <c r="T760">
        <v>757</v>
      </c>
      <c r="U760" t="s">
        <v>244</v>
      </c>
      <c r="V760">
        <f>VLOOKUP(Table13[[#This Row],[Make]],$A$4:$B$51,2,0)</f>
        <v>48</v>
      </c>
      <c r="W760" t="s">
        <v>278</v>
      </c>
      <c r="X760">
        <f>VLOOKUP(Table13[[#This Row],[Model]],Table12[[Model S]:[Column2]],2,0)</f>
        <v>64</v>
      </c>
      <c r="Y760">
        <v>1996</v>
      </c>
      <c r="Z760">
        <f>VLOOKUP(Table13[[#This Row],[Year]],$E$4:$F$31,2,0)</f>
        <v>7</v>
      </c>
      <c r="AA760" t="s">
        <v>125</v>
      </c>
      <c r="AB760">
        <f>VLOOKUP(Table13[[#This Row],[Engine Fuel Type]],$G$4:$H$13,2,0)</f>
        <v>10</v>
      </c>
      <c r="AC760">
        <v>222</v>
      </c>
      <c r="AD760">
        <v>5</v>
      </c>
      <c r="AE760" t="s">
        <v>81</v>
      </c>
      <c r="AF760">
        <f>VLOOKUP(Table13[[#This Row],[Transmission Type]],$I$4:$J$7,2,0)</f>
        <v>2</v>
      </c>
      <c r="AG760" t="s">
        <v>92</v>
      </c>
      <c r="AH760">
        <f>VLOOKUP(Table13[[#This Row],[Driven_Wheels]],$K$4:$L$7,2,0)</f>
        <v>3</v>
      </c>
      <c r="AI760">
        <v>4</v>
      </c>
      <c r="AJ760" t="s">
        <v>86</v>
      </c>
      <c r="AK760">
        <f>VLOOKUP(Table13[[#This Row],[Market Category]],$M$4:$N$75,2,0)</f>
        <v>68</v>
      </c>
      <c r="AL760" t="s">
        <v>94</v>
      </c>
      <c r="AM760">
        <f>VLOOKUP(Table13[[#This Row],[Vehicle Size]],$O$4:$P$6,2,0)</f>
        <v>3</v>
      </c>
      <c r="AN760" t="s">
        <v>151</v>
      </c>
      <c r="AO760">
        <f>VLOOKUP(Table13[[#This Row],[Vehicle Style]],$Q$4:$R$19,2,0)</f>
        <v>16</v>
      </c>
      <c r="AP760">
        <v>24</v>
      </c>
      <c r="AQ760">
        <v>17</v>
      </c>
      <c r="AR760">
        <v>870</v>
      </c>
      <c r="AS760">
        <v>2000</v>
      </c>
    </row>
    <row r="761" spans="3:45" x14ac:dyDescent="0.35">
      <c r="C761" t="s">
        <v>973</v>
      </c>
      <c r="D761">
        <v>758</v>
      </c>
      <c r="T761">
        <v>758</v>
      </c>
      <c r="U761" t="s">
        <v>244</v>
      </c>
      <c r="V761">
        <f>VLOOKUP(Table13[[#This Row],[Make]],$A$4:$B$51,2,0)</f>
        <v>48</v>
      </c>
      <c r="W761" t="s">
        <v>278</v>
      </c>
      <c r="X761">
        <f>VLOOKUP(Table13[[#This Row],[Model]],Table12[[Model S]:[Column2]],2,0)</f>
        <v>64</v>
      </c>
      <c r="Y761">
        <v>1996</v>
      </c>
      <c r="Z761">
        <f>VLOOKUP(Table13[[#This Row],[Year]],$E$4:$F$31,2,0)</f>
        <v>7</v>
      </c>
      <c r="AA761" t="s">
        <v>125</v>
      </c>
      <c r="AB761">
        <f>VLOOKUP(Table13[[#This Row],[Engine Fuel Type]],$G$4:$H$13,2,0)</f>
        <v>10</v>
      </c>
      <c r="AC761">
        <v>168</v>
      </c>
      <c r="AD761">
        <v>5</v>
      </c>
      <c r="AE761" t="s">
        <v>75</v>
      </c>
      <c r="AF761">
        <f>VLOOKUP(Table13[[#This Row],[Transmission Type]],$I$4:$J$7,2,0)</f>
        <v>4</v>
      </c>
      <c r="AG761" t="s">
        <v>92</v>
      </c>
      <c r="AH761">
        <f>VLOOKUP(Table13[[#This Row],[Driven_Wheels]],$K$4:$L$7,2,0)</f>
        <v>3</v>
      </c>
      <c r="AI761">
        <v>4</v>
      </c>
      <c r="AJ761" t="s">
        <v>107</v>
      </c>
      <c r="AK761">
        <f>VLOOKUP(Table13[[#This Row],[Market Category]],$M$4:$N$75,2,0)</f>
        <v>64</v>
      </c>
      <c r="AL761" t="s">
        <v>94</v>
      </c>
      <c r="AM761">
        <f>VLOOKUP(Table13[[#This Row],[Vehicle Size]],$O$4:$P$6,2,0)</f>
        <v>3</v>
      </c>
      <c r="AN761" t="s">
        <v>147</v>
      </c>
      <c r="AO761">
        <f>VLOOKUP(Table13[[#This Row],[Vehicle Style]],$Q$4:$R$19,2,0)</f>
        <v>15</v>
      </c>
      <c r="AP761">
        <v>26</v>
      </c>
      <c r="AQ761">
        <v>18</v>
      </c>
      <c r="AR761">
        <v>870</v>
      </c>
      <c r="AS761">
        <v>2000</v>
      </c>
    </row>
    <row r="762" spans="3:45" x14ac:dyDescent="0.35">
      <c r="C762" t="s">
        <v>974</v>
      </c>
      <c r="D762">
        <v>759</v>
      </c>
      <c r="T762">
        <v>759</v>
      </c>
      <c r="U762" t="s">
        <v>244</v>
      </c>
      <c r="V762">
        <f>VLOOKUP(Table13[[#This Row],[Make]],$A$4:$B$51,2,0)</f>
        <v>48</v>
      </c>
      <c r="W762" t="s">
        <v>278</v>
      </c>
      <c r="X762">
        <f>VLOOKUP(Table13[[#This Row],[Model]],Table12[[Model S]:[Column2]],2,0)</f>
        <v>64</v>
      </c>
      <c r="Y762">
        <v>1996</v>
      </c>
      <c r="Z762">
        <f>VLOOKUP(Table13[[#This Row],[Year]],$E$4:$F$31,2,0)</f>
        <v>7</v>
      </c>
      <c r="AA762" t="s">
        <v>125</v>
      </c>
      <c r="AB762">
        <f>VLOOKUP(Table13[[#This Row],[Engine Fuel Type]],$G$4:$H$13,2,0)</f>
        <v>10</v>
      </c>
      <c r="AC762">
        <v>240</v>
      </c>
      <c r="AD762">
        <v>5</v>
      </c>
      <c r="AE762" t="s">
        <v>81</v>
      </c>
      <c r="AF762">
        <f>VLOOKUP(Table13[[#This Row],[Transmission Type]],$I$4:$J$7,2,0)</f>
        <v>2</v>
      </c>
      <c r="AG762" t="s">
        <v>92</v>
      </c>
      <c r="AH762">
        <f>VLOOKUP(Table13[[#This Row],[Driven_Wheels]],$K$4:$L$7,2,0)</f>
        <v>3</v>
      </c>
      <c r="AI762">
        <v>4</v>
      </c>
      <c r="AJ762" t="s">
        <v>222</v>
      </c>
      <c r="AK762">
        <f>VLOOKUP(Table13[[#This Row],[Market Category]],$M$4:$N$75,2,0)</f>
        <v>40</v>
      </c>
      <c r="AL762" t="s">
        <v>94</v>
      </c>
      <c r="AM762">
        <f>VLOOKUP(Table13[[#This Row],[Vehicle Size]],$O$4:$P$6,2,0)</f>
        <v>3</v>
      </c>
      <c r="AN762" t="s">
        <v>147</v>
      </c>
      <c r="AO762">
        <f>VLOOKUP(Table13[[#This Row],[Vehicle Style]],$Q$4:$R$19,2,0)</f>
        <v>15</v>
      </c>
      <c r="AP762">
        <v>24</v>
      </c>
      <c r="AQ762">
        <v>17</v>
      </c>
      <c r="AR762">
        <v>870</v>
      </c>
      <c r="AS762">
        <v>2000</v>
      </c>
    </row>
    <row r="763" spans="3:45" x14ac:dyDescent="0.35">
      <c r="C763" t="s">
        <v>975</v>
      </c>
      <c r="D763">
        <v>760</v>
      </c>
      <c r="T763">
        <v>760</v>
      </c>
      <c r="U763" t="s">
        <v>244</v>
      </c>
      <c r="V763">
        <f>VLOOKUP(Table13[[#This Row],[Make]],$A$4:$B$51,2,0)</f>
        <v>48</v>
      </c>
      <c r="W763" t="s">
        <v>278</v>
      </c>
      <c r="X763">
        <f>VLOOKUP(Table13[[#This Row],[Model]],Table12[[Model S]:[Column2]],2,0)</f>
        <v>64</v>
      </c>
      <c r="Y763">
        <v>1996</v>
      </c>
      <c r="Z763">
        <f>VLOOKUP(Table13[[#This Row],[Year]],$E$4:$F$31,2,0)</f>
        <v>7</v>
      </c>
      <c r="AA763" t="s">
        <v>125</v>
      </c>
      <c r="AB763">
        <f>VLOOKUP(Table13[[#This Row],[Engine Fuel Type]],$G$4:$H$13,2,0)</f>
        <v>10</v>
      </c>
      <c r="AC763">
        <v>168</v>
      </c>
      <c r="AD763">
        <v>5</v>
      </c>
      <c r="AE763" t="s">
        <v>75</v>
      </c>
      <c r="AF763">
        <f>VLOOKUP(Table13[[#This Row],[Transmission Type]],$I$4:$J$7,2,0)</f>
        <v>4</v>
      </c>
      <c r="AG763" t="s">
        <v>92</v>
      </c>
      <c r="AH763">
        <f>VLOOKUP(Table13[[#This Row],[Driven_Wheels]],$K$4:$L$7,2,0)</f>
        <v>3</v>
      </c>
      <c r="AI763">
        <v>4</v>
      </c>
      <c r="AJ763" t="s">
        <v>107</v>
      </c>
      <c r="AK763">
        <f>VLOOKUP(Table13[[#This Row],[Market Category]],$M$4:$N$75,2,0)</f>
        <v>64</v>
      </c>
      <c r="AL763" t="s">
        <v>94</v>
      </c>
      <c r="AM763">
        <f>VLOOKUP(Table13[[#This Row],[Vehicle Size]],$O$4:$P$6,2,0)</f>
        <v>3</v>
      </c>
      <c r="AN763" t="s">
        <v>151</v>
      </c>
      <c r="AO763">
        <f>VLOOKUP(Table13[[#This Row],[Vehicle Style]],$Q$4:$R$19,2,0)</f>
        <v>16</v>
      </c>
      <c r="AP763">
        <v>26</v>
      </c>
      <c r="AQ763">
        <v>18</v>
      </c>
      <c r="AR763">
        <v>870</v>
      </c>
      <c r="AS763">
        <v>2000</v>
      </c>
    </row>
    <row r="764" spans="3:45" x14ac:dyDescent="0.35">
      <c r="C764" t="s">
        <v>976</v>
      </c>
      <c r="D764">
        <v>761</v>
      </c>
      <c r="T764">
        <v>761</v>
      </c>
      <c r="U764" t="s">
        <v>244</v>
      </c>
      <c r="V764">
        <f>VLOOKUP(Table13[[#This Row],[Make]],$A$4:$B$51,2,0)</f>
        <v>48</v>
      </c>
      <c r="W764" t="s">
        <v>278</v>
      </c>
      <c r="X764">
        <f>VLOOKUP(Table13[[#This Row],[Model]],Table12[[Model S]:[Column2]],2,0)</f>
        <v>64</v>
      </c>
      <c r="Y764">
        <v>1996</v>
      </c>
      <c r="Z764">
        <f>VLOOKUP(Table13[[#This Row],[Year]],$E$4:$F$31,2,0)</f>
        <v>7</v>
      </c>
      <c r="AA764" t="s">
        <v>125</v>
      </c>
      <c r="AB764">
        <f>VLOOKUP(Table13[[#This Row],[Engine Fuel Type]],$G$4:$H$13,2,0)</f>
        <v>10</v>
      </c>
      <c r="AC764">
        <v>240</v>
      </c>
      <c r="AD764">
        <v>5</v>
      </c>
      <c r="AE764" t="s">
        <v>81</v>
      </c>
      <c r="AF764">
        <f>VLOOKUP(Table13[[#This Row],[Transmission Type]],$I$4:$J$7,2,0)</f>
        <v>2</v>
      </c>
      <c r="AG764" t="s">
        <v>92</v>
      </c>
      <c r="AH764">
        <f>VLOOKUP(Table13[[#This Row],[Driven_Wheels]],$K$4:$L$7,2,0)</f>
        <v>3</v>
      </c>
      <c r="AI764">
        <v>4</v>
      </c>
      <c r="AJ764" t="s">
        <v>222</v>
      </c>
      <c r="AK764">
        <f>VLOOKUP(Table13[[#This Row],[Market Category]],$M$4:$N$75,2,0)</f>
        <v>40</v>
      </c>
      <c r="AL764" t="s">
        <v>94</v>
      </c>
      <c r="AM764">
        <f>VLOOKUP(Table13[[#This Row],[Vehicle Size]],$O$4:$P$6,2,0)</f>
        <v>3</v>
      </c>
      <c r="AN764" t="s">
        <v>151</v>
      </c>
      <c r="AO764">
        <f>VLOOKUP(Table13[[#This Row],[Vehicle Style]],$Q$4:$R$19,2,0)</f>
        <v>16</v>
      </c>
      <c r="AP764">
        <v>24</v>
      </c>
      <c r="AQ764">
        <v>17</v>
      </c>
      <c r="AR764">
        <v>870</v>
      </c>
      <c r="AS764">
        <v>2000</v>
      </c>
    </row>
    <row r="765" spans="3:45" x14ac:dyDescent="0.35">
      <c r="C765" t="s">
        <v>977</v>
      </c>
      <c r="D765">
        <v>762</v>
      </c>
      <c r="T765">
        <v>762</v>
      </c>
      <c r="U765" t="s">
        <v>244</v>
      </c>
      <c r="V765">
        <f>VLOOKUP(Table13[[#This Row],[Make]],$A$4:$B$51,2,0)</f>
        <v>48</v>
      </c>
      <c r="W765" t="s">
        <v>278</v>
      </c>
      <c r="X765">
        <f>VLOOKUP(Table13[[#This Row],[Model]],Table12[[Model S]:[Column2]],2,0)</f>
        <v>64</v>
      </c>
      <c r="Y765">
        <v>1997</v>
      </c>
      <c r="Z765">
        <f>VLOOKUP(Table13[[#This Row],[Year]],$E$4:$F$31,2,0)</f>
        <v>8</v>
      </c>
      <c r="AA765" t="s">
        <v>125</v>
      </c>
      <c r="AB765">
        <f>VLOOKUP(Table13[[#This Row],[Engine Fuel Type]],$G$4:$H$13,2,0)</f>
        <v>10</v>
      </c>
      <c r="AC765">
        <v>168</v>
      </c>
      <c r="AD765">
        <v>5</v>
      </c>
      <c r="AE765" t="s">
        <v>75</v>
      </c>
      <c r="AF765">
        <f>VLOOKUP(Table13[[#This Row],[Transmission Type]],$I$4:$J$7,2,0)</f>
        <v>4</v>
      </c>
      <c r="AG765" t="s">
        <v>92</v>
      </c>
      <c r="AH765">
        <f>VLOOKUP(Table13[[#This Row],[Driven_Wheels]],$K$4:$L$7,2,0)</f>
        <v>3</v>
      </c>
      <c r="AI765">
        <v>4</v>
      </c>
      <c r="AJ765" t="s">
        <v>107</v>
      </c>
      <c r="AK765">
        <f>VLOOKUP(Table13[[#This Row],[Market Category]],$M$4:$N$75,2,0)</f>
        <v>64</v>
      </c>
      <c r="AL765" t="s">
        <v>94</v>
      </c>
      <c r="AM765">
        <f>VLOOKUP(Table13[[#This Row],[Vehicle Size]],$O$4:$P$6,2,0)</f>
        <v>3</v>
      </c>
      <c r="AN765" t="s">
        <v>147</v>
      </c>
      <c r="AO765">
        <f>VLOOKUP(Table13[[#This Row],[Vehicle Style]],$Q$4:$R$19,2,0)</f>
        <v>15</v>
      </c>
      <c r="AP765">
        <v>26</v>
      </c>
      <c r="AQ765">
        <v>18</v>
      </c>
      <c r="AR765">
        <v>870</v>
      </c>
      <c r="AS765">
        <v>2000</v>
      </c>
    </row>
    <row r="766" spans="3:45" x14ac:dyDescent="0.35">
      <c r="C766" t="s">
        <v>978</v>
      </c>
      <c r="D766">
        <v>763</v>
      </c>
      <c r="T766">
        <v>763</v>
      </c>
      <c r="U766" t="s">
        <v>244</v>
      </c>
      <c r="V766">
        <f>VLOOKUP(Table13[[#This Row],[Make]],$A$4:$B$51,2,0)</f>
        <v>48</v>
      </c>
      <c r="W766" t="s">
        <v>278</v>
      </c>
      <c r="X766">
        <f>VLOOKUP(Table13[[#This Row],[Model]],Table12[[Model S]:[Column2]],2,0)</f>
        <v>64</v>
      </c>
      <c r="Y766">
        <v>1997</v>
      </c>
      <c r="Z766">
        <f>VLOOKUP(Table13[[#This Row],[Year]],$E$4:$F$31,2,0)</f>
        <v>8</v>
      </c>
      <c r="AA766" t="s">
        <v>125</v>
      </c>
      <c r="AB766">
        <f>VLOOKUP(Table13[[#This Row],[Engine Fuel Type]],$G$4:$H$13,2,0)</f>
        <v>10</v>
      </c>
      <c r="AC766">
        <v>168</v>
      </c>
      <c r="AD766">
        <v>5</v>
      </c>
      <c r="AE766" t="s">
        <v>75</v>
      </c>
      <c r="AF766">
        <f>VLOOKUP(Table13[[#This Row],[Transmission Type]],$I$4:$J$7,2,0)</f>
        <v>4</v>
      </c>
      <c r="AG766" t="s">
        <v>92</v>
      </c>
      <c r="AH766">
        <f>VLOOKUP(Table13[[#This Row],[Driven_Wheels]],$K$4:$L$7,2,0)</f>
        <v>3</v>
      </c>
      <c r="AI766">
        <v>4</v>
      </c>
      <c r="AJ766" t="s">
        <v>107</v>
      </c>
      <c r="AK766">
        <f>VLOOKUP(Table13[[#This Row],[Market Category]],$M$4:$N$75,2,0)</f>
        <v>64</v>
      </c>
      <c r="AL766" t="s">
        <v>94</v>
      </c>
      <c r="AM766">
        <f>VLOOKUP(Table13[[#This Row],[Vehicle Size]],$O$4:$P$6,2,0)</f>
        <v>3</v>
      </c>
      <c r="AN766" t="s">
        <v>151</v>
      </c>
      <c r="AO766">
        <f>VLOOKUP(Table13[[#This Row],[Vehicle Style]],$Q$4:$R$19,2,0)</f>
        <v>16</v>
      </c>
      <c r="AP766">
        <v>26</v>
      </c>
      <c r="AQ766">
        <v>18</v>
      </c>
      <c r="AR766">
        <v>870</v>
      </c>
      <c r="AS766">
        <v>2000</v>
      </c>
    </row>
    <row r="767" spans="3:45" x14ac:dyDescent="0.35">
      <c r="C767" t="s">
        <v>979</v>
      </c>
      <c r="D767">
        <v>764</v>
      </c>
      <c r="T767">
        <v>764</v>
      </c>
      <c r="U767" t="s">
        <v>244</v>
      </c>
      <c r="V767">
        <f>VLOOKUP(Table13[[#This Row],[Make]],$A$4:$B$51,2,0)</f>
        <v>48</v>
      </c>
      <c r="W767" t="s">
        <v>278</v>
      </c>
      <c r="X767">
        <f>VLOOKUP(Table13[[#This Row],[Model]],Table12[[Model S]:[Column2]],2,0)</f>
        <v>64</v>
      </c>
      <c r="Y767">
        <v>1997</v>
      </c>
      <c r="Z767">
        <f>VLOOKUP(Table13[[#This Row],[Year]],$E$4:$F$31,2,0)</f>
        <v>8</v>
      </c>
      <c r="AA767" t="s">
        <v>125</v>
      </c>
      <c r="AB767">
        <f>VLOOKUP(Table13[[#This Row],[Engine Fuel Type]],$G$4:$H$13,2,0)</f>
        <v>10</v>
      </c>
      <c r="AC767">
        <v>240</v>
      </c>
      <c r="AD767">
        <v>5</v>
      </c>
      <c r="AE767" t="s">
        <v>81</v>
      </c>
      <c r="AF767">
        <f>VLOOKUP(Table13[[#This Row],[Transmission Type]],$I$4:$J$7,2,0)</f>
        <v>2</v>
      </c>
      <c r="AG767" t="s">
        <v>92</v>
      </c>
      <c r="AH767">
        <f>VLOOKUP(Table13[[#This Row],[Driven_Wheels]],$K$4:$L$7,2,0)</f>
        <v>3</v>
      </c>
      <c r="AI767">
        <v>4</v>
      </c>
      <c r="AJ767" t="s">
        <v>222</v>
      </c>
      <c r="AK767">
        <f>VLOOKUP(Table13[[#This Row],[Market Category]],$M$4:$N$75,2,0)</f>
        <v>40</v>
      </c>
      <c r="AL767" t="s">
        <v>94</v>
      </c>
      <c r="AM767">
        <f>VLOOKUP(Table13[[#This Row],[Vehicle Size]],$O$4:$P$6,2,0)</f>
        <v>3</v>
      </c>
      <c r="AN767" t="s">
        <v>147</v>
      </c>
      <c r="AO767">
        <f>VLOOKUP(Table13[[#This Row],[Vehicle Style]],$Q$4:$R$19,2,0)</f>
        <v>15</v>
      </c>
      <c r="AP767">
        <v>24</v>
      </c>
      <c r="AQ767">
        <v>17</v>
      </c>
      <c r="AR767">
        <v>870</v>
      </c>
      <c r="AS767">
        <v>2000</v>
      </c>
    </row>
    <row r="768" spans="3:45" x14ac:dyDescent="0.35">
      <c r="C768" t="s">
        <v>980</v>
      </c>
      <c r="D768">
        <v>765</v>
      </c>
      <c r="T768">
        <v>765</v>
      </c>
      <c r="U768" t="s">
        <v>244</v>
      </c>
      <c r="V768">
        <f>VLOOKUP(Table13[[#This Row],[Make]],$A$4:$B$51,2,0)</f>
        <v>48</v>
      </c>
      <c r="W768" t="s">
        <v>278</v>
      </c>
      <c r="X768">
        <f>VLOOKUP(Table13[[#This Row],[Model]],Table12[[Model S]:[Column2]],2,0)</f>
        <v>64</v>
      </c>
      <c r="Y768">
        <v>1997</v>
      </c>
      <c r="Z768">
        <f>VLOOKUP(Table13[[#This Row],[Year]],$E$4:$F$31,2,0)</f>
        <v>8</v>
      </c>
      <c r="AA768" t="s">
        <v>125</v>
      </c>
      <c r="AB768">
        <f>VLOOKUP(Table13[[#This Row],[Engine Fuel Type]],$G$4:$H$13,2,0)</f>
        <v>10</v>
      </c>
      <c r="AC768">
        <v>222</v>
      </c>
      <c r="AD768">
        <v>5</v>
      </c>
      <c r="AE768" t="s">
        <v>81</v>
      </c>
      <c r="AF768">
        <f>VLOOKUP(Table13[[#This Row],[Transmission Type]],$I$4:$J$7,2,0)</f>
        <v>2</v>
      </c>
      <c r="AG768" t="s">
        <v>92</v>
      </c>
      <c r="AH768">
        <f>VLOOKUP(Table13[[#This Row],[Driven_Wheels]],$K$4:$L$7,2,0)</f>
        <v>3</v>
      </c>
      <c r="AI768">
        <v>4</v>
      </c>
      <c r="AJ768" t="s">
        <v>86</v>
      </c>
      <c r="AK768">
        <f>VLOOKUP(Table13[[#This Row],[Market Category]],$M$4:$N$75,2,0)</f>
        <v>68</v>
      </c>
      <c r="AL768" t="s">
        <v>94</v>
      </c>
      <c r="AM768">
        <f>VLOOKUP(Table13[[#This Row],[Vehicle Size]],$O$4:$P$6,2,0)</f>
        <v>3</v>
      </c>
      <c r="AN768" t="s">
        <v>151</v>
      </c>
      <c r="AO768">
        <f>VLOOKUP(Table13[[#This Row],[Vehicle Style]],$Q$4:$R$19,2,0)</f>
        <v>16</v>
      </c>
      <c r="AP768">
        <v>24</v>
      </c>
      <c r="AQ768">
        <v>17</v>
      </c>
      <c r="AR768">
        <v>870</v>
      </c>
      <c r="AS768">
        <v>2000</v>
      </c>
    </row>
    <row r="769" spans="3:45" x14ac:dyDescent="0.35">
      <c r="C769" t="s">
        <v>981</v>
      </c>
      <c r="D769">
        <v>766</v>
      </c>
      <c r="T769">
        <v>766</v>
      </c>
      <c r="U769" t="s">
        <v>244</v>
      </c>
      <c r="V769">
        <f>VLOOKUP(Table13[[#This Row],[Make]],$A$4:$B$51,2,0)</f>
        <v>48</v>
      </c>
      <c r="W769" t="s">
        <v>278</v>
      </c>
      <c r="X769">
        <f>VLOOKUP(Table13[[#This Row],[Model]],Table12[[Model S]:[Column2]],2,0)</f>
        <v>64</v>
      </c>
      <c r="Y769">
        <v>1997</v>
      </c>
      <c r="Z769">
        <f>VLOOKUP(Table13[[#This Row],[Year]],$E$4:$F$31,2,0)</f>
        <v>8</v>
      </c>
      <c r="AA769" t="s">
        <v>125</v>
      </c>
      <c r="AB769">
        <f>VLOOKUP(Table13[[#This Row],[Engine Fuel Type]],$G$4:$H$13,2,0)</f>
        <v>10</v>
      </c>
      <c r="AC769">
        <v>240</v>
      </c>
      <c r="AD769">
        <v>5</v>
      </c>
      <c r="AE769" t="s">
        <v>81</v>
      </c>
      <c r="AF769">
        <f>VLOOKUP(Table13[[#This Row],[Transmission Type]],$I$4:$J$7,2,0)</f>
        <v>2</v>
      </c>
      <c r="AG769" t="s">
        <v>92</v>
      </c>
      <c r="AH769">
        <f>VLOOKUP(Table13[[#This Row],[Driven_Wheels]],$K$4:$L$7,2,0)</f>
        <v>3</v>
      </c>
      <c r="AI769">
        <v>4</v>
      </c>
      <c r="AJ769" t="s">
        <v>222</v>
      </c>
      <c r="AK769">
        <f>VLOOKUP(Table13[[#This Row],[Market Category]],$M$4:$N$75,2,0)</f>
        <v>40</v>
      </c>
      <c r="AL769" t="s">
        <v>94</v>
      </c>
      <c r="AM769">
        <f>VLOOKUP(Table13[[#This Row],[Vehicle Size]],$O$4:$P$6,2,0)</f>
        <v>3</v>
      </c>
      <c r="AN769" t="s">
        <v>151</v>
      </c>
      <c r="AO769">
        <f>VLOOKUP(Table13[[#This Row],[Vehicle Style]],$Q$4:$R$19,2,0)</f>
        <v>16</v>
      </c>
      <c r="AP769">
        <v>24</v>
      </c>
      <c r="AQ769">
        <v>17</v>
      </c>
      <c r="AR769">
        <v>870</v>
      </c>
      <c r="AS769">
        <v>2091</v>
      </c>
    </row>
    <row r="770" spans="3:45" x14ac:dyDescent="0.35">
      <c r="C770" t="s">
        <v>982</v>
      </c>
      <c r="D770">
        <v>767</v>
      </c>
      <c r="T770">
        <v>767</v>
      </c>
      <c r="U770" t="s">
        <v>244</v>
      </c>
      <c r="V770">
        <f>VLOOKUP(Table13[[#This Row],[Make]],$A$4:$B$51,2,0)</f>
        <v>48</v>
      </c>
      <c r="W770" t="s">
        <v>278</v>
      </c>
      <c r="X770">
        <f>VLOOKUP(Table13[[#This Row],[Model]],Table12[[Model S]:[Column2]],2,0)</f>
        <v>64</v>
      </c>
      <c r="Y770">
        <v>1997</v>
      </c>
      <c r="Z770">
        <f>VLOOKUP(Table13[[#This Row],[Year]],$E$4:$F$31,2,0)</f>
        <v>8</v>
      </c>
      <c r="AA770" t="s">
        <v>125</v>
      </c>
      <c r="AB770">
        <f>VLOOKUP(Table13[[#This Row],[Engine Fuel Type]],$G$4:$H$13,2,0)</f>
        <v>10</v>
      </c>
      <c r="AC770">
        <v>190</v>
      </c>
      <c r="AD770">
        <v>5</v>
      </c>
      <c r="AE770" t="s">
        <v>81</v>
      </c>
      <c r="AF770">
        <f>VLOOKUP(Table13[[#This Row],[Transmission Type]],$I$4:$J$7,2,0)</f>
        <v>2</v>
      </c>
      <c r="AG770" t="s">
        <v>92</v>
      </c>
      <c r="AH770">
        <f>VLOOKUP(Table13[[#This Row],[Driven_Wheels]],$K$4:$L$7,2,0)</f>
        <v>3</v>
      </c>
      <c r="AI770">
        <v>4</v>
      </c>
      <c r="AJ770" t="s">
        <v>86</v>
      </c>
      <c r="AK770">
        <f>VLOOKUP(Table13[[#This Row],[Market Category]],$M$4:$N$75,2,0)</f>
        <v>68</v>
      </c>
      <c r="AL770" t="s">
        <v>94</v>
      </c>
      <c r="AM770">
        <f>VLOOKUP(Table13[[#This Row],[Vehicle Size]],$O$4:$P$6,2,0)</f>
        <v>3</v>
      </c>
      <c r="AN770" t="s">
        <v>151</v>
      </c>
      <c r="AO770">
        <f>VLOOKUP(Table13[[#This Row],[Vehicle Style]],$Q$4:$R$19,2,0)</f>
        <v>16</v>
      </c>
      <c r="AP770">
        <v>24</v>
      </c>
      <c r="AQ770">
        <v>18</v>
      </c>
      <c r="AR770">
        <v>870</v>
      </c>
      <c r="AS770">
        <v>2000</v>
      </c>
    </row>
    <row r="771" spans="3:45" x14ac:dyDescent="0.35">
      <c r="C771" t="s">
        <v>983</v>
      </c>
      <c r="D771">
        <v>768</v>
      </c>
      <c r="T771">
        <v>768</v>
      </c>
      <c r="U771" t="s">
        <v>244</v>
      </c>
      <c r="V771">
        <f>VLOOKUP(Table13[[#This Row],[Make]],$A$4:$B$51,2,0)</f>
        <v>48</v>
      </c>
      <c r="W771" t="s">
        <v>278</v>
      </c>
      <c r="X771">
        <f>VLOOKUP(Table13[[#This Row],[Model]],Table12[[Model S]:[Column2]],2,0)</f>
        <v>64</v>
      </c>
      <c r="Y771">
        <v>1997</v>
      </c>
      <c r="Z771">
        <f>VLOOKUP(Table13[[#This Row],[Year]],$E$4:$F$31,2,0)</f>
        <v>8</v>
      </c>
      <c r="AA771" t="s">
        <v>125</v>
      </c>
      <c r="AB771">
        <f>VLOOKUP(Table13[[#This Row],[Engine Fuel Type]],$G$4:$H$13,2,0)</f>
        <v>10</v>
      </c>
      <c r="AC771">
        <v>190</v>
      </c>
      <c r="AD771">
        <v>5</v>
      </c>
      <c r="AE771" t="s">
        <v>81</v>
      </c>
      <c r="AF771">
        <f>VLOOKUP(Table13[[#This Row],[Transmission Type]],$I$4:$J$7,2,0)</f>
        <v>2</v>
      </c>
      <c r="AG771" t="s">
        <v>92</v>
      </c>
      <c r="AH771">
        <f>VLOOKUP(Table13[[#This Row],[Driven_Wheels]],$K$4:$L$7,2,0)</f>
        <v>3</v>
      </c>
      <c r="AI771">
        <v>4</v>
      </c>
      <c r="AJ771" t="s">
        <v>86</v>
      </c>
      <c r="AK771">
        <f>VLOOKUP(Table13[[#This Row],[Market Category]],$M$4:$N$75,2,0)</f>
        <v>68</v>
      </c>
      <c r="AL771" t="s">
        <v>94</v>
      </c>
      <c r="AM771">
        <f>VLOOKUP(Table13[[#This Row],[Vehicle Size]],$O$4:$P$6,2,0)</f>
        <v>3</v>
      </c>
      <c r="AN771" t="s">
        <v>147</v>
      </c>
      <c r="AO771">
        <f>VLOOKUP(Table13[[#This Row],[Vehicle Style]],$Q$4:$R$19,2,0)</f>
        <v>15</v>
      </c>
      <c r="AP771">
        <v>24</v>
      </c>
      <c r="AQ771">
        <v>18</v>
      </c>
      <c r="AR771">
        <v>870</v>
      </c>
      <c r="AS771">
        <v>2000</v>
      </c>
    </row>
    <row r="772" spans="3:45" x14ac:dyDescent="0.35">
      <c r="C772" t="s">
        <v>984</v>
      </c>
      <c r="D772">
        <v>769</v>
      </c>
      <c r="T772">
        <v>769</v>
      </c>
      <c r="U772" t="s">
        <v>244</v>
      </c>
      <c r="V772">
        <f>VLOOKUP(Table13[[#This Row],[Make]],$A$4:$B$51,2,0)</f>
        <v>48</v>
      </c>
      <c r="W772" t="s">
        <v>278</v>
      </c>
      <c r="X772">
        <f>VLOOKUP(Table13[[#This Row],[Model]],Table12[[Model S]:[Column2]],2,0)</f>
        <v>64</v>
      </c>
      <c r="Y772">
        <v>1997</v>
      </c>
      <c r="Z772">
        <f>VLOOKUP(Table13[[#This Row],[Year]],$E$4:$F$31,2,0)</f>
        <v>8</v>
      </c>
      <c r="AA772" t="s">
        <v>125</v>
      </c>
      <c r="AB772">
        <f>VLOOKUP(Table13[[#This Row],[Engine Fuel Type]],$G$4:$H$13,2,0)</f>
        <v>10</v>
      </c>
      <c r="AC772">
        <v>222</v>
      </c>
      <c r="AD772">
        <v>5</v>
      </c>
      <c r="AE772" t="s">
        <v>81</v>
      </c>
      <c r="AF772">
        <f>VLOOKUP(Table13[[#This Row],[Transmission Type]],$I$4:$J$7,2,0)</f>
        <v>2</v>
      </c>
      <c r="AG772" t="s">
        <v>92</v>
      </c>
      <c r="AH772">
        <f>VLOOKUP(Table13[[#This Row],[Driven_Wheels]],$K$4:$L$7,2,0)</f>
        <v>3</v>
      </c>
      <c r="AI772">
        <v>4</v>
      </c>
      <c r="AJ772" t="s">
        <v>86</v>
      </c>
      <c r="AK772">
        <f>VLOOKUP(Table13[[#This Row],[Market Category]],$M$4:$N$75,2,0)</f>
        <v>68</v>
      </c>
      <c r="AL772" t="s">
        <v>94</v>
      </c>
      <c r="AM772">
        <f>VLOOKUP(Table13[[#This Row],[Vehicle Size]],$O$4:$P$6,2,0)</f>
        <v>3</v>
      </c>
      <c r="AN772" t="s">
        <v>147</v>
      </c>
      <c r="AO772">
        <f>VLOOKUP(Table13[[#This Row],[Vehicle Style]],$Q$4:$R$19,2,0)</f>
        <v>15</v>
      </c>
      <c r="AP772">
        <v>24</v>
      </c>
      <c r="AQ772">
        <v>17</v>
      </c>
      <c r="AR772">
        <v>870</v>
      </c>
      <c r="AS772">
        <v>2000</v>
      </c>
    </row>
    <row r="773" spans="3:45" x14ac:dyDescent="0.35">
      <c r="C773" t="s">
        <v>985</v>
      </c>
      <c r="D773">
        <v>770</v>
      </c>
      <c r="T773">
        <v>770</v>
      </c>
      <c r="U773" t="s">
        <v>238</v>
      </c>
      <c r="V773">
        <f>VLOOKUP(Table13[[#This Row],[Make]],$A$4:$B$51,2,0)</f>
        <v>46</v>
      </c>
      <c r="W773" t="s">
        <v>279</v>
      </c>
      <c r="X773">
        <f>VLOOKUP(Table13[[#This Row],[Model]],Table12[[Model S]:[Column2]],2,0)</f>
        <v>65</v>
      </c>
      <c r="Y773">
        <v>2017</v>
      </c>
      <c r="Z773">
        <f>VLOOKUP(Table13[[#This Row],[Year]],$E$4:$F$31,2,0)</f>
        <v>28</v>
      </c>
      <c r="AA773" t="s">
        <v>117</v>
      </c>
      <c r="AB773">
        <f>VLOOKUP(Table13[[#This Row],[Engine Fuel Type]],$G$4:$H$13,2,0)</f>
        <v>8</v>
      </c>
      <c r="AC773">
        <v>205</v>
      </c>
      <c r="AD773">
        <v>4</v>
      </c>
      <c r="AE773" t="s">
        <v>75</v>
      </c>
      <c r="AF773">
        <f>VLOOKUP(Table13[[#This Row],[Transmission Type]],$I$4:$J$7,2,0)</f>
        <v>4</v>
      </c>
      <c r="AG773" t="s">
        <v>76</v>
      </c>
      <c r="AH773">
        <f>VLOOKUP(Table13[[#This Row],[Driven_Wheels]],$K$4:$L$7,2,0)</f>
        <v>4</v>
      </c>
      <c r="AI773">
        <v>2</v>
      </c>
      <c r="AJ773" t="s">
        <v>187</v>
      </c>
      <c r="AK773">
        <f>VLOOKUP(Table13[[#This Row],[Market Category]],$M$4:$N$75,2,0)</f>
        <v>71</v>
      </c>
      <c r="AL773" t="s">
        <v>70</v>
      </c>
      <c r="AM773">
        <f>VLOOKUP(Table13[[#This Row],[Vehicle Size]],$O$4:$P$6,2,0)</f>
        <v>1</v>
      </c>
      <c r="AN773" t="s">
        <v>78</v>
      </c>
      <c r="AO773">
        <f>VLOOKUP(Table13[[#This Row],[Vehicle Style]],$Q$4:$R$19,2,0)</f>
        <v>9</v>
      </c>
      <c r="AP773">
        <v>28</v>
      </c>
      <c r="AQ773">
        <v>21</v>
      </c>
      <c r="AR773">
        <v>2031</v>
      </c>
      <c r="AS773">
        <v>26255</v>
      </c>
    </row>
    <row r="774" spans="3:45" x14ac:dyDescent="0.35">
      <c r="C774" t="s">
        <v>986</v>
      </c>
      <c r="D774">
        <v>771</v>
      </c>
      <c r="T774">
        <v>771</v>
      </c>
      <c r="U774" t="s">
        <v>238</v>
      </c>
      <c r="V774">
        <f>VLOOKUP(Table13[[#This Row],[Make]],$A$4:$B$51,2,0)</f>
        <v>46</v>
      </c>
      <c r="W774" t="s">
        <v>279</v>
      </c>
      <c r="X774">
        <f>VLOOKUP(Table13[[#This Row],[Model]],Table12[[Model S]:[Column2]],2,0)</f>
        <v>65</v>
      </c>
      <c r="Y774">
        <v>2017</v>
      </c>
      <c r="Z774">
        <f>VLOOKUP(Table13[[#This Row],[Year]],$E$4:$F$31,2,0)</f>
        <v>28</v>
      </c>
      <c r="AA774" t="s">
        <v>117</v>
      </c>
      <c r="AB774">
        <f>VLOOKUP(Table13[[#This Row],[Engine Fuel Type]],$G$4:$H$13,2,0)</f>
        <v>8</v>
      </c>
      <c r="AC774">
        <v>200</v>
      </c>
      <c r="AD774">
        <v>4</v>
      </c>
      <c r="AE774" t="s">
        <v>81</v>
      </c>
      <c r="AF774">
        <f>VLOOKUP(Table13[[#This Row],[Transmission Type]],$I$4:$J$7,2,0)</f>
        <v>2</v>
      </c>
      <c r="AG774" t="s">
        <v>76</v>
      </c>
      <c r="AH774">
        <f>VLOOKUP(Table13[[#This Row],[Driven_Wheels]],$K$4:$L$7,2,0)</f>
        <v>4</v>
      </c>
      <c r="AI774">
        <v>2</v>
      </c>
      <c r="AJ774" t="s">
        <v>187</v>
      </c>
      <c r="AK774">
        <f>VLOOKUP(Table13[[#This Row],[Market Category]],$M$4:$N$75,2,0)</f>
        <v>71</v>
      </c>
      <c r="AL774" t="s">
        <v>70</v>
      </c>
      <c r="AM774">
        <f>VLOOKUP(Table13[[#This Row],[Vehicle Size]],$O$4:$P$6,2,0)</f>
        <v>1</v>
      </c>
      <c r="AN774" t="s">
        <v>78</v>
      </c>
      <c r="AO774">
        <f>VLOOKUP(Table13[[#This Row],[Vehicle Style]],$Q$4:$R$19,2,0)</f>
        <v>9</v>
      </c>
      <c r="AP774">
        <v>32</v>
      </c>
      <c r="AQ774">
        <v>24</v>
      </c>
      <c r="AR774">
        <v>2031</v>
      </c>
      <c r="AS774">
        <v>26975</v>
      </c>
    </row>
    <row r="775" spans="3:45" x14ac:dyDescent="0.35">
      <c r="C775" t="s">
        <v>987</v>
      </c>
      <c r="D775">
        <v>772</v>
      </c>
      <c r="T775">
        <v>772</v>
      </c>
      <c r="U775" t="s">
        <v>220</v>
      </c>
      <c r="V775">
        <f>VLOOKUP(Table13[[#This Row],[Make]],$A$4:$B$51,2,0)</f>
        <v>40</v>
      </c>
      <c r="W775" t="s">
        <v>290</v>
      </c>
      <c r="X775">
        <f>VLOOKUP(Table13[[#This Row],[Model]],Table12[[Model S]:[Column2]],2,0)</f>
        <v>72</v>
      </c>
      <c r="Y775">
        <v>2005</v>
      </c>
      <c r="Z775">
        <f>VLOOKUP(Table13[[#This Row],[Year]],$E$4:$F$31,2,0)</f>
        <v>16</v>
      </c>
      <c r="AA775" t="s">
        <v>74</v>
      </c>
      <c r="AB775">
        <f>VLOOKUP(Table13[[#This Row],[Engine Fuel Type]],$G$4:$H$13,2,0)</f>
        <v>9</v>
      </c>
      <c r="AC775">
        <v>227</v>
      </c>
      <c r="AD775">
        <v>4</v>
      </c>
      <c r="AE775" t="s">
        <v>75</v>
      </c>
      <c r="AF775">
        <f>VLOOKUP(Table13[[#This Row],[Transmission Type]],$I$4:$J$7,2,0)</f>
        <v>4</v>
      </c>
      <c r="AG775" t="s">
        <v>68</v>
      </c>
      <c r="AH775">
        <f>VLOOKUP(Table13[[#This Row],[Driven_Wheels]],$K$4:$L$7,2,0)</f>
        <v>1</v>
      </c>
      <c r="AI775">
        <v>4</v>
      </c>
      <c r="AJ775" t="s">
        <v>86</v>
      </c>
      <c r="AK775">
        <f>VLOOKUP(Table13[[#This Row],[Market Category]],$M$4:$N$75,2,0)</f>
        <v>68</v>
      </c>
      <c r="AL775" t="s">
        <v>70</v>
      </c>
      <c r="AM775">
        <f>VLOOKUP(Table13[[#This Row],[Vehicle Size]],$O$4:$P$6,2,0)</f>
        <v>1</v>
      </c>
      <c r="AN775" t="s">
        <v>151</v>
      </c>
      <c r="AO775">
        <f>VLOOKUP(Table13[[#This Row],[Vehicle Style]],$Q$4:$R$19,2,0)</f>
        <v>16</v>
      </c>
      <c r="AP775">
        <v>24</v>
      </c>
      <c r="AQ775">
        <v>17</v>
      </c>
      <c r="AR775">
        <v>376</v>
      </c>
      <c r="AS775">
        <v>26950</v>
      </c>
    </row>
    <row r="776" spans="3:45" x14ac:dyDescent="0.35">
      <c r="C776" t="s">
        <v>988</v>
      </c>
      <c r="D776">
        <v>773</v>
      </c>
      <c r="T776">
        <v>773</v>
      </c>
      <c r="U776" t="s">
        <v>220</v>
      </c>
      <c r="V776">
        <f>VLOOKUP(Table13[[#This Row],[Make]],$A$4:$B$51,2,0)</f>
        <v>40</v>
      </c>
      <c r="W776" t="s">
        <v>290</v>
      </c>
      <c r="X776">
        <f>VLOOKUP(Table13[[#This Row],[Model]],Table12[[Model S]:[Column2]],2,0)</f>
        <v>72</v>
      </c>
      <c r="Y776">
        <v>2005</v>
      </c>
      <c r="Z776">
        <f>VLOOKUP(Table13[[#This Row],[Year]],$E$4:$F$31,2,0)</f>
        <v>16</v>
      </c>
      <c r="AA776" t="s">
        <v>125</v>
      </c>
      <c r="AB776">
        <f>VLOOKUP(Table13[[#This Row],[Engine Fuel Type]],$G$4:$H$13,2,0)</f>
        <v>10</v>
      </c>
      <c r="AC776">
        <v>165</v>
      </c>
      <c r="AD776">
        <v>4</v>
      </c>
      <c r="AE776" t="s">
        <v>75</v>
      </c>
      <c r="AF776">
        <f>VLOOKUP(Table13[[#This Row],[Transmission Type]],$I$4:$J$7,2,0)</f>
        <v>4</v>
      </c>
      <c r="AG776" t="s">
        <v>68</v>
      </c>
      <c r="AH776">
        <f>VLOOKUP(Table13[[#This Row],[Driven_Wheels]],$K$4:$L$7,2,0)</f>
        <v>1</v>
      </c>
      <c r="AI776">
        <v>4</v>
      </c>
      <c r="AJ776" t="s">
        <v>86</v>
      </c>
      <c r="AK776">
        <f>VLOOKUP(Table13[[#This Row],[Market Category]],$M$4:$N$75,2,0)</f>
        <v>68</v>
      </c>
      <c r="AL776" t="s">
        <v>70</v>
      </c>
      <c r="AM776">
        <f>VLOOKUP(Table13[[#This Row],[Vehicle Size]],$O$4:$P$6,2,0)</f>
        <v>1</v>
      </c>
      <c r="AN776" t="s">
        <v>151</v>
      </c>
      <c r="AO776">
        <f>VLOOKUP(Table13[[#This Row],[Vehicle Style]],$Q$4:$R$19,2,0)</f>
        <v>16</v>
      </c>
      <c r="AP776">
        <v>27</v>
      </c>
      <c r="AQ776">
        <v>20</v>
      </c>
      <c r="AR776">
        <v>376</v>
      </c>
      <c r="AS776">
        <v>22990</v>
      </c>
    </row>
    <row r="777" spans="3:45" x14ac:dyDescent="0.35">
      <c r="C777" t="s">
        <v>989</v>
      </c>
      <c r="D777">
        <v>774</v>
      </c>
      <c r="T777">
        <v>774</v>
      </c>
      <c r="U777" t="s">
        <v>220</v>
      </c>
      <c r="V777">
        <f>VLOOKUP(Table13[[#This Row],[Make]],$A$4:$B$51,2,0)</f>
        <v>40</v>
      </c>
      <c r="W777" t="s">
        <v>290</v>
      </c>
      <c r="X777">
        <f>VLOOKUP(Table13[[#This Row],[Model]],Table12[[Model S]:[Column2]],2,0)</f>
        <v>72</v>
      </c>
      <c r="Y777">
        <v>2006</v>
      </c>
      <c r="Z777">
        <f>VLOOKUP(Table13[[#This Row],[Year]],$E$4:$F$31,2,0)</f>
        <v>17</v>
      </c>
      <c r="AA777" t="s">
        <v>74</v>
      </c>
      <c r="AB777">
        <f>VLOOKUP(Table13[[#This Row],[Engine Fuel Type]],$G$4:$H$13,2,0)</f>
        <v>9</v>
      </c>
      <c r="AC777">
        <v>230</v>
      </c>
      <c r="AD777">
        <v>4</v>
      </c>
      <c r="AE777" t="s">
        <v>75</v>
      </c>
      <c r="AF777">
        <f>VLOOKUP(Table13[[#This Row],[Transmission Type]],$I$4:$J$7,2,0)</f>
        <v>4</v>
      </c>
      <c r="AG777" t="s">
        <v>68</v>
      </c>
      <c r="AH777">
        <f>VLOOKUP(Table13[[#This Row],[Driven_Wheels]],$K$4:$L$7,2,0)</f>
        <v>1</v>
      </c>
      <c r="AI777">
        <v>4</v>
      </c>
      <c r="AJ777" t="s">
        <v>86</v>
      </c>
      <c r="AK777">
        <f>VLOOKUP(Table13[[#This Row],[Market Category]],$M$4:$N$75,2,0)</f>
        <v>68</v>
      </c>
      <c r="AL777" t="s">
        <v>70</v>
      </c>
      <c r="AM777">
        <f>VLOOKUP(Table13[[#This Row],[Vehicle Size]],$O$4:$P$6,2,0)</f>
        <v>1</v>
      </c>
      <c r="AN777" t="s">
        <v>151</v>
      </c>
      <c r="AO777">
        <f>VLOOKUP(Table13[[#This Row],[Vehicle Style]],$Q$4:$R$19,2,0)</f>
        <v>16</v>
      </c>
      <c r="AP777">
        <v>25</v>
      </c>
      <c r="AQ777">
        <v>18</v>
      </c>
      <c r="AR777">
        <v>376</v>
      </c>
      <c r="AS777">
        <v>26950</v>
      </c>
    </row>
    <row r="778" spans="3:45" x14ac:dyDescent="0.35">
      <c r="C778" t="s">
        <v>990</v>
      </c>
      <c r="D778">
        <v>775</v>
      </c>
      <c r="T778">
        <v>775</v>
      </c>
      <c r="U778" t="s">
        <v>220</v>
      </c>
      <c r="V778">
        <f>VLOOKUP(Table13[[#This Row],[Make]],$A$4:$B$51,2,0)</f>
        <v>40</v>
      </c>
      <c r="W778" t="s">
        <v>290</v>
      </c>
      <c r="X778">
        <f>VLOOKUP(Table13[[#This Row],[Model]],Table12[[Model S]:[Column2]],2,0)</f>
        <v>72</v>
      </c>
      <c r="Y778">
        <v>2006</v>
      </c>
      <c r="Z778">
        <f>VLOOKUP(Table13[[#This Row],[Year]],$E$4:$F$31,2,0)</f>
        <v>17</v>
      </c>
      <c r="AA778" t="s">
        <v>125</v>
      </c>
      <c r="AB778">
        <f>VLOOKUP(Table13[[#This Row],[Engine Fuel Type]],$G$4:$H$13,2,0)</f>
        <v>10</v>
      </c>
      <c r="AC778">
        <v>173</v>
      </c>
      <c r="AD778">
        <v>4</v>
      </c>
      <c r="AE778" t="s">
        <v>75</v>
      </c>
      <c r="AF778">
        <f>VLOOKUP(Table13[[#This Row],[Transmission Type]],$I$4:$J$7,2,0)</f>
        <v>4</v>
      </c>
      <c r="AG778" t="s">
        <v>68</v>
      </c>
      <c r="AH778">
        <f>VLOOKUP(Table13[[#This Row],[Driven_Wheels]],$K$4:$L$7,2,0)</f>
        <v>1</v>
      </c>
      <c r="AI778">
        <v>4</v>
      </c>
      <c r="AJ778" t="s">
        <v>107</v>
      </c>
      <c r="AK778">
        <f>VLOOKUP(Table13[[#This Row],[Market Category]],$M$4:$N$75,2,0)</f>
        <v>64</v>
      </c>
      <c r="AL778" t="s">
        <v>70</v>
      </c>
      <c r="AM778">
        <f>VLOOKUP(Table13[[#This Row],[Vehicle Size]],$O$4:$P$6,2,0)</f>
        <v>1</v>
      </c>
      <c r="AN778" t="s">
        <v>151</v>
      </c>
      <c r="AO778">
        <f>VLOOKUP(Table13[[#This Row],[Vehicle Style]],$Q$4:$R$19,2,0)</f>
        <v>16</v>
      </c>
      <c r="AP778">
        <v>26</v>
      </c>
      <c r="AQ778">
        <v>19</v>
      </c>
      <c r="AR778">
        <v>376</v>
      </c>
      <c r="AS778">
        <v>22990</v>
      </c>
    </row>
    <row r="779" spans="3:45" x14ac:dyDescent="0.35">
      <c r="C779" t="s">
        <v>991</v>
      </c>
      <c r="D779">
        <v>776</v>
      </c>
      <c r="T779">
        <v>776</v>
      </c>
      <c r="U779" t="s">
        <v>220</v>
      </c>
      <c r="V779">
        <f>VLOOKUP(Table13[[#This Row],[Make]],$A$4:$B$51,2,0)</f>
        <v>40</v>
      </c>
      <c r="W779" t="s">
        <v>293</v>
      </c>
      <c r="X779">
        <f>VLOOKUP(Table13[[#This Row],[Model]],Table12[[Model S]:[Column2]],2,0)</f>
        <v>74</v>
      </c>
      <c r="Y779">
        <v>2012</v>
      </c>
      <c r="Z779">
        <f>VLOOKUP(Table13[[#This Row],[Year]],$E$4:$F$31,2,0)</f>
        <v>23</v>
      </c>
      <c r="AA779" t="s">
        <v>90</v>
      </c>
      <c r="AB779">
        <f>VLOOKUP(Table13[[#This Row],[Engine Fuel Type]],$G$4:$H$13,2,0)</f>
        <v>3</v>
      </c>
      <c r="AC779">
        <v>220</v>
      </c>
      <c r="AD779">
        <v>4</v>
      </c>
      <c r="AE779" t="s">
        <v>75</v>
      </c>
      <c r="AF779">
        <f>VLOOKUP(Table13[[#This Row],[Transmission Type]],$I$4:$J$7,2,0)</f>
        <v>4</v>
      </c>
      <c r="AG779" t="s">
        <v>92</v>
      </c>
      <c r="AH779">
        <f>VLOOKUP(Table13[[#This Row],[Driven_Wheels]],$K$4:$L$7,2,0)</f>
        <v>3</v>
      </c>
      <c r="AI779">
        <v>4</v>
      </c>
      <c r="AJ779" t="s">
        <v>240</v>
      </c>
      <c r="AK779">
        <f>VLOOKUP(Table13[[#This Row],[Market Category]],$M$4:$N$75,2,0)</f>
        <v>46</v>
      </c>
      <c r="AL779" t="s">
        <v>94</v>
      </c>
      <c r="AM779">
        <f>VLOOKUP(Table13[[#This Row],[Vehicle Size]],$O$4:$P$6,2,0)</f>
        <v>3</v>
      </c>
      <c r="AN779" t="s">
        <v>147</v>
      </c>
      <c r="AO779">
        <f>VLOOKUP(Table13[[#This Row],[Vehicle Style]],$Q$4:$R$19,2,0)</f>
        <v>15</v>
      </c>
      <c r="AP779">
        <v>33</v>
      </c>
      <c r="AQ779">
        <v>20</v>
      </c>
      <c r="AR779">
        <v>376</v>
      </c>
      <c r="AS779">
        <v>28900</v>
      </c>
    </row>
    <row r="780" spans="3:45" x14ac:dyDescent="0.35">
      <c r="C780" t="s">
        <v>992</v>
      </c>
      <c r="D780">
        <v>777</v>
      </c>
      <c r="T780">
        <v>777</v>
      </c>
      <c r="U780" t="s">
        <v>220</v>
      </c>
      <c r="V780">
        <f>VLOOKUP(Table13[[#This Row],[Make]],$A$4:$B$51,2,0)</f>
        <v>40</v>
      </c>
      <c r="W780" t="s">
        <v>293</v>
      </c>
      <c r="X780">
        <f>VLOOKUP(Table13[[#This Row],[Model]],Table12[[Model S]:[Column2]],2,0)</f>
        <v>74</v>
      </c>
      <c r="Y780">
        <v>2012</v>
      </c>
      <c r="Z780">
        <f>VLOOKUP(Table13[[#This Row],[Year]],$E$4:$F$31,2,0)</f>
        <v>23</v>
      </c>
      <c r="AA780" t="s">
        <v>90</v>
      </c>
      <c r="AB780">
        <f>VLOOKUP(Table13[[#This Row],[Engine Fuel Type]],$G$4:$H$13,2,0)</f>
        <v>3</v>
      </c>
      <c r="AC780">
        <v>220</v>
      </c>
      <c r="AD780">
        <v>4</v>
      </c>
      <c r="AE780" t="s">
        <v>75</v>
      </c>
      <c r="AF780">
        <f>VLOOKUP(Table13[[#This Row],[Transmission Type]],$I$4:$J$7,2,0)</f>
        <v>4</v>
      </c>
      <c r="AG780" t="s">
        <v>92</v>
      </c>
      <c r="AH780">
        <f>VLOOKUP(Table13[[#This Row],[Driven_Wheels]],$K$4:$L$7,2,0)</f>
        <v>3</v>
      </c>
      <c r="AI780">
        <v>2</v>
      </c>
      <c r="AJ780" t="s">
        <v>240</v>
      </c>
      <c r="AK780">
        <f>VLOOKUP(Table13[[#This Row],[Market Category]],$M$4:$N$75,2,0)</f>
        <v>46</v>
      </c>
      <c r="AL780" t="s">
        <v>70</v>
      </c>
      <c r="AM780">
        <f>VLOOKUP(Table13[[#This Row],[Vehicle Size]],$O$4:$P$6,2,0)</f>
        <v>1</v>
      </c>
      <c r="AN780" t="s">
        <v>87</v>
      </c>
      <c r="AO780">
        <f>VLOOKUP(Table13[[#This Row],[Vehicle Style]],$Q$4:$R$19,2,0)</f>
        <v>7</v>
      </c>
      <c r="AP780">
        <v>33</v>
      </c>
      <c r="AQ780">
        <v>20</v>
      </c>
      <c r="AR780">
        <v>376</v>
      </c>
      <c r="AS780">
        <v>44080</v>
      </c>
    </row>
    <row r="781" spans="3:45" x14ac:dyDescent="0.35">
      <c r="C781" t="s">
        <v>993</v>
      </c>
      <c r="D781">
        <v>778</v>
      </c>
      <c r="T781">
        <v>778</v>
      </c>
      <c r="U781" t="s">
        <v>220</v>
      </c>
      <c r="V781">
        <f>VLOOKUP(Table13[[#This Row],[Make]],$A$4:$B$51,2,0)</f>
        <v>40</v>
      </c>
      <c r="W781" t="s">
        <v>293</v>
      </c>
      <c r="X781">
        <f>VLOOKUP(Table13[[#This Row],[Model]],Table12[[Model S]:[Column2]],2,0)</f>
        <v>74</v>
      </c>
      <c r="Y781">
        <v>2012</v>
      </c>
      <c r="Z781">
        <f>VLOOKUP(Table13[[#This Row],[Year]],$E$4:$F$31,2,0)</f>
        <v>23</v>
      </c>
      <c r="AA781" t="s">
        <v>90</v>
      </c>
      <c r="AB781">
        <f>VLOOKUP(Table13[[#This Row],[Engine Fuel Type]],$G$4:$H$13,2,0)</f>
        <v>3</v>
      </c>
      <c r="AC781">
        <v>220</v>
      </c>
      <c r="AD781">
        <v>4</v>
      </c>
      <c r="AE781" t="s">
        <v>75</v>
      </c>
      <c r="AF781">
        <f>VLOOKUP(Table13[[#This Row],[Transmission Type]],$I$4:$J$7,2,0)</f>
        <v>4</v>
      </c>
      <c r="AG781" t="s">
        <v>92</v>
      </c>
      <c r="AH781">
        <f>VLOOKUP(Table13[[#This Row],[Driven_Wheels]],$K$4:$L$7,2,0)</f>
        <v>3</v>
      </c>
      <c r="AI781">
        <v>2</v>
      </c>
      <c r="AJ781" t="s">
        <v>240</v>
      </c>
      <c r="AK781">
        <f>VLOOKUP(Table13[[#This Row],[Market Category]],$M$4:$N$75,2,0)</f>
        <v>46</v>
      </c>
      <c r="AL781" t="s">
        <v>70</v>
      </c>
      <c r="AM781">
        <f>VLOOKUP(Table13[[#This Row],[Vehicle Size]],$O$4:$P$6,2,0)</f>
        <v>1</v>
      </c>
      <c r="AN781" t="s">
        <v>87</v>
      </c>
      <c r="AO781">
        <f>VLOOKUP(Table13[[#This Row],[Vehicle Style]],$Q$4:$R$19,2,0)</f>
        <v>7</v>
      </c>
      <c r="AP781">
        <v>33</v>
      </c>
      <c r="AQ781">
        <v>20</v>
      </c>
      <c r="AR781">
        <v>376</v>
      </c>
      <c r="AS781">
        <v>46080</v>
      </c>
    </row>
    <row r="782" spans="3:45" x14ac:dyDescent="0.35">
      <c r="C782" t="s">
        <v>25</v>
      </c>
      <c r="D782">
        <v>779</v>
      </c>
      <c r="T782">
        <v>779</v>
      </c>
      <c r="U782" t="s">
        <v>220</v>
      </c>
      <c r="V782">
        <f>VLOOKUP(Table13[[#This Row],[Make]],$A$4:$B$51,2,0)</f>
        <v>40</v>
      </c>
      <c r="W782" t="s">
        <v>293</v>
      </c>
      <c r="X782">
        <f>VLOOKUP(Table13[[#This Row],[Model]],Table12[[Model S]:[Column2]],2,0)</f>
        <v>74</v>
      </c>
      <c r="Y782">
        <v>2012</v>
      </c>
      <c r="Z782">
        <f>VLOOKUP(Table13[[#This Row],[Year]],$E$4:$F$31,2,0)</f>
        <v>23</v>
      </c>
      <c r="AA782" t="s">
        <v>117</v>
      </c>
      <c r="AB782">
        <f>VLOOKUP(Table13[[#This Row],[Engine Fuel Type]],$G$4:$H$13,2,0)</f>
        <v>8</v>
      </c>
      <c r="AC782">
        <v>220</v>
      </c>
      <c r="AD782">
        <v>4</v>
      </c>
      <c r="AE782" t="s">
        <v>75</v>
      </c>
      <c r="AF782">
        <f>VLOOKUP(Table13[[#This Row],[Transmission Type]],$I$4:$J$7,2,0)</f>
        <v>4</v>
      </c>
      <c r="AG782" t="s">
        <v>68</v>
      </c>
      <c r="AH782">
        <f>VLOOKUP(Table13[[#This Row],[Driven_Wheels]],$K$4:$L$7,2,0)</f>
        <v>1</v>
      </c>
      <c r="AI782">
        <v>4</v>
      </c>
      <c r="AJ782" t="s">
        <v>107</v>
      </c>
      <c r="AK782">
        <f>VLOOKUP(Table13[[#This Row],[Market Category]],$M$4:$N$75,2,0)</f>
        <v>64</v>
      </c>
      <c r="AL782" t="s">
        <v>94</v>
      </c>
      <c r="AM782">
        <f>VLOOKUP(Table13[[#This Row],[Vehicle Size]],$O$4:$P$6,2,0)</f>
        <v>3</v>
      </c>
      <c r="AN782" t="s">
        <v>147</v>
      </c>
      <c r="AO782">
        <f>VLOOKUP(Table13[[#This Row],[Vehicle Style]],$Q$4:$R$19,2,0)</f>
        <v>15</v>
      </c>
      <c r="AP782">
        <v>30</v>
      </c>
      <c r="AQ782">
        <v>20</v>
      </c>
      <c r="AR782">
        <v>376</v>
      </c>
      <c r="AS782">
        <v>37115</v>
      </c>
    </row>
    <row r="783" spans="3:45" x14ac:dyDescent="0.35">
      <c r="C783" t="s">
        <v>994</v>
      </c>
      <c r="D783">
        <v>780</v>
      </c>
      <c r="T783">
        <v>780</v>
      </c>
      <c r="U783" t="s">
        <v>220</v>
      </c>
      <c r="V783">
        <f>VLOOKUP(Table13[[#This Row],[Make]],$A$4:$B$51,2,0)</f>
        <v>40</v>
      </c>
      <c r="W783" t="s">
        <v>293</v>
      </c>
      <c r="X783">
        <f>VLOOKUP(Table13[[#This Row],[Model]],Table12[[Model S]:[Column2]],2,0)</f>
        <v>74</v>
      </c>
      <c r="Y783">
        <v>2012</v>
      </c>
      <c r="Z783">
        <f>VLOOKUP(Table13[[#This Row],[Year]],$E$4:$F$31,2,0)</f>
        <v>23</v>
      </c>
      <c r="AA783" t="s">
        <v>90</v>
      </c>
      <c r="AB783">
        <f>VLOOKUP(Table13[[#This Row],[Engine Fuel Type]],$G$4:$H$13,2,0)</f>
        <v>3</v>
      </c>
      <c r="AC783">
        <v>220</v>
      </c>
      <c r="AD783">
        <v>4</v>
      </c>
      <c r="AE783" t="s">
        <v>75</v>
      </c>
      <c r="AF783">
        <f>VLOOKUP(Table13[[#This Row],[Transmission Type]],$I$4:$J$7,2,0)</f>
        <v>4</v>
      </c>
      <c r="AG783" t="s">
        <v>92</v>
      </c>
      <c r="AH783">
        <f>VLOOKUP(Table13[[#This Row],[Driven_Wheels]],$K$4:$L$7,2,0)</f>
        <v>3</v>
      </c>
      <c r="AI783">
        <v>2</v>
      </c>
      <c r="AJ783" t="s">
        <v>240</v>
      </c>
      <c r="AK783">
        <f>VLOOKUP(Table13[[#This Row],[Market Category]],$M$4:$N$75,2,0)</f>
        <v>46</v>
      </c>
      <c r="AL783" t="s">
        <v>70</v>
      </c>
      <c r="AM783">
        <f>VLOOKUP(Table13[[#This Row],[Vehicle Size]],$O$4:$P$6,2,0)</f>
        <v>1</v>
      </c>
      <c r="AN783" t="s">
        <v>87</v>
      </c>
      <c r="AO783">
        <f>VLOOKUP(Table13[[#This Row],[Vehicle Style]],$Q$4:$R$19,2,0)</f>
        <v>7</v>
      </c>
      <c r="AP783">
        <v>33</v>
      </c>
      <c r="AQ783">
        <v>20</v>
      </c>
      <c r="AR783">
        <v>376</v>
      </c>
      <c r="AS783">
        <v>39490</v>
      </c>
    </row>
    <row r="784" spans="3:45" x14ac:dyDescent="0.35">
      <c r="C784" t="s">
        <v>995</v>
      </c>
      <c r="D784">
        <v>781</v>
      </c>
      <c r="T784">
        <v>781</v>
      </c>
      <c r="U784" t="s">
        <v>220</v>
      </c>
      <c r="V784">
        <f>VLOOKUP(Table13[[#This Row],[Make]],$A$4:$B$51,2,0)</f>
        <v>40</v>
      </c>
      <c r="W784" t="s">
        <v>293</v>
      </c>
      <c r="X784">
        <f>VLOOKUP(Table13[[#This Row],[Model]],Table12[[Model S]:[Column2]],2,0)</f>
        <v>74</v>
      </c>
      <c r="Y784">
        <v>2012</v>
      </c>
      <c r="Z784">
        <f>VLOOKUP(Table13[[#This Row],[Year]],$E$4:$F$31,2,0)</f>
        <v>23</v>
      </c>
      <c r="AA784" t="s">
        <v>90</v>
      </c>
      <c r="AB784">
        <f>VLOOKUP(Table13[[#This Row],[Engine Fuel Type]],$G$4:$H$13,2,0)</f>
        <v>3</v>
      </c>
      <c r="AC784">
        <v>220</v>
      </c>
      <c r="AD784">
        <v>4</v>
      </c>
      <c r="AE784" t="s">
        <v>75</v>
      </c>
      <c r="AF784">
        <f>VLOOKUP(Table13[[#This Row],[Transmission Type]],$I$4:$J$7,2,0)</f>
        <v>4</v>
      </c>
      <c r="AG784" t="s">
        <v>92</v>
      </c>
      <c r="AH784">
        <f>VLOOKUP(Table13[[#This Row],[Driven_Wheels]],$K$4:$L$7,2,0)</f>
        <v>3</v>
      </c>
      <c r="AI784">
        <v>4</v>
      </c>
      <c r="AJ784" t="s">
        <v>240</v>
      </c>
      <c r="AK784">
        <f>VLOOKUP(Table13[[#This Row],[Market Category]],$M$4:$N$75,2,0)</f>
        <v>46</v>
      </c>
      <c r="AL784" t="s">
        <v>94</v>
      </c>
      <c r="AM784">
        <f>VLOOKUP(Table13[[#This Row],[Vehicle Size]],$O$4:$P$6,2,0)</f>
        <v>3</v>
      </c>
      <c r="AN784" t="s">
        <v>147</v>
      </c>
      <c r="AO784">
        <f>VLOOKUP(Table13[[#This Row],[Vehicle Style]],$Q$4:$R$19,2,0)</f>
        <v>15</v>
      </c>
      <c r="AP784">
        <v>33</v>
      </c>
      <c r="AQ784">
        <v>20</v>
      </c>
      <c r="AR784">
        <v>376</v>
      </c>
      <c r="AS784">
        <v>34340</v>
      </c>
    </row>
    <row r="785" spans="3:45" x14ac:dyDescent="0.35">
      <c r="C785" t="s">
        <v>996</v>
      </c>
      <c r="D785">
        <v>782</v>
      </c>
      <c r="T785">
        <v>782</v>
      </c>
      <c r="U785" t="s">
        <v>220</v>
      </c>
      <c r="V785">
        <f>VLOOKUP(Table13[[#This Row],[Make]],$A$4:$B$51,2,0)</f>
        <v>40</v>
      </c>
      <c r="W785" t="s">
        <v>293</v>
      </c>
      <c r="X785">
        <f>VLOOKUP(Table13[[#This Row],[Model]],Table12[[Model S]:[Column2]],2,0)</f>
        <v>74</v>
      </c>
      <c r="Y785">
        <v>2012</v>
      </c>
      <c r="Z785">
        <f>VLOOKUP(Table13[[#This Row],[Year]],$E$4:$F$31,2,0)</f>
        <v>23</v>
      </c>
      <c r="AA785" t="s">
        <v>90</v>
      </c>
      <c r="AB785">
        <f>VLOOKUP(Table13[[#This Row],[Engine Fuel Type]],$G$4:$H$13,2,0)</f>
        <v>3</v>
      </c>
      <c r="AC785">
        <v>220</v>
      </c>
      <c r="AD785">
        <v>4</v>
      </c>
      <c r="AE785" t="s">
        <v>81</v>
      </c>
      <c r="AF785">
        <f>VLOOKUP(Table13[[#This Row],[Transmission Type]],$I$4:$J$7,2,0)</f>
        <v>2</v>
      </c>
      <c r="AG785" t="s">
        <v>92</v>
      </c>
      <c r="AH785">
        <f>VLOOKUP(Table13[[#This Row],[Driven_Wheels]],$K$4:$L$7,2,0)</f>
        <v>3</v>
      </c>
      <c r="AI785">
        <v>2</v>
      </c>
      <c r="AJ785" t="s">
        <v>240</v>
      </c>
      <c r="AK785">
        <f>VLOOKUP(Table13[[#This Row],[Market Category]],$M$4:$N$75,2,0)</f>
        <v>46</v>
      </c>
      <c r="AL785" t="s">
        <v>70</v>
      </c>
      <c r="AM785">
        <f>VLOOKUP(Table13[[#This Row],[Vehicle Size]],$O$4:$P$6,2,0)</f>
        <v>1</v>
      </c>
      <c r="AN785" t="s">
        <v>87</v>
      </c>
      <c r="AO785">
        <f>VLOOKUP(Table13[[#This Row],[Vehicle Style]],$Q$4:$R$19,2,0)</f>
        <v>7</v>
      </c>
      <c r="AP785">
        <v>28</v>
      </c>
      <c r="AQ785">
        <v>18</v>
      </c>
      <c r="AR785">
        <v>376</v>
      </c>
      <c r="AS785">
        <v>44080</v>
      </c>
    </row>
    <row r="786" spans="3:45" x14ac:dyDescent="0.35">
      <c r="C786" t="s">
        <v>997</v>
      </c>
      <c r="D786">
        <v>783</v>
      </c>
      <c r="T786">
        <v>783</v>
      </c>
      <c r="U786" t="s">
        <v>220</v>
      </c>
      <c r="V786">
        <f>VLOOKUP(Table13[[#This Row],[Make]],$A$4:$B$51,2,0)</f>
        <v>40</v>
      </c>
      <c r="W786" t="s">
        <v>293</v>
      </c>
      <c r="X786">
        <f>VLOOKUP(Table13[[#This Row],[Model]],Table12[[Model S]:[Column2]],2,0)</f>
        <v>74</v>
      </c>
      <c r="Y786">
        <v>2012</v>
      </c>
      <c r="Z786">
        <f>VLOOKUP(Table13[[#This Row],[Year]],$E$4:$F$31,2,0)</f>
        <v>23</v>
      </c>
      <c r="AA786" t="s">
        <v>90</v>
      </c>
      <c r="AB786">
        <f>VLOOKUP(Table13[[#This Row],[Engine Fuel Type]],$G$4:$H$13,2,0)</f>
        <v>3</v>
      </c>
      <c r="AC786">
        <v>220</v>
      </c>
      <c r="AD786">
        <v>4</v>
      </c>
      <c r="AE786" t="s">
        <v>81</v>
      </c>
      <c r="AF786">
        <f>VLOOKUP(Table13[[#This Row],[Transmission Type]],$I$4:$J$7,2,0)</f>
        <v>2</v>
      </c>
      <c r="AG786" t="s">
        <v>92</v>
      </c>
      <c r="AH786">
        <f>VLOOKUP(Table13[[#This Row],[Driven_Wheels]],$K$4:$L$7,2,0)</f>
        <v>3</v>
      </c>
      <c r="AI786">
        <v>2</v>
      </c>
      <c r="AJ786" t="s">
        <v>240</v>
      </c>
      <c r="AK786">
        <f>VLOOKUP(Table13[[#This Row],[Market Category]],$M$4:$N$75,2,0)</f>
        <v>46</v>
      </c>
      <c r="AL786" t="s">
        <v>70</v>
      </c>
      <c r="AM786">
        <f>VLOOKUP(Table13[[#This Row],[Vehicle Size]],$O$4:$P$6,2,0)</f>
        <v>1</v>
      </c>
      <c r="AN786" t="s">
        <v>87</v>
      </c>
      <c r="AO786">
        <f>VLOOKUP(Table13[[#This Row],[Vehicle Style]],$Q$4:$R$19,2,0)</f>
        <v>7</v>
      </c>
      <c r="AP786">
        <v>28</v>
      </c>
      <c r="AQ786">
        <v>18</v>
      </c>
      <c r="AR786">
        <v>376</v>
      </c>
      <c r="AS786">
        <v>40840</v>
      </c>
    </row>
    <row r="787" spans="3:45" x14ac:dyDescent="0.35">
      <c r="C787" t="s">
        <v>998</v>
      </c>
      <c r="D787">
        <v>784</v>
      </c>
      <c r="T787">
        <v>784</v>
      </c>
      <c r="U787" t="s">
        <v>220</v>
      </c>
      <c r="V787">
        <f>VLOOKUP(Table13[[#This Row],[Make]],$A$4:$B$51,2,0)</f>
        <v>40</v>
      </c>
      <c r="W787" t="s">
        <v>293</v>
      </c>
      <c r="X787">
        <f>VLOOKUP(Table13[[#This Row],[Model]],Table12[[Model S]:[Column2]],2,0)</f>
        <v>74</v>
      </c>
      <c r="Y787">
        <v>2012</v>
      </c>
      <c r="Z787">
        <f>VLOOKUP(Table13[[#This Row],[Year]],$E$4:$F$31,2,0)</f>
        <v>23</v>
      </c>
      <c r="AA787" t="s">
        <v>90</v>
      </c>
      <c r="AB787">
        <f>VLOOKUP(Table13[[#This Row],[Engine Fuel Type]],$G$4:$H$13,2,0)</f>
        <v>3</v>
      </c>
      <c r="AC787">
        <v>220</v>
      </c>
      <c r="AD787">
        <v>4</v>
      </c>
      <c r="AE787" t="s">
        <v>81</v>
      </c>
      <c r="AF787">
        <f>VLOOKUP(Table13[[#This Row],[Transmission Type]],$I$4:$J$7,2,0)</f>
        <v>2</v>
      </c>
      <c r="AG787" t="s">
        <v>92</v>
      </c>
      <c r="AH787">
        <f>VLOOKUP(Table13[[#This Row],[Driven_Wheels]],$K$4:$L$7,2,0)</f>
        <v>3</v>
      </c>
      <c r="AI787">
        <v>4</v>
      </c>
      <c r="AJ787" t="s">
        <v>240</v>
      </c>
      <c r="AK787">
        <f>VLOOKUP(Table13[[#This Row],[Market Category]],$M$4:$N$75,2,0)</f>
        <v>46</v>
      </c>
      <c r="AL787" t="s">
        <v>70</v>
      </c>
      <c r="AM787">
        <f>VLOOKUP(Table13[[#This Row],[Vehicle Size]],$O$4:$P$6,2,0)</f>
        <v>1</v>
      </c>
      <c r="AN787" t="s">
        <v>151</v>
      </c>
      <c r="AO787">
        <f>VLOOKUP(Table13[[#This Row],[Vehicle Style]],$Q$4:$R$19,2,0)</f>
        <v>16</v>
      </c>
      <c r="AP787">
        <v>28</v>
      </c>
      <c r="AQ787">
        <v>18</v>
      </c>
      <c r="AR787">
        <v>376</v>
      </c>
      <c r="AS787">
        <v>31180</v>
      </c>
    </row>
    <row r="788" spans="3:45" x14ac:dyDescent="0.35">
      <c r="C788" t="s">
        <v>999</v>
      </c>
      <c r="D788">
        <v>785</v>
      </c>
      <c r="T788">
        <v>785</v>
      </c>
      <c r="U788" t="s">
        <v>220</v>
      </c>
      <c r="V788">
        <f>VLOOKUP(Table13[[#This Row],[Make]],$A$4:$B$51,2,0)</f>
        <v>40</v>
      </c>
      <c r="W788" t="s">
        <v>293</v>
      </c>
      <c r="X788">
        <f>VLOOKUP(Table13[[#This Row],[Model]],Table12[[Model S]:[Column2]],2,0)</f>
        <v>74</v>
      </c>
      <c r="Y788">
        <v>2012</v>
      </c>
      <c r="Z788">
        <f>VLOOKUP(Table13[[#This Row],[Year]],$E$4:$F$31,2,0)</f>
        <v>23</v>
      </c>
      <c r="AA788" t="s">
        <v>117</v>
      </c>
      <c r="AB788">
        <f>VLOOKUP(Table13[[#This Row],[Engine Fuel Type]],$G$4:$H$13,2,0)</f>
        <v>8</v>
      </c>
      <c r="AC788">
        <v>220</v>
      </c>
      <c r="AD788">
        <v>4</v>
      </c>
      <c r="AE788" t="s">
        <v>75</v>
      </c>
      <c r="AF788">
        <f>VLOOKUP(Table13[[#This Row],[Transmission Type]],$I$4:$J$7,2,0)</f>
        <v>4</v>
      </c>
      <c r="AG788" t="s">
        <v>68</v>
      </c>
      <c r="AH788">
        <f>VLOOKUP(Table13[[#This Row],[Driven_Wheels]],$K$4:$L$7,2,0)</f>
        <v>1</v>
      </c>
      <c r="AI788">
        <v>4</v>
      </c>
      <c r="AJ788" t="s">
        <v>107</v>
      </c>
      <c r="AK788">
        <f>VLOOKUP(Table13[[#This Row],[Market Category]],$M$4:$N$75,2,0)</f>
        <v>64</v>
      </c>
      <c r="AL788" t="s">
        <v>94</v>
      </c>
      <c r="AM788">
        <f>VLOOKUP(Table13[[#This Row],[Vehicle Size]],$O$4:$P$6,2,0)</f>
        <v>3</v>
      </c>
      <c r="AN788" t="s">
        <v>147</v>
      </c>
      <c r="AO788">
        <f>VLOOKUP(Table13[[#This Row],[Vehicle Style]],$Q$4:$R$19,2,0)</f>
        <v>15</v>
      </c>
      <c r="AP788">
        <v>30</v>
      </c>
      <c r="AQ788">
        <v>20</v>
      </c>
      <c r="AR788">
        <v>376</v>
      </c>
      <c r="AS788">
        <v>32395</v>
      </c>
    </row>
    <row r="789" spans="3:45" x14ac:dyDescent="0.35">
      <c r="C789" t="s">
        <v>1000</v>
      </c>
      <c r="D789">
        <v>786</v>
      </c>
      <c r="T789">
        <v>786</v>
      </c>
      <c r="U789" t="s">
        <v>220</v>
      </c>
      <c r="V789">
        <f>VLOOKUP(Table13[[#This Row],[Make]],$A$4:$B$51,2,0)</f>
        <v>40</v>
      </c>
      <c r="W789" t="s">
        <v>293</v>
      </c>
      <c r="X789">
        <f>VLOOKUP(Table13[[#This Row],[Model]],Table12[[Model S]:[Column2]],2,0)</f>
        <v>74</v>
      </c>
      <c r="Y789">
        <v>2012</v>
      </c>
      <c r="Z789">
        <f>VLOOKUP(Table13[[#This Row],[Year]],$E$4:$F$31,2,0)</f>
        <v>23</v>
      </c>
      <c r="AA789" t="s">
        <v>90</v>
      </c>
      <c r="AB789">
        <f>VLOOKUP(Table13[[#This Row],[Engine Fuel Type]],$G$4:$H$13,2,0)</f>
        <v>3</v>
      </c>
      <c r="AC789">
        <v>220</v>
      </c>
      <c r="AD789">
        <v>4</v>
      </c>
      <c r="AE789" t="s">
        <v>81</v>
      </c>
      <c r="AF789">
        <f>VLOOKUP(Table13[[#This Row],[Transmission Type]],$I$4:$J$7,2,0)</f>
        <v>2</v>
      </c>
      <c r="AG789" t="s">
        <v>92</v>
      </c>
      <c r="AH789">
        <f>VLOOKUP(Table13[[#This Row],[Driven_Wheels]],$K$4:$L$7,2,0)</f>
        <v>3</v>
      </c>
      <c r="AI789">
        <v>4</v>
      </c>
      <c r="AJ789" t="s">
        <v>240</v>
      </c>
      <c r="AK789">
        <f>VLOOKUP(Table13[[#This Row],[Market Category]],$M$4:$N$75,2,0)</f>
        <v>46</v>
      </c>
      <c r="AL789" t="s">
        <v>94</v>
      </c>
      <c r="AM789">
        <f>VLOOKUP(Table13[[#This Row],[Vehicle Size]],$O$4:$P$6,2,0)</f>
        <v>3</v>
      </c>
      <c r="AN789" t="s">
        <v>147</v>
      </c>
      <c r="AO789">
        <f>VLOOKUP(Table13[[#This Row],[Vehicle Style]],$Q$4:$R$19,2,0)</f>
        <v>15</v>
      </c>
      <c r="AP789">
        <v>29</v>
      </c>
      <c r="AQ789">
        <v>19</v>
      </c>
      <c r="AR789">
        <v>376</v>
      </c>
      <c r="AS789">
        <v>34340</v>
      </c>
    </row>
    <row r="790" spans="3:45" x14ac:dyDescent="0.35">
      <c r="C790" t="s">
        <v>1001</v>
      </c>
      <c r="D790">
        <v>787</v>
      </c>
      <c r="T790">
        <v>787</v>
      </c>
      <c r="U790" t="s">
        <v>220</v>
      </c>
      <c r="V790">
        <f>VLOOKUP(Table13[[#This Row],[Make]],$A$4:$B$51,2,0)</f>
        <v>40</v>
      </c>
      <c r="W790" t="s">
        <v>293</v>
      </c>
      <c r="X790">
        <f>VLOOKUP(Table13[[#This Row],[Model]],Table12[[Model S]:[Column2]],2,0)</f>
        <v>74</v>
      </c>
      <c r="Y790">
        <v>2012</v>
      </c>
      <c r="Z790">
        <f>VLOOKUP(Table13[[#This Row],[Year]],$E$4:$F$31,2,0)</f>
        <v>23</v>
      </c>
      <c r="AA790" t="s">
        <v>117</v>
      </c>
      <c r="AB790">
        <f>VLOOKUP(Table13[[#This Row],[Engine Fuel Type]],$G$4:$H$13,2,0)</f>
        <v>8</v>
      </c>
      <c r="AC790">
        <v>220</v>
      </c>
      <c r="AD790">
        <v>4</v>
      </c>
      <c r="AE790" t="s">
        <v>81</v>
      </c>
      <c r="AF790">
        <f>VLOOKUP(Table13[[#This Row],[Transmission Type]],$I$4:$J$7,2,0)</f>
        <v>2</v>
      </c>
      <c r="AG790" t="s">
        <v>68</v>
      </c>
      <c r="AH790">
        <f>VLOOKUP(Table13[[#This Row],[Driven_Wheels]],$K$4:$L$7,2,0)</f>
        <v>1</v>
      </c>
      <c r="AI790">
        <v>4</v>
      </c>
      <c r="AJ790" t="s">
        <v>107</v>
      </c>
      <c r="AK790">
        <f>VLOOKUP(Table13[[#This Row],[Market Category]],$M$4:$N$75,2,0)</f>
        <v>64</v>
      </c>
      <c r="AL790" t="s">
        <v>70</v>
      </c>
      <c r="AM790">
        <f>VLOOKUP(Table13[[#This Row],[Vehicle Size]],$O$4:$P$6,2,0)</f>
        <v>1</v>
      </c>
      <c r="AN790" t="s">
        <v>151</v>
      </c>
      <c r="AO790">
        <f>VLOOKUP(Table13[[#This Row],[Vehicle Style]],$Q$4:$R$19,2,0)</f>
        <v>16</v>
      </c>
      <c r="AP790">
        <v>29</v>
      </c>
      <c r="AQ790">
        <v>18</v>
      </c>
      <c r="AR790">
        <v>376</v>
      </c>
      <c r="AS790">
        <v>34975</v>
      </c>
    </row>
    <row r="791" spans="3:45" x14ac:dyDescent="0.35">
      <c r="C791" t="s">
        <v>1002</v>
      </c>
      <c r="D791">
        <v>788</v>
      </c>
      <c r="T791">
        <v>788</v>
      </c>
      <c r="U791" t="s">
        <v>220</v>
      </c>
      <c r="V791">
        <f>VLOOKUP(Table13[[#This Row],[Make]],$A$4:$B$51,2,0)</f>
        <v>40</v>
      </c>
      <c r="W791" t="s">
        <v>293</v>
      </c>
      <c r="X791">
        <f>VLOOKUP(Table13[[#This Row],[Model]],Table12[[Model S]:[Column2]],2,0)</f>
        <v>74</v>
      </c>
      <c r="Y791">
        <v>2012</v>
      </c>
      <c r="Z791">
        <f>VLOOKUP(Table13[[#This Row],[Year]],$E$4:$F$31,2,0)</f>
        <v>23</v>
      </c>
      <c r="AA791" t="s">
        <v>117</v>
      </c>
      <c r="AB791">
        <f>VLOOKUP(Table13[[#This Row],[Engine Fuel Type]],$G$4:$H$13,2,0)</f>
        <v>8</v>
      </c>
      <c r="AC791">
        <v>220</v>
      </c>
      <c r="AD791">
        <v>4</v>
      </c>
      <c r="AE791" t="s">
        <v>81</v>
      </c>
      <c r="AF791">
        <f>VLOOKUP(Table13[[#This Row],[Transmission Type]],$I$4:$J$7,2,0)</f>
        <v>2</v>
      </c>
      <c r="AG791" t="s">
        <v>68</v>
      </c>
      <c r="AH791">
        <f>VLOOKUP(Table13[[#This Row],[Driven_Wheels]],$K$4:$L$7,2,0)</f>
        <v>1</v>
      </c>
      <c r="AI791">
        <v>4</v>
      </c>
      <c r="AJ791" t="s">
        <v>107</v>
      </c>
      <c r="AK791">
        <f>VLOOKUP(Table13[[#This Row],[Market Category]],$M$4:$N$75,2,0)</f>
        <v>64</v>
      </c>
      <c r="AL791" t="s">
        <v>94</v>
      </c>
      <c r="AM791">
        <f>VLOOKUP(Table13[[#This Row],[Vehicle Size]],$O$4:$P$6,2,0)</f>
        <v>3</v>
      </c>
      <c r="AN791" t="s">
        <v>147</v>
      </c>
      <c r="AO791">
        <f>VLOOKUP(Table13[[#This Row],[Vehicle Style]],$Q$4:$R$19,2,0)</f>
        <v>15</v>
      </c>
      <c r="AP791">
        <v>29</v>
      </c>
      <c r="AQ791">
        <v>18</v>
      </c>
      <c r="AR791">
        <v>376</v>
      </c>
      <c r="AS791">
        <v>37115</v>
      </c>
    </row>
    <row r="792" spans="3:45" x14ac:dyDescent="0.35">
      <c r="C792" t="s">
        <v>1003</v>
      </c>
      <c r="D792">
        <v>789</v>
      </c>
      <c r="T792">
        <v>789</v>
      </c>
      <c r="U792" t="s">
        <v>220</v>
      </c>
      <c r="V792">
        <f>VLOOKUP(Table13[[#This Row],[Make]],$A$4:$B$51,2,0)</f>
        <v>40</v>
      </c>
      <c r="W792" t="s">
        <v>293</v>
      </c>
      <c r="X792">
        <f>VLOOKUP(Table13[[#This Row],[Model]],Table12[[Model S]:[Column2]],2,0)</f>
        <v>74</v>
      </c>
      <c r="Y792">
        <v>2012</v>
      </c>
      <c r="Z792">
        <f>VLOOKUP(Table13[[#This Row],[Year]],$E$4:$F$31,2,0)</f>
        <v>23</v>
      </c>
      <c r="AA792" t="s">
        <v>117</v>
      </c>
      <c r="AB792">
        <f>VLOOKUP(Table13[[#This Row],[Engine Fuel Type]],$G$4:$H$13,2,0)</f>
        <v>8</v>
      </c>
      <c r="AC792">
        <v>220</v>
      </c>
      <c r="AD792">
        <v>4</v>
      </c>
      <c r="AE792" t="s">
        <v>75</v>
      </c>
      <c r="AF792">
        <f>VLOOKUP(Table13[[#This Row],[Transmission Type]],$I$4:$J$7,2,0)</f>
        <v>4</v>
      </c>
      <c r="AG792" t="s">
        <v>68</v>
      </c>
      <c r="AH792">
        <f>VLOOKUP(Table13[[#This Row],[Driven_Wheels]],$K$4:$L$7,2,0)</f>
        <v>1</v>
      </c>
      <c r="AI792">
        <v>4</v>
      </c>
      <c r="AJ792" t="s">
        <v>107</v>
      </c>
      <c r="AK792">
        <f>VLOOKUP(Table13[[#This Row],[Market Category]],$M$4:$N$75,2,0)</f>
        <v>64</v>
      </c>
      <c r="AL792" t="s">
        <v>70</v>
      </c>
      <c r="AM792">
        <f>VLOOKUP(Table13[[#This Row],[Vehicle Size]],$O$4:$P$6,2,0)</f>
        <v>1</v>
      </c>
      <c r="AN792" t="s">
        <v>151</v>
      </c>
      <c r="AO792">
        <f>VLOOKUP(Table13[[#This Row],[Vehicle Style]],$Q$4:$R$19,2,0)</f>
        <v>16</v>
      </c>
      <c r="AP792">
        <v>30</v>
      </c>
      <c r="AQ792">
        <v>20</v>
      </c>
      <c r="AR792">
        <v>376</v>
      </c>
      <c r="AS792">
        <v>34975</v>
      </c>
    </row>
    <row r="793" spans="3:45" x14ac:dyDescent="0.35">
      <c r="C793" t="s">
        <v>1004</v>
      </c>
      <c r="D793">
        <v>790</v>
      </c>
      <c r="T793">
        <v>790</v>
      </c>
      <c r="U793" t="s">
        <v>220</v>
      </c>
      <c r="V793">
        <f>VLOOKUP(Table13[[#This Row],[Make]],$A$4:$B$51,2,0)</f>
        <v>40</v>
      </c>
      <c r="W793" t="s">
        <v>293</v>
      </c>
      <c r="X793">
        <f>VLOOKUP(Table13[[#This Row],[Model]],Table12[[Model S]:[Column2]],2,0)</f>
        <v>74</v>
      </c>
      <c r="Y793">
        <v>2012</v>
      </c>
      <c r="Z793">
        <f>VLOOKUP(Table13[[#This Row],[Year]],$E$4:$F$31,2,0)</f>
        <v>23</v>
      </c>
      <c r="AA793" t="s">
        <v>90</v>
      </c>
      <c r="AB793">
        <f>VLOOKUP(Table13[[#This Row],[Engine Fuel Type]],$G$4:$H$13,2,0)</f>
        <v>3</v>
      </c>
      <c r="AC793">
        <v>220</v>
      </c>
      <c r="AD793">
        <v>4</v>
      </c>
      <c r="AE793" t="s">
        <v>81</v>
      </c>
      <c r="AF793">
        <f>VLOOKUP(Table13[[#This Row],[Transmission Type]],$I$4:$J$7,2,0)</f>
        <v>2</v>
      </c>
      <c r="AG793" t="s">
        <v>92</v>
      </c>
      <c r="AH793">
        <f>VLOOKUP(Table13[[#This Row],[Driven_Wheels]],$K$4:$L$7,2,0)</f>
        <v>3</v>
      </c>
      <c r="AI793">
        <v>4</v>
      </c>
      <c r="AJ793" t="s">
        <v>240</v>
      </c>
      <c r="AK793">
        <f>VLOOKUP(Table13[[#This Row],[Market Category]],$M$4:$N$75,2,0)</f>
        <v>46</v>
      </c>
      <c r="AL793" t="s">
        <v>94</v>
      </c>
      <c r="AM793">
        <f>VLOOKUP(Table13[[#This Row],[Vehicle Size]],$O$4:$P$6,2,0)</f>
        <v>3</v>
      </c>
      <c r="AN793" t="s">
        <v>147</v>
      </c>
      <c r="AO793">
        <f>VLOOKUP(Table13[[#This Row],[Vehicle Style]],$Q$4:$R$19,2,0)</f>
        <v>15</v>
      </c>
      <c r="AP793">
        <v>29</v>
      </c>
      <c r="AQ793">
        <v>19</v>
      </c>
      <c r="AR793">
        <v>376</v>
      </c>
      <c r="AS793">
        <v>30250</v>
      </c>
    </row>
    <row r="794" spans="3:45" x14ac:dyDescent="0.35">
      <c r="C794" t="s">
        <v>1005</v>
      </c>
      <c r="D794">
        <v>791</v>
      </c>
      <c r="T794">
        <v>791</v>
      </c>
      <c r="U794" t="s">
        <v>220</v>
      </c>
      <c r="V794">
        <f>VLOOKUP(Table13[[#This Row],[Make]],$A$4:$B$51,2,0)</f>
        <v>40</v>
      </c>
      <c r="W794" t="s">
        <v>293</v>
      </c>
      <c r="X794">
        <f>VLOOKUP(Table13[[#This Row],[Model]],Table12[[Model S]:[Column2]],2,0)</f>
        <v>74</v>
      </c>
      <c r="Y794">
        <v>2012</v>
      </c>
      <c r="Z794">
        <f>VLOOKUP(Table13[[#This Row],[Year]],$E$4:$F$31,2,0)</f>
        <v>23</v>
      </c>
      <c r="AA794" t="s">
        <v>117</v>
      </c>
      <c r="AB794">
        <f>VLOOKUP(Table13[[#This Row],[Engine Fuel Type]],$G$4:$H$13,2,0)</f>
        <v>8</v>
      </c>
      <c r="AC794">
        <v>220</v>
      </c>
      <c r="AD794">
        <v>4</v>
      </c>
      <c r="AE794" t="s">
        <v>81</v>
      </c>
      <c r="AF794">
        <f>VLOOKUP(Table13[[#This Row],[Transmission Type]],$I$4:$J$7,2,0)</f>
        <v>2</v>
      </c>
      <c r="AG794" t="s">
        <v>68</v>
      </c>
      <c r="AH794">
        <f>VLOOKUP(Table13[[#This Row],[Driven_Wheels]],$K$4:$L$7,2,0)</f>
        <v>1</v>
      </c>
      <c r="AI794">
        <v>4</v>
      </c>
      <c r="AJ794" t="s">
        <v>107</v>
      </c>
      <c r="AK794">
        <f>VLOOKUP(Table13[[#This Row],[Market Category]],$M$4:$N$75,2,0)</f>
        <v>64</v>
      </c>
      <c r="AL794" t="s">
        <v>94</v>
      </c>
      <c r="AM794">
        <f>VLOOKUP(Table13[[#This Row],[Vehicle Size]],$O$4:$P$6,2,0)</f>
        <v>3</v>
      </c>
      <c r="AN794" t="s">
        <v>147</v>
      </c>
      <c r="AO794">
        <f>VLOOKUP(Table13[[#This Row],[Vehicle Style]],$Q$4:$R$19,2,0)</f>
        <v>15</v>
      </c>
      <c r="AP794">
        <v>29</v>
      </c>
      <c r="AQ794">
        <v>18</v>
      </c>
      <c r="AR794">
        <v>376</v>
      </c>
      <c r="AS794">
        <v>32395</v>
      </c>
    </row>
    <row r="795" spans="3:45" x14ac:dyDescent="0.35">
      <c r="C795" t="s">
        <v>1006</v>
      </c>
      <c r="D795">
        <v>792</v>
      </c>
      <c r="T795">
        <v>792</v>
      </c>
      <c r="U795" t="s">
        <v>220</v>
      </c>
      <c r="V795">
        <f>VLOOKUP(Table13[[#This Row],[Make]],$A$4:$B$51,2,0)</f>
        <v>40</v>
      </c>
      <c r="W795" t="s">
        <v>293</v>
      </c>
      <c r="X795">
        <f>VLOOKUP(Table13[[#This Row],[Model]],Table12[[Model S]:[Column2]],2,0)</f>
        <v>74</v>
      </c>
      <c r="Y795">
        <v>2012</v>
      </c>
      <c r="Z795">
        <f>VLOOKUP(Table13[[#This Row],[Year]],$E$4:$F$31,2,0)</f>
        <v>23</v>
      </c>
      <c r="AA795" t="s">
        <v>90</v>
      </c>
      <c r="AB795">
        <f>VLOOKUP(Table13[[#This Row],[Engine Fuel Type]],$G$4:$H$13,2,0)</f>
        <v>3</v>
      </c>
      <c r="AC795">
        <v>220</v>
      </c>
      <c r="AD795">
        <v>4</v>
      </c>
      <c r="AE795" t="s">
        <v>75</v>
      </c>
      <c r="AF795">
        <f>VLOOKUP(Table13[[#This Row],[Transmission Type]],$I$4:$J$7,2,0)</f>
        <v>4</v>
      </c>
      <c r="AG795" t="s">
        <v>92</v>
      </c>
      <c r="AH795">
        <f>VLOOKUP(Table13[[#This Row],[Driven_Wheels]],$K$4:$L$7,2,0)</f>
        <v>3</v>
      </c>
      <c r="AI795">
        <v>4</v>
      </c>
      <c r="AJ795" t="s">
        <v>240</v>
      </c>
      <c r="AK795">
        <f>VLOOKUP(Table13[[#This Row],[Market Category]],$M$4:$N$75,2,0)</f>
        <v>46</v>
      </c>
      <c r="AL795" t="s">
        <v>70</v>
      </c>
      <c r="AM795">
        <f>VLOOKUP(Table13[[#This Row],[Vehicle Size]],$O$4:$P$6,2,0)</f>
        <v>1</v>
      </c>
      <c r="AN795" t="s">
        <v>151</v>
      </c>
      <c r="AO795">
        <f>VLOOKUP(Table13[[#This Row],[Vehicle Style]],$Q$4:$R$19,2,0)</f>
        <v>16</v>
      </c>
      <c r="AP795">
        <v>33</v>
      </c>
      <c r="AQ795">
        <v>20</v>
      </c>
      <c r="AR795">
        <v>376</v>
      </c>
      <c r="AS795">
        <v>29830</v>
      </c>
    </row>
    <row r="796" spans="3:45" x14ac:dyDescent="0.35">
      <c r="C796" t="s">
        <v>1007</v>
      </c>
      <c r="D796">
        <v>793</v>
      </c>
      <c r="T796">
        <v>793</v>
      </c>
      <c r="U796" t="s">
        <v>220</v>
      </c>
      <c r="V796">
        <f>VLOOKUP(Table13[[#This Row],[Make]],$A$4:$B$51,2,0)</f>
        <v>40</v>
      </c>
      <c r="W796" t="s">
        <v>293</v>
      </c>
      <c r="X796">
        <f>VLOOKUP(Table13[[#This Row],[Model]],Table12[[Model S]:[Column2]],2,0)</f>
        <v>74</v>
      </c>
      <c r="Y796">
        <v>2012</v>
      </c>
      <c r="Z796">
        <f>VLOOKUP(Table13[[#This Row],[Year]],$E$4:$F$31,2,0)</f>
        <v>23</v>
      </c>
      <c r="AA796" t="s">
        <v>90</v>
      </c>
      <c r="AB796">
        <f>VLOOKUP(Table13[[#This Row],[Engine Fuel Type]],$G$4:$H$13,2,0)</f>
        <v>3</v>
      </c>
      <c r="AC796">
        <v>220</v>
      </c>
      <c r="AD796">
        <v>4</v>
      </c>
      <c r="AE796" t="s">
        <v>81</v>
      </c>
      <c r="AF796">
        <f>VLOOKUP(Table13[[#This Row],[Transmission Type]],$I$4:$J$7,2,0)</f>
        <v>2</v>
      </c>
      <c r="AG796" t="s">
        <v>92</v>
      </c>
      <c r="AH796">
        <f>VLOOKUP(Table13[[#This Row],[Driven_Wheels]],$K$4:$L$7,2,0)</f>
        <v>3</v>
      </c>
      <c r="AI796">
        <v>2</v>
      </c>
      <c r="AJ796" t="s">
        <v>240</v>
      </c>
      <c r="AK796">
        <f>VLOOKUP(Table13[[#This Row],[Market Category]],$M$4:$N$75,2,0)</f>
        <v>46</v>
      </c>
      <c r="AL796" t="s">
        <v>70</v>
      </c>
      <c r="AM796">
        <f>VLOOKUP(Table13[[#This Row],[Vehicle Size]],$O$4:$P$6,2,0)</f>
        <v>1</v>
      </c>
      <c r="AN796" t="s">
        <v>87</v>
      </c>
      <c r="AO796">
        <f>VLOOKUP(Table13[[#This Row],[Vehicle Style]],$Q$4:$R$19,2,0)</f>
        <v>7</v>
      </c>
      <c r="AP796">
        <v>28</v>
      </c>
      <c r="AQ796">
        <v>18</v>
      </c>
      <c r="AR796">
        <v>376</v>
      </c>
      <c r="AS796">
        <v>46080</v>
      </c>
    </row>
    <row r="797" spans="3:45" x14ac:dyDescent="0.35">
      <c r="C797" t="s">
        <v>1008</v>
      </c>
      <c r="D797">
        <v>794</v>
      </c>
      <c r="T797">
        <v>794</v>
      </c>
      <c r="U797" t="s">
        <v>220</v>
      </c>
      <c r="V797">
        <f>VLOOKUP(Table13[[#This Row],[Make]],$A$4:$B$51,2,0)</f>
        <v>40</v>
      </c>
      <c r="W797" t="s">
        <v>292</v>
      </c>
      <c r="X797">
        <f>VLOOKUP(Table13[[#This Row],[Model]],Table12[[Model S]:[Column2]],2,0)</f>
        <v>73</v>
      </c>
      <c r="Y797">
        <v>2009</v>
      </c>
      <c r="Z797">
        <f>VLOOKUP(Table13[[#This Row],[Year]],$E$4:$F$31,2,0)</f>
        <v>20</v>
      </c>
      <c r="AA797" t="s">
        <v>117</v>
      </c>
      <c r="AB797">
        <f>VLOOKUP(Table13[[#This Row],[Engine Fuel Type]],$G$4:$H$13,2,0)</f>
        <v>8</v>
      </c>
      <c r="AC797">
        <v>210</v>
      </c>
      <c r="AD797">
        <v>4</v>
      </c>
      <c r="AE797" t="s">
        <v>81</v>
      </c>
      <c r="AF797">
        <f>VLOOKUP(Table13[[#This Row],[Transmission Type]],$I$4:$J$7,2,0)</f>
        <v>2</v>
      </c>
      <c r="AG797" t="s">
        <v>68</v>
      </c>
      <c r="AH797">
        <f>VLOOKUP(Table13[[#This Row],[Driven_Wheels]],$K$4:$L$7,2,0)</f>
        <v>1</v>
      </c>
      <c r="AI797">
        <v>4</v>
      </c>
      <c r="AJ797" t="s">
        <v>107</v>
      </c>
      <c r="AK797">
        <f>VLOOKUP(Table13[[#This Row],[Market Category]],$M$4:$N$75,2,0)</f>
        <v>64</v>
      </c>
      <c r="AL797" t="s">
        <v>70</v>
      </c>
      <c r="AM797">
        <f>VLOOKUP(Table13[[#This Row],[Vehicle Size]],$O$4:$P$6,2,0)</f>
        <v>1</v>
      </c>
      <c r="AN797" t="s">
        <v>151</v>
      </c>
      <c r="AO797">
        <f>VLOOKUP(Table13[[#This Row],[Vehicle Style]],$Q$4:$R$19,2,0)</f>
        <v>16</v>
      </c>
      <c r="AP797">
        <v>27</v>
      </c>
      <c r="AQ797">
        <v>17</v>
      </c>
      <c r="AR797">
        <v>376</v>
      </c>
      <c r="AS797">
        <v>37810</v>
      </c>
    </row>
    <row r="798" spans="3:45" x14ac:dyDescent="0.35">
      <c r="C798" t="s">
        <v>1009</v>
      </c>
      <c r="D798">
        <v>795</v>
      </c>
      <c r="T798">
        <v>795</v>
      </c>
      <c r="U798" t="s">
        <v>220</v>
      </c>
      <c r="V798">
        <f>VLOOKUP(Table13[[#This Row],[Make]],$A$4:$B$51,2,0)</f>
        <v>40</v>
      </c>
      <c r="W798" t="s">
        <v>292</v>
      </c>
      <c r="X798">
        <f>VLOOKUP(Table13[[#This Row],[Model]],Table12[[Model S]:[Column2]],2,0)</f>
        <v>73</v>
      </c>
      <c r="Y798">
        <v>2009</v>
      </c>
      <c r="Z798">
        <f>VLOOKUP(Table13[[#This Row],[Year]],$E$4:$F$31,2,0)</f>
        <v>20</v>
      </c>
      <c r="AA798" t="s">
        <v>117</v>
      </c>
      <c r="AB798">
        <f>VLOOKUP(Table13[[#This Row],[Engine Fuel Type]],$G$4:$H$13,2,0)</f>
        <v>8</v>
      </c>
      <c r="AC798">
        <v>280</v>
      </c>
      <c r="AD798">
        <v>6</v>
      </c>
      <c r="AE798" t="s">
        <v>81</v>
      </c>
      <c r="AF798">
        <f>VLOOKUP(Table13[[#This Row],[Transmission Type]],$I$4:$J$7,2,0)</f>
        <v>2</v>
      </c>
      <c r="AG798" t="s">
        <v>92</v>
      </c>
      <c r="AH798">
        <f>VLOOKUP(Table13[[#This Row],[Driven_Wheels]],$K$4:$L$7,2,0)</f>
        <v>3</v>
      </c>
      <c r="AI798">
        <v>2</v>
      </c>
      <c r="AJ798" t="s">
        <v>86</v>
      </c>
      <c r="AK798">
        <f>VLOOKUP(Table13[[#This Row],[Market Category]],$M$4:$N$75,2,0)</f>
        <v>68</v>
      </c>
      <c r="AL798" t="s">
        <v>70</v>
      </c>
      <c r="AM798">
        <f>VLOOKUP(Table13[[#This Row],[Vehicle Size]],$O$4:$P$6,2,0)</f>
        <v>1</v>
      </c>
      <c r="AN798" t="s">
        <v>87</v>
      </c>
      <c r="AO798">
        <f>VLOOKUP(Table13[[#This Row],[Vehicle Style]],$Q$4:$R$19,2,0)</f>
        <v>7</v>
      </c>
      <c r="AP798">
        <v>24</v>
      </c>
      <c r="AQ798">
        <v>15</v>
      </c>
      <c r="AR798">
        <v>376</v>
      </c>
      <c r="AS798">
        <v>51330</v>
      </c>
    </row>
    <row r="799" spans="3:45" x14ac:dyDescent="0.35">
      <c r="C799" t="s">
        <v>1010</v>
      </c>
      <c r="D799">
        <v>796</v>
      </c>
      <c r="T799">
        <v>796</v>
      </c>
      <c r="U799" t="s">
        <v>220</v>
      </c>
      <c r="V799">
        <f>VLOOKUP(Table13[[#This Row],[Make]],$A$4:$B$51,2,0)</f>
        <v>40</v>
      </c>
      <c r="W799" t="s">
        <v>292</v>
      </c>
      <c r="X799">
        <f>VLOOKUP(Table13[[#This Row],[Model]],Table12[[Model S]:[Column2]],2,0)</f>
        <v>73</v>
      </c>
      <c r="Y799">
        <v>2009</v>
      </c>
      <c r="Z799">
        <f>VLOOKUP(Table13[[#This Row],[Year]],$E$4:$F$31,2,0)</f>
        <v>20</v>
      </c>
      <c r="AA799" t="s">
        <v>117</v>
      </c>
      <c r="AB799">
        <f>VLOOKUP(Table13[[#This Row],[Engine Fuel Type]],$G$4:$H$13,2,0)</f>
        <v>8</v>
      </c>
      <c r="AC799">
        <v>210</v>
      </c>
      <c r="AD799">
        <v>4</v>
      </c>
      <c r="AE799" t="s">
        <v>81</v>
      </c>
      <c r="AF799">
        <f>VLOOKUP(Table13[[#This Row],[Transmission Type]],$I$4:$J$7,2,0)</f>
        <v>2</v>
      </c>
      <c r="AG799" t="s">
        <v>92</v>
      </c>
      <c r="AH799">
        <f>VLOOKUP(Table13[[#This Row],[Driven_Wheels]],$K$4:$L$7,2,0)</f>
        <v>3</v>
      </c>
      <c r="AI799">
        <v>4</v>
      </c>
      <c r="AJ799" t="s">
        <v>107</v>
      </c>
      <c r="AK799">
        <f>VLOOKUP(Table13[[#This Row],[Market Category]],$M$4:$N$75,2,0)</f>
        <v>64</v>
      </c>
      <c r="AL799" t="s">
        <v>70</v>
      </c>
      <c r="AM799">
        <f>VLOOKUP(Table13[[#This Row],[Vehicle Size]],$O$4:$P$6,2,0)</f>
        <v>1</v>
      </c>
      <c r="AN799" t="s">
        <v>151</v>
      </c>
      <c r="AO799">
        <f>VLOOKUP(Table13[[#This Row],[Vehicle Style]],$Q$4:$R$19,2,0)</f>
        <v>16</v>
      </c>
      <c r="AP799">
        <v>27</v>
      </c>
      <c r="AQ799">
        <v>19</v>
      </c>
      <c r="AR799">
        <v>376</v>
      </c>
      <c r="AS799">
        <v>38305</v>
      </c>
    </row>
    <row r="800" spans="3:45" x14ac:dyDescent="0.35">
      <c r="C800" t="s">
        <v>1011</v>
      </c>
      <c r="D800">
        <v>797</v>
      </c>
      <c r="T800">
        <v>797</v>
      </c>
      <c r="U800" t="s">
        <v>220</v>
      </c>
      <c r="V800">
        <f>VLOOKUP(Table13[[#This Row],[Make]],$A$4:$B$51,2,0)</f>
        <v>40</v>
      </c>
      <c r="W800" t="s">
        <v>292</v>
      </c>
      <c r="X800">
        <f>VLOOKUP(Table13[[#This Row],[Model]],Table12[[Model S]:[Column2]],2,0)</f>
        <v>73</v>
      </c>
      <c r="Y800">
        <v>2009</v>
      </c>
      <c r="Z800">
        <f>VLOOKUP(Table13[[#This Row],[Year]],$E$4:$F$31,2,0)</f>
        <v>20</v>
      </c>
      <c r="AA800" t="s">
        <v>117</v>
      </c>
      <c r="AB800">
        <f>VLOOKUP(Table13[[#This Row],[Engine Fuel Type]],$G$4:$H$13,2,0)</f>
        <v>8</v>
      </c>
      <c r="AC800">
        <v>280</v>
      </c>
      <c r="AD800">
        <v>6</v>
      </c>
      <c r="AE800" t="s">
        <v>81</v>
      </c>
      <c r="AF800">
        <f>VLOOKUP(Table13[[#This Row],[Transmission Type]],$I$4:$J$7,2,0)</f>
        <v>2</v>
      </c>
      <c r="AG800" t="s">
        <v>68</v>
      </c>
      <c r="AH800">
        <f>VLOOKUP(Table13[[#This Row],[Driven_Wheels]],$K$4:$L$7,2,0)</f>
        <v>1</v>
      </c>
      <c r="AI800">
        <v>4</v>
      </c>
      <c r="AJ800" t="s">
        <v>86</v>
      </c>
      <c r="AK800">
        <f>VLOOKUP(Table13[[#This Row],[Market Category]],$M$4:$N$75,2,0)</f>
        <v>68</v>
      </c>
      <c r="AL800" t="s">
        <v>70</v>
      </c>
      <c r="AM800">
        <f>VLOOKUP(Table13[[#This Row],[Vehicle Size]],$O$4:$P$6,2,0)</f>
        <v>1</v>
      </c>
      <c r="AN800" t="s">
        <v>151</v>
      </c>
      <c r="AO800">
        <f>VLOOKUP(Table13[[#This Row],[Vehicle Style]],$Q$4:$R$19,2,0)</f>
        <v>16</v>
      </c>
      <c r="AP800">
        <v>24</v>
      </c>
      <c r="AQ800">
        <v>15</v>
      </c>
      <c r="AR800">
        <v>376</v>
      </c>
      <c r="AS800">
        <v>44885</v>
      </c>
    </row>
    <row r="801" spans="3:45" x14ac:dyDescent="0.35">
      <c r="C801" t="s">
        <v>1012</v>
      </c>
      <c r="D801">
        <v>798</v>
      </c>
      <c r="T801">
        <v>798</v>
      </c>
      <c r="U801" t="s">
        <v>220</v>
      </c>
      <c r="V801">
        <f>VLOOKUP(Table13[[#This Row],[Make]],$A$4:$B$51,2,0)</f>
        <v>40</v>
      </c>
      <c r="W801" t="s">
        <v>292</v>
      </c>
      <c r="X801">
        <f>VLOOKUP(Table13[[#This Row],[Model]],Table12[[Model S]:[Column2]],2,0)</f>
        <v>73</v>
      </c>
      <c r="Y801">
        <v>2009</v>
      </c>
      <c r="Z801">
        <f>VLOOKUP(Table13[[#This Row],[Year]],$E$4:$F$31,2,0)</f>
        <v>20</v>
      </c>
      <c r="AA801" t="s">
        <v>117</v>
      </c>
      <c r="AB801">
        <f>VLOOKUP(Table13[[#This Row],[Engine Fuel Type]],$G$4:$H$13,2,0)</f>
        <v>8</v>
      </c>
      <c r="AC801">
        <v>210</v>
      </c>
      <c r="AD801">
        <v>4</v>
      </c>
      <c r="AE801" t="s">
        <v>75</v>
      </c>
      <c r="AF801">
        <f>VLOOKUP(Table13[[#This Row],[Transmission Type]],$I$4:$J$7,2,0)</f>
        <v>4</v>
      </c>
      <c r="AG801" t="s">
        <v>92</v>
      </c>
      <c r="AH801">
        <f>VLOOKUP(Table13[[#This Row],[Driven_Wheels]],$K$4:$L$7,2,0)</f>
        <v>3</v>
      </c>
      <c r="AI801">
        <v>4</v>
      </c>
      <c r="AJ801" t="s">
        <v>107</v>
      </c>
      <c r="AK801">
        <f>VLOOKUP(Table13[[#This Row],[Market Category]],$M$4:$N$75,2,0)</f>
        <v>64</v>
      </c>
      <c r="AL801" t="s">
        <v>94</v>
      </c>
      <c r="AM801">
        <f>VLOOKUP(Table13[[#This Row],[Vehicle Size]],$O$4:$P$6,2,0)</f>
        <v>3</v>
      </c>
      <c r="AN801" t="s">
        <v>147</v>
      </c>
      <c r="AO801">
        <f>VLOOKUP(Table13[[#This Row],[Vehicle Style]],$Q$4:$R$19,2,0)</f>
        <v>15</v>
      </c>
      <c r="AP801">
        <v>29</v>
      </c>
      <c r="AQ801">
        <v>19</v>
      </c>
      <c r="AR801">
        <v>376</v>
      </c>
      <c r="AS801">
        <v>30360</v>
      </c>
    </row>
    <row r="802" spans="3:45" x14ac:dyDescent="0.35">
      <c r="C802" t="s">
        <v>1013</v>
      </c>
      <c r="D802">
        <v>799</v>
      </c>
      <c r="T802">
        <v>799</v>
      </c>
      <c r="U802" t="s">
        <v>220</v>
      </c>
      <c r="V802">
        <f>VLOOKUP(Table13[[#This Row],[Make]],$A$4:$B$51,2,0)</f>
        <v>40</v>
      </c>
      <c r="W802" t="s">
        <v>292</v>
      </c>
      <c r="X802">
        <f>VLOOKUP(Table13[[#This Row],[Model]],Table12[[Model S]:[Column2]],2,0)</f>
        <v>73</v>
      </c>
      <c r="Y802">
        <v>2009</v>
      </c>
      <c r="Z802">
        <f>VLOOKUP(Table13[[#This Row],[Year]],$E$4:$F$31,2,0)</f>
        <v>20</v>
      </c>
      <c r="AA802" t="s">
        <v>117</v>
      </c>
      <c r="AB802">
        <f>VLOOKUP(Table13[[#This Row],[Engine Fuel Type]],$G$4:$H$13,2,0)</f>
        <v>8</v>
      </c>
      <c r="AC802">
        <v>210</v>
      </c>
      <c r="AD802">
        <v>4</v>
      </c>
      <c r="AE802" t="s">
        <v>75</v>
      </c>
      <c r="AF802">
        <f>VLOOKUP(Table13[[#This Row],[Transmission Type]],$I$4:$J$7,2,0)</f>
        <v>4</v>
      </c>
      <c r="AG802" t="s">
        <v>92</v>
      </c>
      <c r="AH802">
        <f>VLOOKUP(Table13[[#This Row],[Driven_Wheels]],$K$4:$L$7,2,0)</f>
        <v>3</v>
      </c>
      <c r="AI802">
        <v>2</v>
      </c>
      <c r="AJ802" t="s">
        <v>107</v>
      </c>
      <c r="AK802">
        <f>VLOOKUP(Table13[[#This Row],[Market Category]],$M$4:$N$75,2,0)</f>
        <v>64</v>
      </c>
      <c r="AL802" t="s">
        <v>70</v>
      </c>
      <c r="AM802">
        <f>VLOOKUP(Table13[[#This Row],[Vehicle Size]],$O$4:$P$6,2,0)</f>
        <v>1</v>
      </c>
      <c r="AN802" t="s">
        <v>87</v>
      </c>
      <c r="AO802">
        <f>VLOOKUP(Table13[[#This Row],[Vehicle Style]],$Q$4:$R$19,2,0)</f>
        <v>7</v>
      </c>
      <c r="AP802">
        <v>27</v>
      </c>
      <c r="AQ802">
        <v>19</v>
      </c>
      <c r="AR802">
        <v>376</v>
      </c>
      <c r="AS802">
        <v>42130</v>
      </c>
    </row>
    <row r="803" spans="3:45" x14ac:dyDescent="0.35">
      <c r="C803" t="s">
        <v>1014</v>
      </c>
      <c r="D803">
        <v>800</v>
      </c>
      <c r="T803">
        <v>800</v>
      </c>
      <c r="U803" t="s">
        <v>220</v>
      </c>
      <c r="V803">
        <f>VLOOKUP(Table13[[#This Row],[Make]],$A$4:$B$51,2,0)</f>
        <v>40</v>
      </c>
      <c r="W803" t="s">
        <v>292</v>
      </c>
      <c r="X803">
        <f>VLOOKUP(Table13[[#This Row],[Model]],Table12[[Model S]:[Column2]],2,0)</f>
        <v>73</v>
      </c>
      <c r="Y803">
        <v>2009</v>
      </c>
      <c r="Z803">
        <f>VLOOKUP(Table13[[#This Row],[Year]],$E$4:$F$31,2,0)</f>
        <v>20</v>
      </c>
      <c r="AA803" t="s">
        <v>117</v>
      </c>
      <c r="AB803">
        <f>VLOOKUP(Table13[[#This Row],[Engine Fuel Type]],$G$4:$H$13,2,0)</f>
        <v>8</v>
      </c>
      <c r="AC803">
        <v>280</v>
      </c>
      <c r="AD803">
        <v>6</v>
      </c>
      <c r="AE803" t="s">
        <v>81</v>
      </c>
      <c r="AF803">
        <f>VLOOKUP(Table13[[#This Row],[Transmission Type]],$I$4:$J$7,2,0)</f>
        <v>2</v>
      </c>
      <c r="AG803" t="s">
        <v>68</v>
      </c>
      <c r="AH803">
        <f>VLOOKUP(Table13[[#This Row],[Driven_Wheels]],$K$4:$L$7,2,0)</f>
        <v>1</v>
      </c>
      <c r="AI803">
        <v>4</v>
      </c>
      <c r="AJ803" t="s">
        <v>86</v>
      </c>
      <c r="AK803">
        <f>VLOOKUP(Table13[[#This Row],[Market Category]],$M$4:$N$75,2,0)</f>
        <v>68</v>
      </c>
      <c r="AL803" t="s">
        <v>94</v>
      </c>
      <c r="AM803">
        <f>VLOOKUP(Table13[[#This Row],[Vehicle Size]],$O$4:$P$6,2,0)</f>
        <v>3</v>
      </c>
      <c r="AN803" t="s">
        <v>147</v>
      </c>
      <c r="AO803">
        <f>VLOOKUP(Table13[[#This Row],[Vehicle Style]],$Q$4:$R$19,2,0)</f>
        <v>15</v>
      </c>
      <c r="AP803">
        <v>24</v>
      </c>
      <c r="AQ803">
        <v>15</v>
      </c>
      <c r="AR803">
        <v>376</v>
      </c>
      <c r="AS803">
        <v>43605</v>
      </c>
    </row>
    <row r="804" spans="3:45" x14ac:dyDescent="0.35">
      <c r="C804" t="s">
        <v>1015</v>
      </c>
      <c r="D804">
        <v>801</v>
      </c>
      <c r="T804">
        <v>801</v>
      </c>
      <c r="U804" t="s">
        <v>220</v>
      </c>
      <c r="V804">
        <f>VLOOKUP(Table13[[#This Row],[Make]],$A$4:$B$51,2,0)</f>
        <v>40</v>
      </c>
      <c r="W804" t="s">
        <v>292</v>
      </c>
      <c r="X804">
        <f>VLOOKUP(Table13[[#This Row],[Model]],Table12[[Model S]:[Column2]],2,0)</f>
        <v>73</v>
      </c>
      <c r="Y804">
        <v>2009</v>
      </c>
      <c r="Z804">
        <f>VLOOKUP(Table13[[#This Row],[Year]],$E$4:$F$31,2,0)</f>
        <v>20</v>
      </c>
      <c r="AA804" t="s">
        <v>117</v>
      </c>
      <c r="AB804">
        <f>VLOOKUP(Table13[[#This Row],[Engine Fuel Type]],$G$4:$H$13,2,0)</f>
        <v>8</v>
      </c>
      <c r="AC804">
        <v>210</v>
      </c>
      <c r="AD804">
        <v>4</v>
      </c>
      <c r="AE804" t="s">
        <v>75</v>
      </c>
      <c r="AF804">
        <f>VLOOKUP(Table13[[#This Row],[Transmission Type]],$I$4:$J$7,2,0)</f>
        <v>4</v>
      </c>
      <c r="AG804" t="s">
        <v>92</v>
      </c>
      <c r="AH804">
        <f>VLOOKUP(Table13[[#This Row],[Driven_Wheels]],$K$4:$L$7,2,0)</f>
        <v>3</v>
      </c>
      <c r="AI804">
        <v>4</v>
      </c>
      <c r="AJ804" t="s">
        <v>107</v>
      </c>
      <c r="AK804">
        <f>VLOOKUP(Table13[[#This Row],[Market Category]],$M$4:$N$75,2,0)</f>
        <v>64</v>
      </c>
      <c r="AL804" t="s">
        <v>70</v>
      </c>
      <c r="AM804">
        <f>VLOOKUP(Table13[[#This Row],[Vehicle Size]],$O$4:$P$6,2,0)</f>
        <v>1</v>
      </c>
      <c r="AN804" t="s">
        <v>151</v>
      </c>
      <c r="AO804">
        <f>VLOOKUP(Table13[[#This Row],[Vehicle Style]],$Q$4:$R$19,2,0)</f>
        <v>16</v>
      </c>
      <c r="AP804">
        <v>29</v>
      </c>
      <c r="AQ804">
        <v>19</v>
      </c>
      <c r="AR804">
        <v>376</v>
      </c>
      <c r="AS804">
        <v>31790</v>
      </c>
    </row>
    <row r="805" spans="3:45" x14ac:dyDescent="0.35">
      <c r="C805" t="s">
        <v>1016</v>
      </c>
      <c r="D805">
        <v>802</v>
      </c>
      <c r="T805">
        <v>802</v>
      </c>
      <c r="U805" t="s">
        <v>220</v>
      </c>
      <c r="V805">
        <f>VLOOKUP(Table13[[#This Row],[Make]],$A$4:$B$51,2,0)</f>
        <v>40</v>
      </c>
      <c r="W805" t="s">
        <v>292</v>
      </c>
      <c r="X805">
        <f>VLOOKUP(Table13[[#This Row],[Model]],Table12[[Model S]:[Column2]],2,0)</f>
        <v>73</v>
      </c>
      <c r="Y805">
        <v>2009</v>
      </c>
      <c r="Z805">
        <f>VLOOKUP(Table13[[#This Row],[Year]],$E$4:$F$31,2,0)</f>
        <v>20</v>
      </c>
      <c r="AA805" t="s">
        <v>117</v>
      </c>
      <c r="AB805">
        <f>VLOOKUP(Table13[[#This Row],[Engine Fuel Type]],$G$4:$H$13,2,0)</f>
        <v>8</v>
      </c>
      <c r="AC805">
        <v>210</v>
      </c>
      <c r="AD805">
        <v>4</v>
      </c>
      <c r="AE805" t="s">
        <v>81</v>
      </c>
      <c r="AF805">
        <f>VLOOKUP(Table13[[#This Row],[Transmission Type]],$I$4:$J$7,2,0)</f>
        <v>2</v>
      </c>
      <c r="AG805" t="s">
        <v>92</v>
      </c>
      <c r="AH805">
        <f>VLOOKUP(Table13[[#This Row],[Driven_Wheels]],$K$4:$L$7,2,0)</f>
        <v>3</v>
      </c>
      <c r="AI805">
        <v>4</v>
      </c>
      <c r="AJ805" t="s">
        <v>107</v>
      </c>
      <c r="AK805">
        <f>VLOOKUP(Table13[[#This Row],[Market Category]],$M$4:$N$75,2,0)</f>
        <v>64</v>
      </c>
      <c r="AL805" t="s">
        <v>70</v>
      </c>
      <c r="AM805">
        <f>VLOOKUP(Table13[[#This Row],[Vehicle Size]],$O$4:$P$6,2,0)</f>
        <v>1</v>
      </c>
      <c r="AN805" t="s">
        <v>151</v>
      </c>
      <c r="AO805">
        <f>VLOOKUP(Table13[[#This Row],[Vehicle Style]],$Q$4:$R$19,2,0)</f>
        <v>16</v>
      </c>
      <c r="AP805">
        <v>27</v>
      </c>
      <c r="AQ805">
        <v>19</v>
      </c>
      <c r="AR805">
        <v>376</v>
      </c>
      <c r="AS805">
        <v>35315</v>
      </c>
    </row>
    <row r="806" spans="3:45" x14ac:dyDescent="0.35">
      <c r="C806" t="s">
        <v>1017</v>
      </c>
      <c r="D806">
        <v>803</v>
      </c>
      <c r="T806">
        <v>803</v>
      </c>
      <c r="U806" t="s">
        <v>220</v>
      </c>
      <c r="V806">
        <f>VLOOKUP(Table13[[#This Row],[Make]],$A$4:$B$51,2,0)</f>
        <v>40</v>
      </c>
      <c r="W806" t="s">
        <v>292</v>
      </c>
      <c r="X806">
        <f>VLOOKUP(Table13[[#This Row],[Model]],Table12[[Model S]:[Column2]],2,0)</f>
        <v>73</v>
      </c>
      <c r="Y806">
        <v>2009</v>
      </c>
      <c r="Z806">
        <f>VLOOKUP(Table13[[#This Row],[Year]],$E$4:$F$31,2,0)</f>
        <v>20</v>
      </c>
      <c r="AA806" t="s">
        <v>117</v>
      </c>
      <c r="AB806">
        <f>VLOOKUP(Table13[[#This Row],[Engine Fuel Type]],$G$4:$H$13,2,0)</f>
        <v>8</v>
      </c>
      <c r="AC806">
        <v>210</v>
      </c>
      <c r="AD806">
        <v>4</v>
      </c>
      <c r="AE806" t="s">
        <v>81</v>
      </c>
      <c r="AF806">
        <f>VLOOKUP(Table13[[#This Row],[Transmission Type]],$I$4:$J$7,2,0)</f>
        <v>2</v>
      </c>
      <c r="AG806" t="s">
        <v>92</v>
      </c>
      <c r="AH806">
        <f>VLOOKUP(Table13[[#This Row],[Driven_Wheels]],$K$4:$L$7,2,0)</f>
        <v>3</v>
      </c>
      <c r="AI806">
        <v>4</v>
      </c>
      <c r="AJ806" t="s">
        <v>107</v>
      </c>
      <c r="AK806">
        <f>VLOOKUP(Table13[[#This Row],[Market Category]],$M$4:$N$75,2,0)</f>
        <v>64</v>
      </c>
      <c r="AL806" t="s">
        <v>94</v>
      </c>
      <c r="AM806">
        <f>VLOOKUP(Table13[[#This Row],[Vehicle Size]],$O$4:$P$6,2,0)</f>
        <v>3</v>
      </c>
      <c r="AN806" t="s">
        <v>147</v>
      </c>
      <c r="AO806">
        <f>VLOOKUP(Table13[[#This Row],[Vehicle Style]],$Q$4:$R$19,2,0)</f>
        <v>15</v>
      </c>
      <c r="AP806">
        <v>28</v>
      </c>
      <c r="AQ806">
        <v>19</v>
      </c>
      <c r="AR806">
        <v>376</v>
      </c>
      <c r="AS806">
        <v>37140</v>
      </c>
    </row>
    <row r="807" spans="3:45" x14ac:dyDescent="0.35">
      <c r="C807" t="s">
        <v>1018</v>
      </c>
      <c r="D807">
        <v>804</v>
      </c>
      <c r="T807">
        <v>804</v>
      </c>
      <c r="U807" t="s">
        <v>220</v>
      </c>
      <c r="V807">
        <f>VLOOKUP(Table13[[#This Row],[Make]],$A$4:$B$51,2,0)</f>
        <v>40</v>
      </c>
      <c r="W807" t="s">
        <v>292</v>
      </c>
      <c r="X807">
        <f>VLOOKUP(Table13[[#This Row],[Model]],Table12[[Model S]:[Column2]],2,0)</f>
        <v>73</v>
      </c>
      <c r="Y807">
        <v>2009</v>
      </c>
      <c r="Z807">
        <f>VLOOKUP(Table13[[#This Row],[Year]],$E$4:$F$31,2,0)</f>
        <v>20</v>
      </c>
      <c r="AA807" t="s">
        <v>117</v>
      </c>
      <c r="AB807">
        <f>VLOOKUP(Table13[[#This Row],[Engine Fuel Type]],$G$4:$H$13,2,0)</f>
        <v>8</v>
      </c>
      <c r="AC807">
        <v>210</v>
      </c>
      <c r="AD807">
        <v>4</v>
      </c>
      <c r="AE807" t="s">
        <v>81</v>
      </c>
      <c r="AF807">
        <f>VLOOKUP(Table13[[#This Row],[Transmission Type]],$I$4:$J$7,2,0)</f>
        <v>2</v>
      </c>
      <c r="AG807" t="s">
        <v>92</v>
      </c>
      <c r="AH807">
        <f>VLOOKUP(Table13[[#This Row],[Driven_Wheels]],$K$4:$L$7,2,0)</f>
        <v>3</v>
      </c>
      <c r="AI807">
        <v>4</v>
      </c>
      <c r="AJ807" t="s">
        <v>107</v>
      </c>
      <c r="AK807">
        <f>VLOOKUP(Table13[[#This Row],[Market Category]],$M$4:$N$75,2,0)</f>
        <v>64</v>
      </c>
      <c r="AL807" t="s">
        <v>94</v>
      </c>
      <c r="AM807">
        <f>VLOOKUP(Table13[[#This Row],[Vehicle Size]],$O$4:$P$6,2,0)</f>
        <v>3</v>
      </c>
      <c r="AN807" t="s">
        <v>147</v>
      </c>
      <c r="AO807">
        <f>VLOOKUP(Table13[[#This Row],[Vehicle Style]],$Q$4:$R$19,2,0)</f>
        <v>15</v>
      </c>
      <c r="AP807">
        <v>28</v>
      </c>
      <c r="AQ807">
        <v>19</v>
      </c>
      <c r="AR807">
        <v>376</v>
      </c>
      <c r="AS807">
        <v>34150</v>
      </c>
    </row>
    <row r="808" spans="3:45" x14ac:dyDescent="0.35">
      <c r="C808" t="s">
        <v>1019</v>
      </c>
      <c r="D808">
        <v>805</v>
      </c>
      <c r="T808">
        <v>805</v>
      </c>
      <c r="U808" t="s">
        <v>220</v>
      </c>
      <c r="V808">
        <f>VLOOKUP(Table13[[#This Row],[Make]],$A$4:$B$51,2,0)</f>
        <v>40</v>
      </c>
      <c r="W808" t="s">
        <v>292</v>
      </c>
      <c r="X808">
        <f>VLOOKUP(Table13[[#This Row],[Model]],Table12[[Model S]:[Column2]],2,0)</f>
        <v>73</v>
      </c>
      <c r="Y808">
        <v>2009</v>
      </c>
      <c r="Z808">
        <f>VLOOKUP(Table13[[#This Row],[Year]],$E$4:$F$31,2,0)</f>
        <v>20</v>
      </c>
      <c r="AA808" t="s">
        <v>117</v>
      </c>
      <c r="AB808">
        <f>VLOOKUP(Table13[[#This Row],[Engine Fuel Type]],$G$4:$H$13,2,0)</f>
        <v>8</v>
      </c>
      <c r="AC808">
        <v>210</v>
      </c>
      <c r="AD808">
        <v>4</v>
      </c>
      <c r="AE808" t="s">
        <v>81</v>
      </c>
      <c r="AF808">
        <f>VLOOKUP(Table13[[#This Row],[Transmission Type]],$I$4:$J$7,2,0)</f>
        <v>2</v>
      </c>
      <c r="AG808" t="s">
        <v>92</v>
      </c>
      <c r="AH808">
        <f>VLOOKUP(Table13[[#This Row],[Driven_Wheels]],$K$4:$L$7,2,0)</f>
        <v>3</v>
      </c>
      <c r="AI808">
        <v>2</v>
      </c>
      <c r="AJ808" t="s">
        <v>107</v>
      </c>
      <c r="AK808">
        <f>VLOOKUP(Table13[[#This Row],[Market Category]],$M$4:$N$75,2,0)</f>
        <v>64</v>
      </c>
      <c r="AL808" t="s">
        <v>70</v>
      </c>
      <c r="AM808">
        <f>VLOOKUP(Table13[[#This Row],[Vehicle Size]],$O$4:$P$6,2,0)</f>
        <v>1</v>
      </c>
      <c r="AN808" t="s">
        <v>87</v>
      </c>
      <c r="AO808">
        <f>VLOOKUP(Table13[[#This Row],[Vehicle Style]],$Q$4:$R$19,2,0)</f>
        <v>7</v>
      </c>
      <c r="AP808">
        <v>27</v>
      </c>
      <c r="AQ808">
        <v>19</v>
      </c>
      <c r="AR808">
        <v>376</v>
      </c>
      <c r="AS808">
        <v>44455</v>
      </c>
    </row>
    <row r="809" spans="3:45" x14ac:dyDescent="0.35">
      <c r="C809" t="s">
        <v>1020</v>
      </c>
      <c r="D809">
        <v>806</v>
      </c>
      <c r="T809">
        <v>806</v>
      </c>
      <c r="U809" t="s">
        <v>220</v>
      </c>
      <c r="V809">
        <f>VLOOKUP(Table13[[#This Row],[Make]],$A$4:$B$51,2,0)</f>
        <v>40</v>
      </c>
      <c r="W809" t="s">
        <v>292</v>
      </c>
      <c r="X809">
        <f>VLOOKUP(Table13[[#This Row],[Model]],Table12[[Model S]:[Column2]],2,0)</f>
        <v>73</v>
      </c>
      <c r="Y809">
        <v>2009</v>
      </c>
      <c r="Z809">
        <f>VLOOKUP(Table13[[#This Row],[Year]],$E$4:$F$31,2,0)</f>
        <v>20</v>
      </c>
      <c r="AA809" t="s">
        <v>117</v>
      </c>
      <c r="AB809">
        <f>VLOOKUP(Table13[[#This Row],[Engine Fuel Type]],$G$4:$H$13,2,0)</f>
        <v>8</v>
      </c>
      <c r="AC809">
        <v>210</v>
      </c>
      <c r="AD809">
        <v>4</v>
      </c>
      <c r="AE809" t="s">
        <v>81</v>
      </c>
      <c r="AF809">
        <f>VLOOKUP(Table13[[#This Row],[Transmission Type]],$I$4:$J$7,2,0)</f>
        <v>2</v>
      </c>
      <c r="AG809" t="s">
        <v>68</v>
      </c>
      <c r="AH809">
        <f>VLOOKUP(Table13[[#This Row],[Driven_Wheels]],$K$4:$L$7,2,0)</f>
        <v>1</v>
      </c>
      <c r="AI809">
        <v>4</v>
      </c>
      <c r="AJ809" t="s">
        <v>107</v>
      </c>
      <c r="AK809">
        <f>VLOOKUP(Table13[[#This Row],[Market Category]],$M$4:$N$75,2,0)</f>
        <v>64</v>
      </c>
      <c r="AL809" t="s">
        <v>94</v>
      </c>
      <c r="AM809">
        <f>VLOOKUP(Table13[[#This Row],[Vehicle Size]],$O$4:$P$6,2,0)</f>
        <v>3</v>
      </c>
      <c r="AN809" t="s">
        <v>147</v>
      </c>
      <c r="AO809">
        <f>VLOOKUP(Table13[[#This Row],[Vehicle Style]],$Q$4:$R$19,2,0)</f>
        <v>15</v>
      </c>
      <c r="AP809">
        <v>27</v>
      </c>
      <c r="AQ809">
        <v>17</v>
      </c>
      <c r="AR809">
        <v>376</v>
      </c>
      <c r="AS809">
        <v>36395</v>
      </c>
    </row>
    <row r="810" spans="3:45" x14ac:dyDescent="0.35">
      <c r="C810" t="s">
        <v>1021</v>
      </c>
      <c r="D810">
        <v>807</v>
      </c>
      <c r="T810">
        <v>807</v>
      </c>
      <c r="U810" t="s">
        <v>220</v>
      </c>
      <c r="V810">
        <f>VLOOKUP(Table13[[#This Row],[Make]],$A$4:$B$51,2,0)</f>
        <v>40</v>
      </c>
      <c r="W810" t="s">
        <v>292</v>
      </c>
      <c r="X810">
        <f>VLOOKUP(Table13[[#This Row],[Model]],Table12[[Model S]:[Column2]],2,0)</f>
        <v>73</v>
      </c>
      <c r="Y810">
        <v>2009</v>
      </c>
      <c r="Z810">
        <f>VLOOKUP(Table13[[#This Row],[Year]],$E$4:$F$31,2,0)</f>
        <v>20</v>
      </c>
      <c r="AA810" t="s">
        <v>117</v>
      </c>
      <c r="AB810">
        <f>VLOOKUP(Table13[[#This Row],[Engine Fuel Type]],$G$4:$H$13,2,0)</f>
        <v>8</v>
      </c>
      <c r="AC810">
        <v>210</v>
      </c>
      <c r="AD810">
        <v>4</v>
      </c>
      <c r="AE810" t="s">
        <v>81</v>
      </c>
      <c r="AF810">
        <f>VLOOKUP(Table13[[#This Row],[Transmission Type]],$I$4:$J$7,2,0)</f>
        <v>2</v>
      </c>
      <c r="AG810" t="s">
        <v>92</v>
      </c>
      <c r="AH810">
        <f>VLOOKUP(Table13[[#This Row],[Driven_Wheels]],$K$4:$L$7,2,0)</f>
        <v>3</v>
      </c>
      <c r="AI810">
        <v>2</v>
      </c>
      <c r="AJ810" t="s">
        <v>107</v>
      </c>
      <c r="AK810">
        <f>VLOOKUP(Table13[[#This Row],[Market Category]],$M$4:$N$75,2,0)</f>
        <v>64</v>
      </c>
      <c r="AL810" t="s">
        <v>70</v>
      </c>
      <c r="AM810">
        <f>VLOOKUP(Table13[[#This Row],[Vehicle Size]],$O$4:$P$6,2,0)</f>
        <v>1</v>
      </c>
      <c r="AN810" t="s">
        <v>87</v>
      </c>
      <c r="AO810">
        <f>VLOOKUP(Table13[[#This Row],[Vehicle Style]],$Q$4:$R$19,2,0)</f>
        <v>7</v>
      </c>
      <c r="AP810">
        <v>27</v>
      </c>
      <c r="AQ810">
        <v>19</v>
      </c>
      <c r="AR810">
        <v>376</v>
      </c>
      <c r="AS810">
        <v>47345</v>
      </c>
    </row>
    <row r="811" spans="3:45" x14ac:dyDescent="0.35">
      <c r="C811" t="s">
        <v>1022</v>
      </c>
      <c r="D811">
        <v>808</v>
      </c>
      <c r="T811">
        <v>808</v>
      </c>
      <c r="U811" t="s">
        <v>220</v>
      </c>
      <c r="V811">
        <f>VLOOKUP(Table13[[#This Row],[Make]],$A$4:$B$51,2,0)</f>
        <v>40</v>
      </c>
      <c r="W811" t="s">
        <v>292</v>
      </c>
      <c r="X811">
        <f>VLOOKUP(Table13[[#This Row],[Model]],Table12[[Model S]:[Column2]],2,0)</f>
        <v>73</v>
      </c>
      <c r="Y811">
        <v>2010</v>
      </c>
      <c r="Z811">
        <f>VLOOKUP(Table13[[#This Row],[Year]],$E$4:$F$31,2,0)</f>
        <v>21</v>
      </c>
      <c r="AA811" t="s">
        <v>117</v>
      </c>
      <c r="AB811">
        <f>VLOOKUP(Table13[[#This Row],[Engine Fuel Type]],$G$4:$H$13,2,0)</f>
        <v>8</v>
      </c>
      <c r="AC811">
        <v>207</v>
      </c>
      <c r="AD811">
        <v>4</v>
      </c>
      <c r="AE811" t="s">
        <v>81</v>
      </c>
      <c r="AF811">
        <f>VLOOKUP(Table13[[#This Row],[Transmission Type]],$I$4:$J$7,2,0)</f>
        <v>2</v>
      </c>
      <c r="AG811" t="s">
        <v>68</v>
      </c>
      <c r="AH811">
        <f>VLOOKUP(Table13[[#This Row],[Driven_Wheels]],$K$4:$L$7,2,0)</f>
        <v>1</v>
      </c>
      <c r="AI811">
        <v>4</v>
      </c>
      <c r="AJ811" t="s">
        <v>107</v>
      </c>
      <c r="AK811">
        <f>VLOOKUP(Table13[[#This Row],[Market Category]],$M$4:$N$75,2,0)</f>
        <v>64</v>
      </c>
      <c r="AL811" t="s">
        <v>94</v>
      </c>
      <c r="AM811">
        <f>VLOOKUP(Table13[[#This Row],[Vehicle Size]],$O$4:$P$6,2,0)</f>
        <v>3</v>
      </c>
      <c r="AN811" t="s">
        <v>147</v>
      </c>
      <c r="AO811">
        <f>VLOOKUP(Table13[[#This Row],[Vehicle Style]],$Q$4:$R$19,2,0)</f>
        <v>15</v>
      </c>
      <c r="AP811">
        <v>27</v>
      </c>
      <c r="AQ811">
        <v>17</v>
      </c>
      <c r="AR811">
        <v>376</v>
      </c>
      <c r="AS811">
        <v>32395</v>
      </c>
    </row>
    <row r="812" spans="3:45" x14ac:dyDescent="0.35">
      <c r="C812" t="s">
        <v>1023</v>
      </c>
      <c r="D812">
        <v>809</v>
      </c>
      <c r="T812">
        <v>809</v>
      </c>
      <c r="U812" t="s">
        <v>220</v>
      </c>
      <c r="V812">
        <f>VLOOKUP(Table13[[#This Row],[Make]],$A$4:$B$51,2,0)</f>
        <v>40</v>
      </c>
      <c r="W812" t="s">
        <v>292</v>
      </c>
      <c r="X812">
        <f>VLOOKUP(Table13[[#This Row],[Model]],Table12[[Model S]:[Column2]],2,0)</f>
        <v>73</v>
      </c>
      <c r="Y812">
        <v>2010</v>
      </c>
      <c r="Z812">
        <f>VLOOKUP(Table13[[#This Row],[Year]],$E$4:$F$31,2,0)</f>
        <v>21</v>
      </c>
      <c r="AA812" t="s">
        <v>117</v>
      </c>
      <c r="AB812">
        <f>VLOOKUP(Table13[[#This Row],[Engine Fuel Type]],$G$4:$H$13,2,0)</f>
        <v>8</v>
      </c>
      <c r="AC812">
        <v>207</v>
      </c>
      <c r="AD812">
        <v>4</v>
      </c>
      <c r="AE812" t="s">
        <v>75</v>
      </c>
      <c r="AF812">
        <f>VLOOKUP(Table13[[#This Row],[Transmission Type]],$I$4:$J$7,2,0)</f>
        <v>4</v>
      </c>
      <c r="AG812" t="s">
        <v>92</v>
      </c>
      <c r="AH812">
        <f>VLOOKUP(Table13[[#This Row],[Driven_Wheels]],$K$4:$L$7,2,0)</f>
        <v>3</v>
      </c>
      <c r="AI812">
        <v>4</v>
      </c>
      <c r="AJ812" t="s">
        <v>107</v>
      </c>
      <c r="AK812">
        <f>VLOOKUP(Table13[[#This Row],[Market Category]],$M$4:$N$75,2,0)</f>
        <v>64</v>
      </c>
      <c r="AL812" t="s">
        <v>94</v>
      </c>
      <c r="AM812">
        <f>VLOOKUP(Table13[[#This Row],[Vehicle Size]],$O$4:$P$6,2,0)</f>
        <v>3</v>
      </c>
      <c r="AN812" t="s">
        <v>147</v>
      </c>
      <c r="AO812">
        <f>VLOOKUP(Table13[[#This Row],[Vehicle Style]],$Q$4:$R$19,2,0)</f>
        <v>15</v>
      </c>
      <c r="AP812">
        <v>31</v>
      </c>
      <c r="AQ812">
        <v>21</v>
      </c>
      <c r="AR812">
        <v>376</v>
      </c>
      <c r="AS812">
        <v>28900</v>
      </c>
    </row>
    <row r="813" spans="3:45" x14ac:dyDescent="0.35">
      <c r="C813" t="s">
        <v>1024</v>
      </c>
      <c r="D813">
        <v>810</v>
      </c>
      <c r="T813">
        <v>810</v>
      </c>
      <c r="U813" t="s">
        <v>220</v>
      </c>
      <c r="V813">
        <f>VLOOKUP(Table13[[#This Row],[Make]],$A$4:$B$51,2,0)</f>
        <v>40</v>
      </c>
      <c r="W813" t="s">
        <v>292</v>
      </c>
      <c r="X813">
        <f>VLOOKUP(Table13[[#This Row],[Model]],Table12[[Model S]:[Column2]],2,0)</f>
        <v>73</v>
      </c>
      <c r="Y813">
        <v>2010</v>
      </c>
      <c r="Z813">
        <f>VLOOKUP(Table13[[#This Row],[Year]],$E$4:$F$31,2,0)</f>
        <v>21</v>
      </c>
      <c r="AA813" t="s">
        <v>117</v>
      </c>
      <c r="AB813">
        <f>VLOOKUP(Table13[[#This Row],[Engine Fuel Type]],$G$4:$H$13,2,0)</f>
        <v>8</v>
      </c>
      <c r="AC813">
        <v>207</v>
      </c>
      <c r="AD813">
        <v>4</v>
      </c>
      <c r="AE813" t="s">
        <v>75</v>
      </c>
      <c r="AF813">
        <f>VLOOKUP(Table13[[#This Row],[Transmission Type]],$I$4:$J$7,2,0)</f>
        <v>4</v>
      </c>
      <c r="AG813" t="s">
        <v>92</v>
      </c>
      <c r="AH813">
        <f>VLOOKUP(Table13[[#This Row],[Driven_Wheels]],$K$4:$L$7,2,0)</f>
        <v>3</v>
      </c>
      <c r="AI813">
        <v>4</v>
      </c>
      <c r="AJ813" t="s">
        <v>107</v>
      </c>
      <c r="AK813">
        <f>VLOOKUP(Table13[[#This Row],[Market Category]],$M$4:$N$75,2,0)</f>
        <v>64</v>
      </c>
      <c r="AL813" t="s">
        <v>70</v>
      </c>
      <c r="AM813">
        <f>VLOOKUP(Table13[[#This Row],[Vehicle Size]],$O$4:$P$6,2,0)</f>
        <v>1</v>
      </c>
      <c r="AN813" t="s">
        <v>151</v>
      </c>
      <c r="AO813">
        <f>VLOOKUP(Table13[[#This Row],[Vehicle Style]],$Q$4:$R$19,2,0)</f>
        <v>16</v>
      </c>
      <c r="AP813">
        <v>31</v>
      </c>
      <c r="AQ813">
        <v>21</v>
      </c>
      <c r="AR813">
        <v>376</v>
      </c>
      <c r="AS813">
        <v>30330</v>
      </c>
    </row>
    <row r="814" spans="3:45" x14ac:dyDescent="0.35">
      <c r="C814" t="s">
        <v>1025</v>
      </c>
      <c r="D814">
        <v>811</v>
      </c>
      <c r="T814">
        <v>811</v>
      </c>
      <c r="U814" t="s">
        <v>220</v>
      </c>
      <c r="V814">
        <f>VLOOKUP(Table13[[#This Row],[Make]],$A$4:$B$51,2,0)</f>
        <v>40</v>
      </c>
      <c r="W814" t="s">
        <v>292</v>
      </c>
      <c r="X814">
        <f>VLOOKUP(Table13[[#This Row],[Model]],Table12[[Model S]:[Column2]],2,0)</f>
        <v>73</v>
      </c>
      <c r="Y814">
        <v>2010</v>
      </c>
      <c r="Z814">
        <f>VLOOKUP(Table13[[#This Row],[Year]],$E$4:$F$31,2,0)</f>
        <v>21</v>
      </c>
      <c r="AA814" t="s">
        <v>117</v>
      </c>
      <c r="AB814">
        <f>VLOOKUP(Table13[[#This Row],[Engine Fuel Type]],$G$4:$H$13,2,0)</f>
        <v>8</v>
      </c>
      <c r="AC814">
        <v>207</v>
      </c>
      <c r="AD814">
        <v>4</v>
      </c>
      <c r="AE814" t="s">
        <v>75</v>
      </c>
      <c r="AF814">
        <f>VLOOKUP(Table13[[#This Row],[Transmission Type]],$I$4:$J$7,2,0)</f>
        <v>4</v>
      </c>
      <c r="AG814" t="s">
        <v>92</v>
      </c>
      <c r="AH814">
        <f>VLOOKUP(Table13[[#This Row],[Driven_Wheels]],$K$4:$L$7,2,0)</f>
        <v>3</v>
      </c>
      <c r="AI814">
        <v>2</v>
      </c>
      <c r="AJ814" t="s">
        <v>107</v>
      </c>
      <c r="AK814">
        <f>VLOOKUP(Table13[[#This Row],[Market Category]],$M$4:$N$75,2,0)</f>
        <v>64</v>
      </c>
      <c r="AL814" t="s">
        <v>70</v>
      </c>
      <c r="AM814">
        <f>VLOOKUP(Table13[[#This Row],[Vehicle Size]],$O$4:$P$6,2,0)</f>
        <v>1</v>
      </c>
      <c r="AN814" t="s">
        <v>87</v>
      </c>
      <c r="AO814">
        <f>VLOOKUP(Table13[[#This Row],[Vehicle Style]],$Q$4:$R$19,2,0)</f>
        <v>7</v>
      </c>
      <c r="AP814">
        <v>29</v>
      </c>
      <c r="AQ814">
        <v>20</v>
      </c>
      <c r="AR814">
        <v>376</v>
      </c>
      <c r="AS814">
        <v>39990</v>
      </c>
    </row>
    <row r="815" spans="3:45" x14ac:dyDescent="0.35">
      <c r="C815" t="s">
        <v>1026</v>
      </c>
      <c r="D815">
        <v>812</v>
      </c>
      <c r="T815">
        <v>812</v>
      </c>
      <c r="U815" t="s">
        <v>220</v>
      </c>
      <c r="V815">
        <f>VLOOKUP(Table13[[#This Row],[Make]],$A$4:$B$51,2,0)</f>
        <v>40</v>
      </c>
      <c r="W815" t="s">
        <v>292</v>
      </c>
      <c r="X815">
        <f>VLOOKUP(Table13[[#This Row],[Model]],Table12[[Model S]:[Column2]],2,0)</f>
        <v>73</v>
      </c>
      <c r="Y815">
        <v>2010</v>
      </c>
      <c r="Z815">
        <f>VLOOKUP(Table13[[#This Row],[Year]],$E$4:$F$31,2,0)</f>
        <v>21</v>
      </c>
      <c r="AA815" t="s">
        <v>117</v>
      </c>
      <c r="AB815">
        <f>VLOOKUP(Table13[[#This Row],[Engine Fuel Type]],$G$4:$H$13,2,0)</f>
        <v>8</v>
      </c>
      <c r="AC815">
        <v>207</v>
      </c>
      <c r="AD815">
        <v>4</v>
      </c>
      <c r="AE815" t="s">
        <v>81</v>
      </c>
      <c r="AF815">
        <f>VLOOKUP(Table13[[#This Row],[Transmission Type]],$I$4:$J$7,2,0)</f>
        <v>2</v>
      </c>
      <c r="AG815" t="s">
        <v>68</v>
      </c>
      <c r="AH815">
        <f>VLOOKUP(Table13[[#This Row],[Driven_Wheels]],$K$4:$L$7,2,0)</f>
        <v>1</v>
      </c>
      <c r="AI815">
        <v>4</v>
      </c>
      <c r="AJ815" t="s">
        <v>107</v>
      </c>
      <c r="AK815">
        <f>VLOOKUP(Table13[[#This Row],[Market Category]],$M$4:$N$75,2,0)</f>
        <v>64</v>
      </c>
      <c r="AL815" t="s">
        <v>94</v>
      </c>
      <c r="AM815">
        <f>VLOOKUP(Table13[[#This Row],[Vehicle Size]],$O$4:$P$6,2,0)</f>
        <v>3</v>
      </c>
      <c r="AN815" t="s">
        <v>147</v>
      </c>
      <c r="AO815">
        <f>VLOOKUP(Table13[[#This Row],[Vehicle Style]],$Q$4:$R$19,2,0)</f>
        <v>15</v>
      </c>
      <c r="AP815">
        <v>27</v>
      </c>
      <c r="AQ815">
        <v>17</v>
      </c>
      <c r="AR815">
        <v>376</v>
      </c>
      <c r="AS815">
        <v>38115</v>
      </c>
    </row>
    <row r="816" spans="3:45" x14ac:dyDescent="0.35">
      <c r="C816" t="s">
        <v>1027</v>
      </c>
      <c r="D816">
        <v>813</v>
      </c>
      <c r="T816">
        <v>813</v>
      </c>
      <c r="U816" t="s">
        <v>220</v>
      </c>
      <c r="V816">
        <f>VLOOKUP(Table13[[#This Row],[Make]],$A$4:$B$51,2,0)</f>
        <v>40</v>
      </c>
      <c r="W816" t="s">
        <v>292</v>
      </c>
      <c r="X816">
        <f>VLOOKUP(Table13[[#This Row],[Model]],Table12[[Model S]:[Column2]],2,0)</f>
        <v>73</v>
      </c>
      <c r="Y816">
        <v>2010</v>
      </c>
      <c r="Z816">
        <f>VLOOKUP(Table13[[#This Row],[Year]],$E$4:$F$31,2,0)</f>
        <v>21</v>
      </c>
      <c r="AA816" t="s">
        <v>117</v>
      </c>
      <c r="AB816">
        <f>VLOOKUP(Table13[[#This Row],[Engine Fuel Type]],$G$4:$H$13,2,0)</f>
        <v>8</v>
      </c>
      <c r="AC816">
        <v>207</v>
      </c>
      <c r="AD816">
        <v>4</v>
      </c>
      <c r="AE816" t="s">
        <v>81</v>
      </c>
      <c r="AF816">
        <f>VLOOKUP(Table13[[#This Row],[Transmission Type]],$I$4:$J$7,2,0)</f>
        <v>2</v>
      </c>
      <c r="AG816" t="s">
        <v>92</v>
      </c>
      <c r="AH816">
        <f>VLOOKUP(Table13[[#This Row],[Driven_Wheels]],$K$4:$L$7,2,0)</f>
        <v>3</v>
      </c>
      <c r="AI816">
        <v>2</v>
      </c>
      <c r="AJ816" t="s">
        <v>107</v>
      </c>
      <c r="AK816">
        <f>VLOOKUP(Table13[[#This Row],[Market Category]],$M$4:$N$75,2,0)</f>
        <v>64</v>
      </c>
      <c r="AL816" t="s">
        <v>70</v>
      </c>
      <c r="AM816">
        <f>VLOOKUP(Table13[[#This Row],[Vehicle Size]],$O$4:$P$6,2,0)</f>
        <v>1</v>
      </c>
      <c r="AN816" t="s">
        <v>87</v>
      </c>
      <c r="AO816">
        <f>VLOOKUP(Table13[[#This Row],[Vehicle Style]],$Q$4:$R$19,2,0)</f>
        <v>7</v>
      </c>
      <c r="AP816">
        <v>27</v>
      </c>
      <c r="AQ816">
        <v>19</v>
      </c>
      <c r="AR816">
        <v>376</v>
      </c>
      <c r="AS816">
        <v>45080</v>
      </c>
    </row>
    <row r="817" spans="3:45" x14ac:dyDescent="0.35">
      <c r="C817" t="s">
        <v>1028</v>
      </c>
      <c r="D817">
        <v>814</v>
      </c>
      <c r="T817">
        <v>814</v>
      </c>
      <c r="U817" t="s">
        <v>220</v>
      </c>
      <c r="V817">
        <f>VLOOKUP(Table13[[#This Row],[Make]],$A$4:$B$51,2,0)</f>
        <v>40</v>
      </c>
      <c r="W817" t="s">
        <v>292</v>
      </c>
      <c r="X817">
        <f>VLOOKUP(Table13[[#This Row],[Model]],Table12[[Model S]:[Column2]],2,0)</f>
        <v>73</v>
      </c>
      <c r="Y817">
        <v>2010</v>
      </c>
      <c r="Z817">
        <f>VLOOKUP(Table13[[#This Row],[Year]],$E$4:$F$31,2,0)</f>
        <v>21</v>
      </c>
      <c r="AA817" t="s">
        <v>117</v>
      </c>
      <c r="AB817">
        <f>VLOOKUP(Table13[[#This Row],[Engine Fuel Type]],$G$4:$H$13,2,0)</f>
        <v>8</v>
      </c>
      <c r="AC817">
        <v>207</v>
      </c>
      <c r="AD817">
        <v>4</v>
      </c>
      <c r="AE817" t="s">
        <v>81</v>
      </c>
      <c r="AF817">
        <f>VLOOKUP(Table13[[#This Row],[Transmission Type]],$I$4:$J$7,2,0)</f>
        <v>2</v>
      </c>
      <c r="AG817" t="s">
        <v>92</v>
      </c>
      <c r="AH817">
        <f>VLOOKUP(Table13[[#This Row],[Driven_Wheels]],$K$4:$L$7,2,0)</f>
        <v>3</v>
      </c>
      <c r="AI817">
        <v>4</v>
      </c>
      <c r="AJ817" t="s">
        <v>107</v>
      </c>
      <c r="AK817">
        <f>VLOOKUP(Table13[[#This Row],[Market Category]],$M$4:$N$75,2,0)</f>
        <v>64</v>
      </c>
      <c r="AL817" t="s">
        <v>94</v>
      </c>
      <c r="AM817">
        <f>VLOOKUP(Table13[[#This Row],[Vehicle Size]],$O$4:$P$6,2,0)</f>
        <v>3</v>
      </c>
      <c r="AN817" t="s">
        <v>147</v>
      </c>
      <c r="AO817">
        <f>VLOOKUP(Table13[[#This Row],[Vehicle Style]],$Q$4:$R$19,2,0)</f>
        <v>15</v>
      </c>
      <c r="AP817">
        <v>28</v>
      </c>
      <c r="AQ817">
        <v>19</v>
      </c>
      <c r="AR817">
        <v>376</v>
      </c>
      <c r="AS817">
        <v>35340</v>
      </c>
    </row>
    <row r="818" spans="3:45" x14ac:dyDescent="0.35">
      <c r="C818" t="s">
        <v>1029</v>
      </c>
      <c r="D818">
        <v>815</v>
      </c>
      <c r="T818">
        <v>815</v>
      </c>
      <c r="U818" t="s">
        <v>220</v>
      </c>
      <c r="V818">
        <f>VLOOKUP(Table13[[#This Row],[Make]],$A$4:$B$51,2,0)</f>
        <v>40</v>
      </c>
      <c r="W818" t="s">
        <v>292</v>
      </c>
      <c r="X818">
        <f>VLOOKUP(Table13[[#This Row],[Model]],Table12[[Model S]:[Column2]],2,0)</f>
        <v>73</v>
      </c>
      <c r="Y818">
        <v>2010</v>
      </c>
      <c r="Z818">
        <f>VLOOKUP(Table13[[#This Row],[Year]],$E$4:$F$31,2,0)</f>
        <v>21</v>
      </c>
      <c r="AA818" t="s">
        <v>117</v>
      </c>
      <c r="AB818">
        <f>VLOOKUP(Table13[[#This Row],[Engine Fuel Type]],$G$4:$H$13,2,0)</f>
        <v>8</v>
      </c>
      <c r="AC818">
        <v>207</v>
      </c>
      <c r="AD818">
        <v>4</v>
      </c>
      <c r="AE818" t="s">
        <v>81</v>
      </c>
      <c r="AF818">
        <f>VLOOKUP(Table13[[#This Row],[Transmission Type]],$I$4:$J$7,2,0)</f>
        <v>2</v>
      </c>
      <c r="AG818" t="s">
        <v>68</v>
      </c>
      <c r="AH818">
        <f>VLOOKUP(Table13[[#This Row],[Driven_Wheels]],$K$4:$L$7,2,0)</f>
        <v>1</v>
      </c>
      <c r="AI818">
        <v>4</v>
      </c>
      <c r="AJ818" t="s">
        <v>107</v>
      </c>
      <c r="AK818">
        <f>VLOOKUP(Table13[[#This Row],[Market Category]],$M$4:$N$75,2,0)</f>
        <v>64</v>
      </c>
      <c r="AL818" t="s">
        <v>70</v>
      </c>
      <c r="AM818">
        <f>VLOOKUP(Table13[[#This Row],[Vehicle Size]],$O$4:$P$6,2,0)</f>
        <v>1</v>
      </c>
      <c r="AN818" t="s">
        <v>151</v>
      </c>
      <c r="AO818">
        <f>VLOOKUP(Table13[[#This Row],[Vehicle Style]],$Q$4:$R$19,2,0)</f>
        <v>16</v>
      </c>
      <c r="AP818">
        <v>27</v>
      </c>
      <c r="AQ818">
        <v>17</v>
      </c>
      <c r="AR818">
        <v>376</v>
      </c>
      <c r="AS818">
        <v>36975</v>
      </c>
    </row>
    <row r="819" spans="3:45" x14ac:dyDescent="0.35">
      <c r="C819" t="s">
        <v>1030</v>
      </c>
      <c r="D819">
        <v>816</v>
      </c>
      <c r="T819">
        <v>816</v>
      </c>
      <c r="U819" t="s">
        <v>220</v>
      </c>
      <c r="V819">
        <f>VLOOKUP(Table13[[#This Row],[Make]],$A$4:$B$51,2,0)</f>
        <v>40</v>
      </c>
      <c r="W819" t="s">
        <v>292</v>
      </c>
      <c r="X819">
        <f>VLOOKUP(Table13[[#This Row],[Model]],Table12[[Model S]:[Column2]],2,0)</f>
        <v>73</v>
      </c>
      <c r="Y819">
        <v>2010</v>
      </c>
      <c r="Z819">
        <f>VLOOKUP(Table13[[#This Row],[Year]],$E$4:$F$31,2,0)</f>
        <v>21</v>
      </c>
      <c r="AA819" t="s">
        <v>117</v>
      </c>
      <c r="AB819">
        <f>VLOOKUP(Table13[[#This Row],[Engine Fuel Type]],$G$4:$H$13,2,0)</f>
        <v>8</v>
      </c>
      <c r="AC819">
        <v>207</v>
      </c>
      <c r="AD819">
        <v>4</v>
      </c>
      <c r="AE819" t="s">
        <v>81</v>
      </c>
      <c r="AF819">
        <f>VLOOKUP(Table13[[#This Row],[Transmission Type]],$I$4:$J$7,2,0)</f>
        <v>2</v>
      </c>
      <c r="AG819" t="s">
        <v>92</v>
      </c>
      <c r="AH819">
        <f>VLOOKUP(Table13[[#This Row],[Driven_Wheels]],$K$4:$L$7,2,0)</f>
        <v>3</v>
      </c>
      <c r="AI819">
        <v>4</v>
      </c>
      <c r="AJ819" t="s">
        <v>107</v>
      </c>
      <c r="AK819">
        <f>VLOOKUP(Table13[[#This Row],[Market Category]],$M$4:$N$75,2,0)</f>
        <v>64</v>
      </c>
      <c r="AL819" t="s">
        <v>70</v>
      </c>
      <c r="AM819">
        <f>VLOOKUP(Table13[[#This Row],[Vehicle Size]],$O$4:$P$6,2,0)</f>
        <v>1</v>
      </c>
      <c r="AN819" t="s">
        <v>151</v>
      </c>
      <c r="AO819">
        <f>VLOOKUP(Table13[[#This Row],[Vehicle Style]],$Q$4:$R$19,2,0)</f>
        <v>16</v>
      </c>
      <c r="AP819">
        <v>27</v>
      </c>
      <c r="AQ819">
        <v>19</v>
      </c>
      <c r="AR819">
        <v>376</v>
      </c>
      <c r="AS819">
        <v>37020</v>
      </c>
    </row>
    <row r="820" spans="3:45" x14ac:dyDescent="0.35">
      <c r="C820" t="s">
        <v>1031</v>
      </c>
      <c r="D820">
        <v>817</v>
      </c>
      <c r="T820">
        <v>817</v>
      </c>
      <c r="U820" t="s">
        <v>220</v>
      </c>
      <c r="V820">
        <f>VLOOKUP(Table13[[#This Row],[Make]],$A$4:$B$51,2,0)</f>
        <v>40</v>
      </c>
      <c r="W820" t="s">
        <v>292</v>
      </c>
      <c r="X820">
        <f>VLOOKUP(Table13[[#This Row],[Model]],Table12[[Model S]:[Column2]],2,0)</f>
        <v>73</v>
      </c>
      <c r="Y820">
        <v>2011</v>
      </c>
      <c r="Z820">
        <f>VLOOKUP(Table13[[#This Row],[Year]],$E$4:$F$31,2,0)</f>
        <v>22</v>
      </c>
      <c r="AA820" t="s">
        <v>117</v>
      </c>
      <c r="AB820">
        <f>VLOOKUP(Table13[[#This Row],[Engine Fuel Type]],$G$4:$H$13,2,0)</f>
        <v>8</v>
      </c>
      <c r="AC820">
        <v>210</v>
      </c>
      <c r="AD820">
        <v>4</v>
      </c>
      <c r="AE820" t="s">
        <v>75</v>
      </c>
      <c r="AF820">
        <f>VLOOKUP(Table13[[#This Row],[Transmission Type]],$I$4:$J$7,2,0)</f>
        <v>4</v>
      </c>
      <c r="AG820" t="s">
        <v>92</v>
      </c>
      <c r="AH820">
        <f>VLOOKUP(Table13[[#This Row],[Driven_Wheels]],$K$4:$L$7,2,0)</f>
        <v>3</v>
      </c>
      <c r="AI820">
        <v>4</v>
      </c>
      <c r="AJ820" t="s">
        <v>107</v>
      </c>
      <c r="AK820">
        <f>VLOOKUP(Table13[[#This Row],[Market Category]],$M$4:$N$75,2,0)</f>
        <v>64</v>
      </c>
      <c r="AL820" t="s">
        <v>94</v>
      </c>
      <c r="AM820">
        <f>VLOOKUP(Table13[[#This Row],[Vehicle Size]],$O$4:$P$6,2,0)</f>
        <v>3</v>
      </c>
      <c r="AN820" t="s">
        <v>147</v>
      </c>
      <c r="AO820">
        <f>VLOOKUP(Table13[[#This Row],[Vehicle Style]],$Q$4:$R$19,2,0)</f>
        <v>15</v>
      </c>
      <c r="AP820">
        <v>31</v>
      </c>
      <c r="AQ820">
        <v>21</v>
      </c>
      <c r="AR820">
        <v>376</v>
      </c>
      <c r="AS820">
        <v>28900</v>
      </c>
    </row>
    <row r="821" spans="3:45" x14ac:dyDescent="0.35">
      <c r="C821" t="s">
        <v>1032</v>
      </c>
      <c r="D821">
        <v>818</v>
      </c>
      <c r="T821">
        <v>818</v>
      </c>
      <c r="U821" t="s">
        <v>220</v>
      </c>
      <c r="V821">
        <f>VLOOKUP(Table13[[#This Row],[Make]],$A$4:$B$51,2,0)</f>
        <v>40</v>
      </c>
      <c r="W821" t="s">
        <v>292</v>
      </c>
      <c r="X821">
        <f>VLOOKUP(Table13[[#This Row],[Model]],Table12[[Model S]:[Column2]],2,0)</f>
        <v>73</v>
      </c>
      <c r="Y821">
        <v>2011</v>
      </c>
      <c r="Z821">
        <f>VLOOKUP(Table13[[#This Row],[Year]],$E$4:$F$31,2,0)</f>
        <v>22</v>
      </c>
      <c r="AA821" t="s">
        <v>117</v>
      </c>
      <c r="AB821">
        <f>VLOOKUP(Table13[[#This Row],[Engine Fuel Type]],$G$4:$H$13,2,0)</f>
        <v>8</v>
      </c>
      <c r="AC821">
        <v>210</v>
      </c>
      <c r="AD821">
        <v>4</v>
      </c>
      <c r="AE821" t="s">
        <v>81</v>
      </c>
      <c r="AF821">
        <f>VLOOKUP(Table13[[#This Row],[Transmission Type]],$I$4:$J$7,2,0)</f>
        <v>2</v>
      </c>
      <c r="AG821" t="s">
        <v>68</v>
      </c>
      <c r="AH821">
        <f>VLOOKUP(Table13[[#This Row],[Driven_Wheels]],$K$4:$L$7,2,0)</f>
        <v>1</v>
      </c>
      <c r="AI821">
        <v>4</v>
      </c>
      <c r="AJ821" t="s">
        <v>107</v>
      </c>
      <c r="AK821">
        <f>VLOOKUP(Table13[[#This Row],[Market Category]],$M$4:$N$75,2,0)</f>
        <v>64</v>
      </c>
      <c r="AL821" t="s">
        <v>94</v>
      </c>
      <c r="AM821">
        <f>VLOOKUP(Table13[[#This Row],[Vehicle Size]],$O$4:$P$6,2,0)</f>
        <v>3</v>
      </c>
      <c r="AN821" t="s">
        <v>147</v>
      </c>
      <c r="AO821">
        <f>VLOOKUP(Table13[[#This Row],[Vehicle Style]],$Q$4:$R$19,2,0)</f>
        <v>15</v>
      </c>
      <c r="AP821">
        <v>27</v>
      </c>
      <c r="AQ821">
        <v>17</v>
      </c>
      <c r="AR821">
        <v>376</v>
      </c>
      <c r="AS821">
        <v>38115</v>
      </c>
    </row>
    <row r="822" spans="3:45" x14ac:dyDescent="0.35">
      <c r="C822" t="s">
        <v>1033</v>
      </c>
      <c r="D822">
        <v>819</v>
      </c>
      <c r="T822">
        <v>819</v>
      </c>
      <c r="U822" t="s">
        <v>220</v>
      </c>
      <c r="V822">
        <f>VLOOKUP(Table13[[#This Row],[Make]],$A$4:$B$51,2,0)</f>
        <v>40</v>
      </c>
      <c r="W822" t="s">
        <v>292</v>
      </c>
      <c r="X822">
        <f>VLOOKUP(Table13[[#This Row],[Model]],Table12[[Model S]:[Column2]],2,0)</f>
        <v>73</v>
      </c>
      <c r="Y822">
        <v>2011</v>
      </c>
      <c r="Z822">
        <f>VLOOKUP(Table13[[#This Row],[Year]],$E$4:$F$31,2,0)</f>
        <v>22</v>
      </c>
      <c r="AA822" t="s">
        <v>117</v>
      </c>
      <c r="AB822">
        <f>VLOOKUP(Table13[[#This Row],[Engine Fuel Type]],$G$4:$H$13,2,0)</f>
        <v>8</v>
      </c>
      <c r="AC822">
        <v>210</v>
      </c>
      <c r="AD822">
        <v>4</v>
      </c>
      <c r="AE822" t="s">
        <v>81</v>
      </c>
      <c r="AF822">
        <f>VLOOKUP(Table13[[#This Row],[Transmission Type]],$I$4:$J$7,2,0)</f>
        <v>2</v>
      </c>
      <c r="AG822" t="s">
        <v>68</v>
      </c>
      <c r="AH822">
        <f>VLOOKUP(Table13[[#This Row],[Driven_Wheels]],$K$4:$L$7,2,0)</f>
        <v>1</v>
      </c>
      <c r="AI822">
        <v>4</v>
      </c>
      <c r="AJ822" t="s">
        <v>107</v>
      </c>
      <c r="AK822">
        <f>VLOOKUP(Table13[[#This Row],[Market Category]],$M$4:$N$75,2,0)</f>
        <v>64</v>
      </c>
      <c r="AL822" t="s">
        <v>94</v>
      </c>
      <c r="AM822">
        <f>VLOOKUP(Table13[[#This Row],[Vehicle Size]],$O$4:$P$6,2,0)</f>
        <v>3</v>
      </c>
      <c r="AN822" t="s">
        <v>147</v>
      </c>
      <c r="AO822">
        <f>VLOOKUP(Table13[[#This Row],[Vehicle Style]],$Q$4:$R$19,2,0)</f>
        <v>15</v>
      </c>
      <c r="AP822">
        <v>27</v>
      </c>
      <c r="AQ822">
        <v>17</v>
      </c>
      <c r="AR822">
        <v>376</v>
      </c>
      <c r="AS822">
        <v>32395</v>
      </c>
    </row>
    <row r="823" spans="3:45" x14ac:dyDescent="0.35">
      <c r="C823" t="s">
        <v>1034</v>
      </c>
      <c r="D823">
        <v>820</v>
      </c>
      <c r="T823">
        <v>820</v>
      </c>
      <c r="U823" t="s">
        <v>220</v>
      </c>
      <c r="V823">
        <f>VLOOKUP(Table13[[#This Row],[Make]],$A$4:$B$51,2,0)</f>
        <v>40</v>
      </c>
      <c r="W823" t="s">
        <v>292</v>
      </c>
      <c r="X823">
        <f>VLOOKUP(Table13[[#This Row],[Model]],Table12[[Model S]:[Column2]],2,0)</f>
        <v>73</v>
      </c>
      <c r="Y823">
        <v>2011</v>
      </c>
      <c r="Z823">
        <f>VLOOKUP(Table13[[#This Row],[Year]],$E$4:$F$31,2,0)</f>
        <v>22</v>
      </c>
      <c r="AA823" t="s">
        <v>117</v>
      </c>
      <c r="AB823">
        <f>VLOOKUP(Table13[[#This Row],[Engine Fuel Type]],$G$4:$H$13,2,0)</f>
        <v>8</v>
      </c>
      <c r="AC823">
        <v>210</v>
      </c>
      <c r="AD823">
        <v>4</v>
      </c>
      <c r="AE823" t="s">
        <v>75</v>
      </c>
      <c r="AF823">
        <f>VLOOKUP(Table13[[#This Row],[Transmission Type]],$I$4:$J$7,2,0)</f>
        <v>4</v>
      </c>
      <c r="AG823" t="s">
        <v>92</v>
      </c>
      <c r="AH823">
        <f>VLOOKUP(Table13[[#This Row],[Driven_Wheels]],$K$4:$L$7,2,0)</f>
        <v>3</v>
      </c>
      <c r="AI823">
        <v>2</v>
      </c>
      <c r="AJ823" t="s">
        <v>107</v>
      </c>
      <c r="AK823">
        <f>VLOOKUP(Table13[[#This Row],[Market Category]],$M$4:$N$75,2,0)</f>
        <v>64</v>
      </c>
      <c r="AL823" t="s">
        <v>70</v>
      </c>
      <c r="AM823">
        <f>VLOOKUP(Table13[[#This Row],[Vehicle Size]],$O$4:$P$6,2,0)</f>
        <v>1</v>
      </c>
      <c r="AN823" t="s">
        <v>87</v>
      </c>
      <c r="AO823">
        <f>VLOOKUP(Table13[[#This Row],[Vehicle Style]],$Q$4:$R$19,2,0)</f>
        <v>7</v>
      </c>
      <c r="AP823">
        <v>29</v>
      </c>
      <c r="AQ823">
        <v>20</v>
      </c>
      <c r="AR823">
        <v>376</v>
      </c>
      <c r="AS823">
        <v>39990</v>
      </c>
    </row>
    <row r="824" spans="3:45" x14ac:dyDescent="0.35">
      <c r="C824" t="s">
        <v>1035</v>
      </c>
      <c r="D824">
        <v>821</v>
      </c>
      <c r="T824">
        <v>821</v>
      </c>
      <c r="U824" t="s">
        <v>220</v>
      </c>
      <c r="V824">
        <f>VLOOKUP(Table13[[#This Row],[Make]],$A$4:$B$51,2,0)</f>
        <v>40</v>
      </c>
      <c r="W824" t="s">
        <v>292</v>
      </c>
      <c r="X824">
        <f>VLOOKUP(Table13[[#This Row],[Model]],Table12[[Model S]:[Column2]],2,0)</f>
        <v>73</v>
      </c>
      <c r="Y824">
        <v>2011</v>
      </c>
      <c r="Z824">
        <f>VLOOKUP(Table13[[#This Row],[Year]],$E$4:$F$31,2,0)</f>
        <v>22</v>
      </c>
      <c r="AA824" t="s">
        <v>117</v>
      </c>
      <c r="AB824">
        <f>VLOOKUP(Table13[[#This Row],[Engine Fuel Type]],$G$4:$H$13,2,0)</f>
        <v>8</v>
      </c>
      <c r="AC824">
        <v>210</v>
      </c>
      <c r="AD824">
        <v>4</v>
      </c>
      <c r="AE824" t="s">
        <v>75</v>
      </c>
      <c r="AF824">
        <f>VLOOKUP(Table13[[#This Row],[Transmission Type]],$I$4:$J$7,2,0)</f>
        <v>4</v>
      </c>
      <c r="AG824" t="s">
        <v>92</v>
      </c>
      <c r="AH824">
        <f>VLOOKUP(Table13[[#This Row],[Driven_Wheels]],$K$4:$L$7,2,0)</f>
        <v>3</v>
      </c>
      <c r="AI824">
        <v>4</v>
      </c>
      <c r="AJ824" t="s">
        <v>107</v>
      </c>
      <c r="AK824">
        <f>VLOOKUP(Table13[[#This Row],[Market Category]],$M$4:$N$75,2,0)</f>
        <v>64</v>
      </c>
      <c r="AL824" t="s">
        <v>70</v>
      </c>
      <c r="AM824">
        <f>VLOOKUP(Table13[[#This Row],[Vehicle Size]],$O$4:$P$6,2,0)</f>
        <v>1</v>
      </c>
      <c r="AN824" t="s">
        <v>151</v>
      </c>
      <c r="AO824">
        <f>VLOOKUP(Table13[[#This Row],[Vehicle Style]],$Q$4:$R$19,2,0)</f>
        <v>16</v>
      </c>
      <c r="AP824">
        <v>31</v>
      </c>
      <c r="AQ824">
        <v>21</v>
      </c>
      <c r="AR824">
        <v>376</v>
      </c>
      <c r="AS824">
        <v>30330</v>
      </c>
    </row>
    <row r="825" spans="3:45" x14ac:dyDescent="0.35">
      <c r="C825" t="s">
        <v>1036</v>
      </c>
      <c r="D825">
        <v>822</v>
      </c>
      <c r="T825">
        <v>822</v>
      </c>
      <c r="U825" t="s">
        <v>220</v>
      </c>
      <c r="V825">
        <f>VLOOKUP(Table13[[#This Row],[Make]],$A$4:$B$51,2,0)</f>
        <v>40</v>
      </c>
      <c r="W825" t="s">
        <v>292</v>
      </c>
      <c r="X825">
        <f>VLOOKUP(Table13[[#This Row],[Model]],Table12[[Model S]:[Column2]],2,0)</f>
        <v>73</v>
      </c>
      <c r="Y825">
        <v>2011</v>
      </c>
      <c r="Z825">
        <f>VLOOKUP(Table13[[#This Row],[Year]],$E$4:$F$31,2,0)</f>
        <v>22</v>
      </c>
      <c r="AA825" t="s">
        <v>117</v>
      </c>
      <c r="AB825">
        <f>VLOOKUP(Table13[[#This Row],[Engine Fuel Type]],$G$4:$H$13,2,0)</f>
        <v>8</v>
      </c>
      <c r="AC825">
        <v>210</v>
      </c>
      <c r="AD825">
        <v>4</v>
      </c>
      <c r="AE825" t="s">
        <v>81</v>
      </c>
      <c r="AF825">
        <f>VLOOKUP(Table13[[#This Row],[Transmission Type]],$I$4:$J$7,2,0)</f>
        <v>2</v>
      </c>
      <c r="AG825" t="s">
        <v>92</v>
      </c>
      <c r="AH825">
        <f>VLOOKUP(Table13[[#This Row],[Driven_Wheels]],$K$4:$L$7,2,0)</f>
        <v>3</v>
      </c>
      <c r="AI825">
        <v>4</v>
      </c>
      <c r="AJ825" t="s">
        <v>107</v>
      </c>
      <c r="AK825">
        <f>VLOOKUP(Table13[[#This Row],[Market Category]],$M$4:$N$75,2,0)</f>
        <v>64</v>
      </c>
      <c r="AL825" t="s">
        <v>70</v>
      </c>
      <c r="AM825">
        <f>VLOOKUP(Table13[[#This Row],[Vehicle Size]],$O$4:$P$6,2,0)</f>
        <v>1</v>
      </c>
      <c r="AN825" t="s">
        <v>151</v>
      </c>
      <c r="AO825">
        <f>VLOOKUP(Table13[[#This Row],[Vehicle Style]],$Q$4:$R$19,2,0)</f>
        <v>16</v>
      </c>
      <c r="AP825">
        <v>27</v>
      </c>
      <c r="AQ825">
        <v>19</v>
      </c>
      <c r="AR825">
        <v>376</v>
      </c>
      <c r="AS825">
        <v>37020</v>
      </c>
    </row>
    <row r="826" spans="3:45" x14ac:dyDescent="0.35">
      <c r="C826" t="s">
        <v>1037</v>
      </c>
      <c r="D826">
        <v>823</v>
      </c>
      <c r="T826">
        <v>823</v>
      </c>
      <c r="U826" t="s">
        <v>220</v>
      </c>
      <c r="V826">
        <f>VLOOKUP(Table13[[#This Row],[Make]],$A$4:$B$51,2,0)</f>
        <v>40</v>
      </c>
      <c r="W826" t="s">
        <v>292</v>
      </c>
      <c r="X826">
        <f>VLOOKUP(Table13[[#This Row],[Model]],Table12[[Model S]:[Column2]],2,0)</f>
        <v>73</v>
      </c>
      <c r="Y826">
        <v>2011</v>
      </c>
      <c r="Z826">
        <f>VLOOKUP(Table13[[#This Row],[Year]],$E$4:$F$31,2,0)</f>
        <v>22</v>
      </c>
      <c r="AA826" t="s">
        <v>117</v>
      </c>
      <c r="AB826">
        <f>VLOOKUP(Table13[[#This Row],[Engine Fuel Type]],$G$4:$H$13,2,0)</f>
        <v>8</v>
      </c>
      <c r="AC826">
        <v>210</v>
      </c>
      <c r="AD826">
        <v>4</v>
      </c>
      <c r="AE826" t="s">
        <v>81</v>
      </c>
      <c r="AF826">
        <f>VLOOKUP(Table13[[#This Row],[Transmission Type]],$I$4:$J$7,2,0)</f>
        <v>2</v>
      </c>
      <c r="AG826" t="s">
        <v>92</v>
      </c>
      <c r="AH826">
        <f>VLOOKUP(Table13[[#This Row],[Driven_Wheels]],$K$4:$L$7,2,0)</f>
        <v>3</v>
      </c>
      <c r="AI826">
        <v>4</v>
      </c>
      <c r="AJ826" t="s">
        <v>107</v>
      </c>
      <c r="AK826">
        <f>VLOOKUP(Table13[[#This Row],[Market Category]],$M$4:$N$75,2,0)</f>
        <v>64</v>
      </c>
      <c r="AL826" t="s">
        <v>94</v>
      </c>
      <c r="AM826">
        <f>VLOOKUP(Table13[[#This Row],[Vehicle Size]],$O$4:$P$6,2,0)</f>
        <v>3</v>
      </c>
      <c r="AN826" t="s">
        <v>147</v>
      </c>
      <c r="AO826">
        <f>VLOOKUP(Table13[[#This Row],[Vehicle Style]],$Q$4:$R$19,2,0)</f>
        <v>15</v>
      </c>
      <c r="AP826">
        <v>28</v>
      </c>
      <c r="AQ826">
        <v>19</v>
      </c>
      <c r="AR826">
        <v>376</v>
      </c>
      <c r="AS826">
        <v>35340</v>
      </c>
    </row>
    <row r="827" spans="3:45" x14ac:dyDescent="0.35">
      <c r="C827" t="s">
        <v>1038</v>
      </c>
      <c r="D827">
        <v>824</v>
      </c>
      <c r="T827">
        <v>824</v>
      </c>
      <c r="U827" t="s">
        <v>220</v>
      </c>
      <c r="V827">
        <f>VLOOKUP(Table13[[#This Row],[Make]],$A$4:$B$51,2,0)</f>
        <v>40</v>
      </c>
      <c r="W827" t="s">
        <v>292</v>
      </c>
      <c r="X827">
        <f>VLOOKUP(Table13[[#This Row],[Model]],Table12[[Model S]:[Column2]],2,0)</f>
        <v>73</v>
      </c>
      <c r="Y827">
        <v>2011</v>
      </c>
      <c r="Z827">
        <f>VLOOKUP(Table13[[#This Row],[Year]],$E$4:$F$31,2,0)</f>
        <v>22</v>
      </c>
      <c r="AA827" t="s">
        <v>117</v>
      </c>
      <c r="AB827">
        <f>VLOOKUP(Table13[[#This Row],[Engine Fuel Type]],$G$4:$H$13,2,0)</f>
        <v>8</v>
      </c>
      <c r="AC827">
        <v>210</v>
      </c>
      <c r="AD827">
        <v>4</v>
      </c>
      <c r="AE827" t="s">
        <v>81</v>
      </c>
      <c r="AF827">
        <f>VLOOKUP(Table13[[#This Row],[Transmission Type]],$I$4:$J$7,2,0)</f>
        <v>2</v>
      </c>
      <c r="AG827" t="s">
        <v>68</v>
      </c>
      <c r="AH827">
        <f>VLOOKUP(Table13[[#This Row],[Driven_Wheels]],$K$4:$L$7,2,0)</f>
        <v>1</v>
      </c>
      <c r="AI827">
        <v>4</v>
      </c>
      <c r="AJ827" t="s">
        <v>107</v>
      </c>
      <c r="AK827">
        <f>VLOOKUP(Table13[[#This Row],[Market Category]],$M$4:$N$75,2,0)</f>
        <v>64</v>
      </c>
      <c r="AL827" t="s">
        <v>70</v>
      </c>
      <c r="AM827">
        <f>VLOOKUP(Table13[[#This Row],[Vehicle Size]],$O$4:$P$6,2,0)</f>
        <v>1</v>
      </c>
      <c r="AN827" t="s">
        <v>151</v>
      </c>
      <c r="AO827">
        <f>VLOOKUP(Table13[[#This Row],[Vehicle Style]],$Q$4:$R$19,2,0)</f>
        <v>16</v>
      </c>
      <c r="AP827">
        <v>27</v>
      </c>
      <c r="AQ827">
        <v>17</v>
      </c>
      <c r="AR827">
        <v>376</v>
      </c>
      <c r="AS827">
        <v>36975</v>
      </c>
    </row>
    <row r="828" spans="3:45" x14ac:dyDescent="0.35">
      <c r="C828" t="s">
        <v>1039</v>
      </c>
      <c r="D828">
        <v>825</v>
      </c>
      <c r="T828">
        <v>825</v>
      </c>
      <c r="U828" t="s">
        <v>220</v>
      </c>
      <c r="V828">
        <f>VLOOKUP(Table13[[#This Row],[Make]],$A$4:$B$51,2,0)</f>
        <v>40</v>
      </c>
      <c r="W828" t="s">
        <v>292</v>
      </c>
      <c r="X828">
        <f>VLOOKUP(Table13[[#This Row],[Model]],Table12[[Model S]:[Column2]],2,0)</f>
        <v>73</v>
      </c>
      <c r="Y828">
        <v>2011</v>
      </c>
      <c r="Z828">
        <f>VLOOKUP(Table13[[#This Row],[Year]],$E$4:$F$31,2,0)</f>
        <v>22</v>
      </c>
      <c r="AA828" t="s">
        <v>117</v>
      </c>
      <c r="AB828">
        <f>VLOOKUP(Table13[[#This Row],[Engine Fuel Type]],$G$4:$H$13,2,0)</f>
        <v>8</v>
      </c>
      <c r="AC828">
        <v>210</v>
      </c>
      <c r="AD828">
        <v>4</v>
      </c>
      <c r="AE828" t="s">
        <v>81</v>
      </c>
      <c r="AF828">
        <f>VLOOKUP(Table13[[#This Row],[Transmission Type]],$I$4:$J$7,2,0)</f>
        <v>2</v>
      </c>
      <c r="AG828" t="s">
        <v>92</v>
      </c>
      <c r="AH828">
        <f>VLOOKUP(Table13[[#This Row],[Driven_Wheels]],$K$4:$L$7,2,0)</f>
        <v>3</v>
      </c>
      <c r="AI828">
        <v>2</v>
      </c>
      <c r="AJ828" t="s">
        <v>107</v>
      </c>
      <c r="AK828">
        <f>VLOOKUP(Table13[[#This Row],[Market Category]],$M$4:$N$75,2,0)</f>
        <v>64</v>
      </c>
      <c r="AL828" t="s">
        <v>70</v>
      </c>
      <c r="AM828">
        <f>VLOOKUP(Table13[[#This Row],[Vehicle Size]],$O$4:$P$6,2,0)</f>
        <v>1</v>
      </c>
      <c r="AN828" t="s">
        <v>87</v>
      </c>
      <c r="AO828">
        <f>VLOOKUP(Table13[[#This Row],[Vehicle Style]],$Q$4:$R$19,2,0)</f>
        <v>7</v>
      </c>
      <c r="AP828">
        <v>27</v>
      </c>
      <c r="AQ828">
        <v>19</v>
      </c>
      <c r="AR828">
        <v>376</v>
      </c>
      <c r="AS828">
        <v>45080</v>
      </c>
    </row>
    <row r="829" spans="3:45" x14ac:dyDescent="0.35">
      <c r="C829" t="s">
        <v>1040</v>
      </c>
      <c r="D829">
        <v>826</v>
      </c>
      <c r="T829">
        <v>826</v>
      </c>
      <c r="U829" t="s">
        <v>220</v>
      </c>
      <c r="V829">
        <f>VLOOKUP(Table13[[#This Row],[Make]],$A$4:$B$51,2,0)</f>
        <v>40</v>
      </c>
      <c r="W829" t="s">
        <v>296</v>
      </c>
      <c r="X829">
        <f>VLOOKUP(Table13[[#This Row],[Model]],Table12[[Model S]:[Column2]],2,0)</f>
        <v>77</v>
      </c>
      <c r="Y829">
        <v>2011</v>
      </c>
      <c r="Z829">
        <f>VLOOKUP(Table13[[#This Row],[Year]],$E$4:$F$31,2,0)</f>
        <v>22</v>
      </c>
      <c r="AA829" t="s">
        <v>74</v>
      </c>
      <c r="AB829">
        <f>VLOOKUP(Table13[[#This Row],[Engine Fuel Type]],$G$4:$H$13,2,0)</f>
        <v>9</v>
      </c>
      <c r="AC829">
        <v>265</v>
      </c>
      <c r="AD829">
        <v>6</v>
      </c>
      <c r="AE829" t="s">
        <v>81</v>
      </c>
      <c r="AF829">
        <f>VLOOKUP(Table13[[#This Row],[Transmission Type]],$I$4:$J$7,2,0)</f>
        <v>2</v>
      </c>
      <c r="AG829" t="s">
        <v>92</v>
      </c>
      <c r="AH829">
        <f>VLOOKUP(Table13[[#This Row],[Driven_Wheels]],$K$4:$L$7,2,0)</f>
        <v>3</v>
      </c>
      <c r="AI829">
        <v>4</v>
      </c>
      <c r="AJ829" t="s">
        <v>154</v>
      </c>
      <c r="AK829">
        <f>VLOOKUP(Table13[[#This Row],[Market Category]],$M$4:$N$75,2,0)</f>
        <v>17</v>
      </c>
      <c r="AL829" t="s">
        <v>94</v>
      </c>
      <c r="AM829">
        <f>VLOOKUP(Table13[[#This Row],[Vehicle Size]],$O$4:$P$6,2,0)</f>
        <v>3</v>
      </c>
      <c r="AN829" t="s">
        <v>101</v>
      </c>
      <c r="AO829">
        <f>VLOOKUP(Table13[[#This Row],[Vehicle Style]],$Q$4:$R$19,2,0)</f>
        <v>4</v>
      </c>
      <c r="AP829">
        <v>25</v>
      </c>
      <c r="AQ829">
        <v>18</v>
      </c>
      <c r="AR829">
        <v>376</v>
      </c>
      <c r="AS829">
        <v>37250</v>
      </c>
    </row>
    <row r="830" spans="3:45" x14ac:dyDescent="0.35">
      <c r="C830" t="s">
        <v>1041</v>
      </c>
      <c r="D830">
        <v>827</v>
      </c>
      <c r="T830">
        <v>827</v>
      </c>
      <c r="U830" t="s">
        <v>220</v>
      </c>
      <c r="V830">
        <f>VLOOKUP(Table13[[#This Row],[Make]],$A$4:$B$51,2,0)</f>
        <v>40</v>
      </c>
      <c r="W830" t="s">
        <v>296</v>
      </c>
      <c r="X830">
        <f>VLOOKUP(Table13[[#This Row],[Model]],Table12[[Model S]:[Column2]],2,0)</f>
        <v>77</v>
      </c>
      <c r="Y830">
        <v>2011</v>
      </c>
      <c r="Z830">
        <f>VLOOKUP(Table13[[#This Row],[Year]],$E$4:$F$31,2,0)</f>
        <v>22</v>
      </c>
      <c r="AA830" t="s">
        <v>74</v>
      </c>
      <c r="AB830">
        <f>VLOOKUP(Table13[[#This Row],[Engine Fuel Type]],$G$4:$H$13,2,0)</f>
        <v>9</v>
      </c>
      <c r="AC830">
        <v>265</v>
      </c>
      <c r="AD830">
        <v>6</v>
      </c>
      <c r="AE830" t="s">
        <v>81</v>
      </c>
      <c r="AF830">
        <f>VLOOKUP(Table13[[#This Row],[Transmission Type]],$I$4:$J$7,2,0)</f>
        <v>2</v>
      </c>
      <c r="AG830" t="s">
        <v>68</v>
      </c>
      <c r="AH830">
        <f>VLOOKUP(Table13[[#This Row],[Driven_Wheels]],$K$4:$L$7,2,0)</f>
        <v>1</v>
      </c>
      <c r="AI830">
        <v>4</v>
      </c>
      <c r="AJ830" t="s">
        <v>154</v>
      </c>
      <c r="AK830">
        <f>VLOOKUP(Table13[[#This Row],[Market Category]],$M$4:$N$75,2,0)</f>
        <v>17</v>
      </c>
      <c r="AL830" t="s">
        <v>94</v>
      </c>
      <c r="AM830">
        <f>VLOOKUP(Table13[[#This Row],[Vehicle Size]],$O$4:$P$6,2,0)</f>
        <v>3</v>
      </c>
      <c r="AN830" t="s">
        <v>101</v>
      </c>
      <c r="AO830">
        <f>VLOOKUP(Table13[[#This Row],[Vehicle Style]],$Q$4:$R$19,2,0)</f>
        <v>4</v>
      </c>
      <c r="AP830">
        <v>23</v>
      </c>
      <c r="AQ830">
        <v>17</v>
      </c>
      <c r="AR830">
        <v>376</v>
      </c>
      <c r="AS830">
        <v>35875</v>
      </c>
    </row>
    <row r="831" spans="3:45" x14ac:dyDescent="0.35">
      <c r="C831" t="s">
        <v>1042</v>
      </c>
      <c r="D831">
        <v>828</v>
      </c>
      <c r="T831">
        <v>828</v>
      </c>
      <c r="U831" t="s">
        <v>220</v>
      </c>
      <c r="V831">
        <f>VLOOKUP(Table13[[#This Row],[Make]],$A$4:$B$51,2,0)</f>
        <v>40</v>
      </c>
      <c r="W831" t="s">
        <v>296</v>
      </c>
      <c r="X831">
        <f>VLOOKUP(Table13[[#This Row],[Model]],Table12[[Model S]:[Column2]],2,0)</f>
        <v>77</v>
      </c>
      <c r="Y831">
        <v>2011</v>
      </c>
      <c r="Z831">
        <f>VLOOKUP(Table13[[#This Row],[Year]],$E$4:$F$31,2,0)</f>
        <v>22</v>
      </c>
      <c r="AA831" t="s">
        <v>74</v>
      </c>
      <c r="AB831">
        <f>VLOOKUP(Table13[[#This Row],[Engine Fuel Type]],$G$4:$H$13,2,0)</f>
        <v>9</v>
      </c>
      <c r="AC831">
        <v>265</v>
      </c>
      <c r="AD831">
        <v>6</v>
      </c>
      <c r="AE831" t="s">
        <v>81</v>
      </c>
      <c r="AF831">
        <f>VLOOKUP(Table13[[#This Row],[Transmission Type]],$I$4:$J$7,2,0)</f>
        <v>2</v>
      </c>
      <c r="AG831" t="s">
        <v>92</v>
      </c>
      <c r="AH831">
        <f>VLOOKUP(Table13[[#This Row],[Driven_Wheels]],$K$4:$L$7,2,0)</f>
        <v>3</v>
      </c>
      <c r="AI831">
        <v>4</v>
      </c>
      <c r="AJ831" t="s">
        <v>154</v>
      </c>
      <c r="AK831">
        <f>VLOOKUP(Table13[[#This Row],[Market Category]],$M$4:$N$75,2,0)</f>
        <v>17</v>
      </c>
      <c r="AL831" t="s">
        <v>94</v>
      </c>
      <c r="AM831">
        <f>VLOOKUP(Table13[[#This Row],[Vehicle Size]],$O$4:$P$6,2,0)</f>
        <v>3</v>
      </c>
      <c r="AN831" t="s">
        <v>101</v>
      </c>
      <c r="AO831">
        <f>VLOOKUP(Table13[[#This Row],[Vehicle Style]],$Q$4:$R$19,2,0)</f>
        <v>4</v>
      </c>
      <c r="AP831">
        <v>25</v>
      </c>
      <c r="AQ831">
        <v>18</v>
      </c>
      <c r="AR831">
        <v>376</v>
      </c>
      <c r="AS831">
        <v>33380</v>
      </c>
    </row>
    <row r="832" spans="3:45" x14ac:dyDescent="0.35">
      <c r="C832" t="s">
        <v>1043</v>
      </c>
      <c r="D832">
        <v>829</v>
      </c>
      <c r="T832">
        <v>829</v>
      </c>
      <c r="U832" t="s">
        <v>220</v>
      </c>
      <c r="V832">
        <f>VLOOKUP(Table13[[#This Row],[Make]],$A$4:$B$51,2,0)</f>
        <v>40</v>
      </c>
      <c r="W832" t="s">
        <v>296</v>
      </c>
      <c r="X832">
        <f>VLOOKUP(Table13[[#This Row],[Model]],Table12[[Model S]:[Column2]],2,0)</f>
        <v>77</v>
      </c>
      <c r="Y832">
        <v>2011</v>
      </c>
      <c r="Z832">
        <f>VLOOKUP(Table13[[#This Row],[Year]],$E$4:$F$31,2,0)</f>
        <v>22</v>
      </c>
      <c r="AA832" t="s">
        <v>74</v>
      </c>
      <c r="AB832">
        <f>VLOOKUP(Table13[[#This Row],[Engine Fuel Type]],$G$4:$H$13,2,0)</f>
        <v>9</v>
      </c>
      <c r="AC832">
        <v>265</v>
      </c>
      <c r="AD832">
        <v>6</v>
      </c>
      <c r="AE832" t="s">
        <v>81</v>
      </c>
      <c r="AF832">
        <f>VLOOKUP(Table13[[#This Row],[Transmission Type]],$I$4:$J$7,2,0)</f>
        <v>2</v>
      </c>
      <c r="AG832" t="s">
        <v>68</v>
      </c>
      <c r="AH832">
        <f>VLOOKUP(Table13[[#This Row],[Driven_Wheels]],$K$4:$L$7,2,0)</f>
        <v>1</v>
      </c>
      <c r="AI832">
        <v>4</v>
      </c>
      <c r="AJ832" t="s">
        <v>154</v>
      </c>
      <c r="AK832">
        <f>VLOOKUP(Table13[[#This Row],[Market Category]],$M$4:$N$75,2,0)</f>
        <v>17</v>
      </c>
      <c r="AL832" t="s">
        <v>94</v>
      </c>
      <c r="AM832">
        <f>VLOOKUP(Table13[[#This Row],[Vehicle Size]],$O$4:$P$6,2,0)</f>
        <v>3</v>
      </c>
      <c r="AN832" t="s">
        <v>101</v>
      </c>
      <c r="AO832">
        <f>VLOOKUP(Table13[[#This Row],[Vehicle Style]],$Q$4:$R$19,2,0)</f>
        <v>4</v>
      </c>
      <c r="AP832">
        <v>23</v>
      </c>
      <c r="AQ832">
        <v>17</v>
      </c>
      <c r="AR832">
        <v>376</v>
      </c>
      <c r="AS832">
        <v>40245</v>
      </c>
    </row>
    <row r="833" spans="3:45" x14ac:dyDescent="0.35">
      <c r="C833" t="s">
        <v>1044</v>
      </c>
      <c r="D833">
        <v>830</v>
      </c>
      <c r="T833">
        <v>830</v>
      </c>
      <c r="U833" t="s">
        <v>220</v>
      </c>
      <c r="V833">
        <f>VLOOKUP(Table13[[#This Row],[Make]],$A$4:$B$51,2,0)</f>
        <v>40</v>
      </c>
      <c r="W833" t="s">
        <v>296</v>
      </c>
      <c r="X833">
        <f>VLOOKUP(Table13[[#This Row],[Model]],Table12[[Model S]:[Column2]],2,0)</f>
        <v>77</v>
      </c>
      <c r="Y833">
        <v>2011</v>
      </c>
      <c r="Z833">
        <f>VLOOKUP(Table13[[#This Row],[Year]],$E$4:$F$31,2,0)</f>
        <v>22</v>
      </c>
      <c r="AA833" t="s">
        <v>74</v>
      </c>
      <c r="AB833">
        <f>VLOOKUP(Table13[[#This Row],[Engine Fuel Type]],$G$4:$H$13,2,0)</f>
        <v>9</v>
      </c>
      <c r="AC833">
        <v>300</v>
      </c>
      <c r="AD833">
        <v>6</v>
      </c>
      <c r="AE833" t="s">
        <v>81</v>
      </c>
      <c r="AF833">
        <f>VLOOKUP(Table13[[#This Row],[Transmission Type]],$I$4:$J$7,2,0)</f>
        <v>2</v>
      </c>
      <c r="AG833" t="s">
        <v>68</v>
      </c>
      <c r="AH833">
        <f>VLOOKUP(Table13[[#This Row],[Driven_Wheels]],$K$4:$L$7,2,0)</f>
        <v>1</v>
      </c>
      <c r="AI833">
        <v>4</v>
      </c>
      <c r="AJ833" t="s">
        <v>154</v>
      </c>
      <c r="AK833">
        <f>VLOOKUP(Table13[[#This Row],[Market Category]],$M$4:$N$75,2,0)</f>
        <v>17</v>
      </c>
      <c r="AL833" t="s">
        <v>94</v>
      </c>
      <c r="AM833">
        <f>VLOOKUP(Table13[[#This Row],[Vehicle Size]],$O$4:$P$6,2,0)</f>
        <v>3</v>
      </c>
      <c r="AN833" t="s">
        <v>101</v>
      </c>
      <c r="AO833">
        <f>VLOOKUP(Table13[[#This Row],[Vehicle Style]],$Q$4:$R$19,2,0)</f>
        <v>4</v>
      </c>
      <c r="AP833">
        <v>22</v>
      </c>
      <c r="AQ833">
        <v>15</v>
      </c>
      <c r="AR833">
        <v>376</v>
      </c>
      <c r="AS833">
        <v>48010</v>
      </c>
    </row>
    <row r="834" spans="3:45" x14ac:dyDescent="0.35">
      <c r="C834" t="s">
        <v>1045</v>
      </c>
      <c r="D834">
        <v>831</v>
      </c>
      <c r="T834">
        <v>831</v>
      </c>
      <c r="U834" t="s">
        <v>220</v>
      </c>
      <c r="V834">
        <f>VLOOKUP(Table13[[#This Row],[Make]],$A$4:$B$51,2,0)</f>
        <v>40</v>
      </c>
      <c r="W834" t="s">
        <v>297</v>
      </c>
      <c r="X834">
        <f>VLOOKUP(Table13[[#This Row],[Model]],Table12[[Model S]:[Column2]],2,0)</f>
        <v>78</v>
      </c>
      <c r="Y834">
        <v>2009</v>
      </c>
      <c r="Z834">
        <f>VLOOKUP(Table13[[#This Row],[Year]],$E$4:$F$31,2,0)</f>
        <v>20</v>
      </c>
      <c r="AA834" t="s">
        <v>117</v>
      </c>
      <c r="AB834">
        <f>VLOOKUP(Table13[[#This Row],[Engine Fuel Type]],$G$4:$H$13,2,0)</f>
        <v>8</v>
      </c>
      <c r="AC834">
        <v>260</v>
      </c>
      <c r="AD834">
        <v>4</v>
      </c>
      <c r="AE834" t="s">
        <v>81</v>
      </c>
      <c r="AF834">
        <f>VLOOKUP(Table13[[#This Row],[Transmission Type]],$I$4:$J$7,2,0)</f>
        <v>2</v>
      </c>
      <c r="AG834" t="s">
        <v>92</v>
      </c>
      <c r="AH834">
        <f>VLOOKUP(Table13[[#This Row],[Driven_Wheels]],$K$4:$L$7,2,0)</f>
        <v>3</v>
      </c>
      <c r="AI834">
        <v>4</v>
      </c>
      <c r="AJ834" t="s">
        <v>86</v>
      </c>
      <c r="AK834">
        <f>VLOOKUP(Table13[[#This Row],[Market Category]],$M$4:$N$75,2,0)</f>
        <v>68</v>
      </c>
      <c r="AL834" t="s">
        <v>94</v>
      </c>
      <c r="AM834">
        <f>VLOOKUP(Table13[[#This Row],[Vehicle Size]],$O$4:$P$6,2,0)</f>
        <v>3</v>
      </c>
      <c r="AN834" t="s">
        <v>147</v>
      </c>
      <c r="AO834">
        <f>VLOOKUP(Table13[[#This Row],[Vehicle Style]],$Q$4:$R$19,2,0)</f>
        <v>15</v>
      </c>
      <c r="AP834">
        <v>27</v>
      </c>
      <c r="AQ834">
        <v>17</v>
      </c>
      <c r="AR834">
        <v>376</v>
      </c>
      <c r="AS834">
        <v>39400</v>
      </c>
    </row>
    <row r="835" spans="3:45" x14ac:dyDescent="0.35">
      <c r="C835" t="s">
        <v>1046</v>
      </c>
      <c r="D835">
        <v>832</v>
      </c>
      <c r="T835">
        <v>832</v>
      </c>
      <c r="U835" t="s">
        <v>220</v>
      </c>
      <c r="V835">
        <f>VLOOKUP(Table13[[#This Row],[Make]],$A$4:$B$51,2,0)</f>
        <v>40</v>
      </c>
      <c r="W835" t="s">
        <v>297</v>
      </c>
      <c r="X835">
        <f>VLOOKUP(Table13[[#This Row],[Model]],Table12[[Model S]:[Column2]],2,0)</f>
        <v>78</v>
      </c>
      <c r="Y835">
        <v>2009</v>
      </c>
      <c r="Z835">
        <f>VLOOKUP(Table13[[#This Row],[Year]],$E$4:$F$31,2,0)</f>
        <v>20</v>
      </c>
      <c r="AA835" t="s">
        <v>117</v>
      </c>
      <c r="AB835">
        <f>VLOOKUP(Table13[[#This Row],[Engine Fuel Type]],$G$4:$H$13,2,0)</f>
        <v>8</v>
      </c>
      <c r="AC835">
        <v>260</v>
      </c>
      <c r="AD835">
        <v>4</v>
      </c>
      <c r="AE835" t="s">
        <v>81</v>
      </c>
      <c r="AF835">
        <f>VLOOKUP(Table13[[#This Row],[Transmission Type]],$I$4:$J$7,2,0)</f>
        <v>2</v>
      </c>
      <c r="AG835" t="s">
        <v>92</v>
      </c>
      <c r="AH835">
        <f>VLOOKUP(Table13[[#This Row],[Driven_Wheels]],$K$4:$L$7,2,0)</f>
        <v>3</v>
      </c>
      <c r="AI835">
        <v>4</v>
      </c>
      <c r="AJ835" t="s">
        <v>86</v>
      </c>
      <c r="AK835">
        <f>VLOOKUP(Table13[[#This Row],[Market Category]],$M$4:$N$75,2,0)</f>
        <v>68</v>
      </c>
      <c r="AL835" t="s">
        <v>94</v>
      </c>
      <c r="AM835">
        <f>VLOOKUP(Table13[[#This Row],[Vehicle Size]],$O$4:$P$6,2,0)</f>
        <v>3</v>
      </c>
      <c r="AN835" t="s">
        <v>151</v>
      </c>
      <c r="AO835">
        <f>VLOOKUP(Table13[[#This Row],[Vehicle Style]],$Q$4:$R$19,2,0)</f>
        <v>16</v>
      </c>
      <c r="AP835">
        <v>27</v>
      </c>
      <c r="AQ835">
        <v>17</v>
      </c>
      <c r="AR835">
        <v>376</v>
      </c>
      <c r="AS835">
        <v>43270</v>
      </c>
    </row>
    <row r="836" spans="3:45" x14ac:dyDescent="0.35">
      <c r="C836" t="s">
        <v>1047</v>
      </c>
      <c r="D836">
        <v>833</v>
      </c>
      <c r="T836">
        <v>833</v>
      </c>
      <c r="U836" t="s">
        <v>220</v>
      </c>
      <c r="V836">
        <f>VLOOKUP(Table13[[#This Row],[Make]],$A$4:$B$51,2,0)</f>
        <v>40</v>
      </c>
      <c r="W836" t="s">
        <v>297</v>
      </c>
      <c r="X836">
        <f>VLOOKUP(Table13[[#This Row],[Model]],Table12[[Model S]:[Column2]],2,0)</f>
        <v>78</v>
      </c>
      <c r="Y836">
        <v>2009</v>
      </c>
      <c r="Z836">
        <f>VLOOKUP(Table13[[#This Row],[Year]],$E$4:$F$31,2,0)</f>
        <v>20</v>
      </c>
      <c r="AA836" t="s">
        <v>117</v>
      </c>
      <c r="AB836">
        <f>VLOOKUP(Table13[[#This Row],[Engine Fuel Type]],$G$4:$H$13,2,0)</f>
        <v>8</v>
      </c>
      <c r="AC836">
        <v>260</v>
      </c>
      <c r="AD836">
        <v>4</v>
      </c>
      <c r="AE836" t="s">
        <v>81</v>
      </c>
      <c r="AF836">
        <f>VLOOKUP(Table13[[#This Row],[Transmission Type]],$I$4:$J$7,2,0)</f>
        <v>2</v>
      </c>
      <c r="AG836" t="s">
        <v>92</v>
      </c>
      <c r="AH836">
        <f>VLOOKUP(Table13[[#This Row],[Driven_Wheels]],$K$4:$L$7,2,0)</f>
        <v>3</v>
      </c>
      <c r="AI836">
        <v>4</v>
      </c>
      <c r="AJ836" t="s">
        <v>86</v>
      </c>
      <c r="AK836">
        <f>VLOOKUP(Table13[[#This Row],[Market Category]],$M$4:$N$75,2,0)</f>
        <v>68</v>
      </c>
      <c r="AL836" t="s">
        <v>94</v>
      </c>
      <c r="AM836">
        <f>VLOOKUP(Table13[[#This Row],[Vehicle Size]],$O$4:$P$6,2,0)</f>
        <v>3</v>
      </c>
      <c r="AN836" t="s">
        <v>151</v>
      </c>
      <c r="AO836">
        <f>VLOOKUP(Table13[[#This Row],[Vehicle Style]],$Q$4:$R$19,2,0)</f>
        <v>16</v>
      </c>
      <c r="AP836">
        <v>27</v>
      </c>
      <c r="AQ836">
        <v>17</v>
      </c>
      <c r="AR836">
        <v>376</v>
      </c>
      <c r="AS836">
        <v>39650</v>
      </c>
    </row>
    <row r="837" spans="3:45" x14ac:dyDescent="0.35">
      <c r="C837" t="s">
        <v>1048</v>
      </c>
      <c r="D837">
        <v>834</v>
      </c>
      <c r="T837">
        <v>834</v>
      </c>
      <c r="U837" t="s">
        <v>220</v>
      </c>
      <c r="V837">
        <f>VLOOKUP(Table13[[#This Row],[Make]],$A$4:$B$51,2,0)</f>
        <v>40</v>
      </c>
      <c r="W837" t="s">
        <v>297</v>
      </c>
      <c r="X837">
        <f>VLOOKUP(Table13[[#This Row],[Model]],Table12[[Model S]:[Column2]],2,0)</f>
        <v>78</v>
      </c>
      <c r="Y837">
        <v>2009</v>
      </c>
      <c r="Z837">
        <f>VLOOKUP(Table13[[#This Row],[Year]],$E$4:$F$31,2,0)</f>
        <v>20</v>
      </c>
      <c r="AA837" t="s">
        <v>117</v>
      </c>
      <c r="AB837">
        <f>VLOOKUP(Table13[[#This Row],[Engine Fuel Type]],$G$4:$H$13,2,0)</f>
        <v>8</v>
      </c>
      <c r="AC837">
        <v>260</v>
      </c>
      <c r="AD837">
        <v>4</v>
      </c>
      <c r="AE837" t="s">
        <v>81</v>
      </c>
      <c r="AF837">
        <f>VLOOKUP(Table13[[#This Row],[Transmission Type]],$I$4:$J$7,2,0)</f>
        <v>2</v>
      </c>
      <c r="AG837" t="s">
        <v>92</v>
      </c>
      <c r="AH837">
        <f>VLOOKUP(Table13[[#This Row],[Driven_Wheels]],$K$4:$L$7,2,0)</f>
        <v>3</v>
      </c>
      <c r="AI837">
        <v>4</v>
      </c>
      <c r="AJ837" t="s">
        <v>86</v>
      </c>
      <c r="AK837">
        <f>VLOOKUP(Table13[[#This Row],[Market Category]],$M$4:$N$75,2,0)</f>
        <v>68</v>
      </c>
      <c r="AL837" t="s">
        <v>94</v>
      </c>
      <c r="AM837">
        <f>VLOOKUP(Table13[[#This Row],[Vehicle Size]],$O$4:$P$6,2,0)</f>
        <v>3</v>
      </c>
      <c r="AN837" t="s">
        <v>147</v>
      </c>
      <c r="AO837">
        <f>VLOOKUP(Table13[[#This Row],[Vehicle Style]],$Q$4:$R$19,2,0)</f>
        <v>15</v>
      </c>
      <c r="AP837">
        <v>27</v>
      </c>
      <c r="AQ837">
        <v>17</v>
      </c>
      <c r="AR837">
        <v>376</v>
      </c>
      <c r="AS837">
        <v>38380</v>
      </c>
    </row>
    <row r="838" spans="3:45" x14ac:dyDescent="0.35">
      <c r="C838" t="s">
        <v>1049</v>
      </c>
      <c r="D838">
        <v>835</v>
      </c>
      <c r="T838">
        <v>835</v>
      </c>
      <c r="U838" t="s">
        <v>220</v>
      </c>
      <c r="V838">
        <f>VLOOKUP(Table13[[#This Row],[Make]],$A$4:$B$51,2,0)</f>
        <v>40</v>
      </c>
      <c r="W838" t="s">
        <v>297</v>
      </c>
      <c r="X838">
        <f>VLOOKUP(Table13[[#This Row],[Model]],Table12[[Model S]:[Column2]],2,0)</f>
        <v>78</v>
      </c>
      <c r="Y838">
        <v>2009</v>
      </c>
      <c r="Z838">
        <f>VLOOKUP(Table13[[#This Row],[Year]],$E$4:$F$31,2,0)</f>
        <v>20</v>
      </c>
      <c r="AA838" t="s">
        <v>117</v>
      </c>
      <c r="AB838">
        <f>VLOOKUP(Table13[[#This Row],[Engine Fuel Type]],$G$4:$H$13,2,0)</f>
        <v>8</v>
      </c>
      <c r="AC838">
        <v>260</v>
      </c>
      <c r="AD838">
        <v>4</v>
      </c>
      <c r="AE838" t="s">
        <v>81</v>
      </c>
      <c r="AF838">
        <f>VLOOKUP(Table13[[#This Row],[Transmission Type]],$I$4:$J$7,2,0)</f>
        <v>2</v>
      </c>
      <c r="AG838" t="s">
        <v>92</v>
      </c>
      <c r="AH838">
        <f>VLOOKUP(Table13[[#This Row],[Driven_Wheels]],$K$4:$L$7,2,0)</f>
        <v>3</v>
      </c>
      <c r="AI838">
        <v>4</v>
      </c>
      <c r="AJ838" t="s">
        <v>86</v>
      </c>
      <c r="AK838">
        <f>VLOOKUP(Table13[[#This Row],[Market Category]],$M$4:$N$75,2,0)</f>
        <v>68</v>
      </c>
      <c r="AL838" t="s">
        <v>94</v>
      </c>
      <c r="AM838">
        <f>VLOOKUP(Table13[[#This Row],[Vehicle Size]],$O$4:$P$6,2,0)</f>
        <v>3</v>
      </c>
      <c r="AN838" t="s">
        <v>151</v>
      </c>
      <c r="AO838">
        <f>VLOOKUP(Table13[[#This Row],[Vehicle Style]],$Q$4:$R$19,2,0)</f>
        <v>16</v>
      </c>
      <c r="AP838">
        <v>27</v>
      </c>
      <c r="AQ838">
        <v>17</v>
      </c>
      <c r="AR838">
        <v>376</v>
      </c>
      <c r="AS838">
        <v>40765</v>
      </c>
    </row>
    <row r="839" spans="3:45" x14ac:dyDescent="0.35">
      <c r="C839" t="s">
        <v>1050</v>
      </c>
      <c r="D839">
        <v>836</v>
      </c>
      <c r="T839">
        <v>836</v>
      </c>
      <c r="U839" t="s">
        <v>220</v>
      </c>
      <c r="V839">
        <f>VLOOKUP(Table13[[#This Row],[Make]],$A$4:$B$51,2,0)</f>
        <v>40</v>
      </c>
      <c r="W839" t="s">
        <v>297</v>
      </c>
      <c r="X839">
        <f>VLOOKUP(Table13[[#This Row],[Model]],Table12[[Model S]:[Column2]],2,0)</f>
        <v>78</v>
      </c>
      <c r="Y839">
        <v>2009</v>
      </c>
      <c r="Z839">
        <f>VLOOKUP(Table13[[#This Row],[Year]],$E$4:$F$31,2,0)</f>
        <v>20</v>
      </c>
      <c r="AA839" t="s">
        <v>117</v>
      </c>
      <c r="AB839">
        <f>VLOOKUP(Table13[[#This Row],[Engine Fuel Type]],$G$4:$H$13,2,0)</f>
        <v>8</v>
      </c>
      <c r="AC839">
        <v>260</v>
      </c>
      <c r="AD839">
        <v>4</v>
      </c>
      <c r="AE839" t="s">
        <v>81</v>
      </c>
      <c r="AF839">
        <f>VLOOKUP(Table13[[#This Row],[Transmission Type]],$I$4:$J$7,2,0)</f>
        <v>2</v>
      </c>
      <c r="AG839" t="s">
        <v>92</v>
      </c>
      <c r="AH839">
        <f>VLOOKUP(Table13[[#This Row],[Driven_Wheels]],$K$4:$L$7,2,0)</f>
        <v>3</v>
      </c>
      <c r="AI839">
        <v>4</v>
      </c>
      <c r="AJ839" t="s">
        <v>86</v>
      </c>
      <c r="AK839">
        <f>VLOOKUP(Table13[[#This Row],[Market Category]],$M$4:$N$75,2,0)</f>
        <v>68</v>
      </c>
      <c r="AL839" t="s">
        <v>94</v>
      </c>
      <c r="AM839">
        <f>VLOOKUP(Table13[[#This Row],[Vehicle Size]],$O$4:$P$6,2,0)</f>
        <v>3</v>
      </c>
      <c r="AN839" t="s">
        <v>147</v>
      </c>
      <c r="AO839">
        <f>VLOOKUP(Table13[[#This Row],[Vehicle Style]],$Q$4:$R$19,2,0)</f>
        <v>15</v>
      </c>
      <c r="AP839">
        <v>27</v>
      </c>
      <c r="AQ839">
        <v>17</v>
      </c>
      <c r="AR839">
        <v>376</v>
      </c>
      <c r="AS839">
        <v>42000</v>
      </c>
    </row>
    <row r="840" spans="3:45" x14ac:dyDescent="0.35">
      <c r="C840" t="s">
        <v>1051</v>
      </c>
      <c r="D840">
        <v>837</v>
      </c>
      <c r="T840">
        <v>837</v>
      </c>
      <c r="U840" t="s">
        <v>220</v>
      </c>
      <c r="V840">
        <f>VLOOKUP(Table13[[#This Row],[Make]],$A$4:$B$51,2,0)</f>
        <v>40</v>
      </c>
      <c r="W840" t="s">
        <v>297</v>
      </c>
      <c r="X840">
        <f>VLOOKUP(Table13[[#This Row],[Model]],Table12[[Model S]:[Column2]],2,0)</f>
        <v>78</v>
      </c>
      <c r="Y840">
        <v>2010</v>
      </c>
      <c r="Z840">
        <f>VLOOKUP(Table13[[#This Row],[Year]],$E$4:$F$31,2,0)</f>
        <v>21</v>
      </c>
      <c r="AA840" t="s">
        <v>117</v>
      </c>
      <c r="AB840">
        <f>VLOOKUP(Table13[[#This Row],[Engine Fuel Type]],$G$4:$H$13,2,0)</f>
        <v>8</v>
      </c>
      <c r="AC840">
        <v>300</v>
      </c>
      <c r="AD840">
        <v>6</v>
      </c>
      <c r="AE840" t="s">
        <v>81</v>
      </c>
      <c r="AF840">
        <f>VLOOKUP(Table13[[#This Row],[Transmission Type]],$I$4:$J$7,2,0)</f>
        <v>2</v>
      </c>
      <c r="AG840" t="s">
        <v>68</v>
      </c>
      <c r="AH840">
        <f>VLOOKUP(Table13[[#This Row],[Driven_Wheels]],$K$4:$L$7,2,0)</f>
        <v>1</v>
      </c>
      <c r="AI840">
        <v>4</v>
      </c>
      <c r="AJ840" t="s">
        <v>86</v>
      </c>
      <c r="AK840">
        <f>VLOOKUP(Table13[[#This Row],[Market Category]],$M$4:$N$75,2,0)</f>
        <v>68</v>
      </c>
      <c r="AL840" t="s">
        <v>84</v>
      </c>
      <c r="AM840">
        <f>VLOOKUP(Table13[[#This Row],[Vehicle Size]],$O$4:$P$6,2,0)</f>
        <v>2</v>
      </c>
      <c r="AN840" t="s">
        <v>147</v>
      </c>
      <c r="AO840">
        <f>VLOOKUP(Table13[[#This Row],[Vehicle Style]],$Q$4:$R$19,2,0)</f>
        <v>15</v>
      </c>
      <c r="AP840">
        <v>27</v>
      </c>
      <c r="AQ840">
        <v>16</v>
      </c>
      <c r="AR840">
        <v>376</v>
      </c>
      <c r="AS840">
        <v>49165</v>
      </c>
    </row>
    <row r="841" spans="3:45" x14ac:dyDescent="0.35">
      <c r="C841" t="s">
        <v>1052</v>
      </c>
      <c r="D841">
        <v>838</v>
      </c>
      <c r="T841">
        <v>838</v>
      </c>
      <c r="U841" t="s">
        <v>220</v>
      </c>
      <c r="V841">
        <f>VLOOKUP(Table13[[#This Row],[Make]],$A$4:$B$51,2,0)</f>
        <v>40</v>
      </c>
      <c r="W841" t="s">
        <v>297</v>
      </c>
      <c r="X841">
        <f>VLOOKUP(Table13[[#This Row],[Model]],Table12[[Model S]:[Column2]],2,0)</f>
        <v>78</v>
      </c>
      <c r="Y841">
        <v>2011</v>
      </c>
      <c r="Z841">
        <f>VLOOKUP(Table13[[#This Row],[Year]],$E$4:$F$31,2,0)</f>
        <v>22</v>
      </c>
      <c r="AA841" t="s">
        <v>117</v>
      </c>
      <c r="AB841">
        <f>VLOOKUP(Table13[[#This Row],[Engine Fuel Type]],$G$4:$H$13,2,0)</f>
        <v>8</v>
      </c>
      <c r="AC841">
        <v>220</v>
      </c>
      <c r="AD841">
        <v>4</v>
      </c>
      <c r="AE841" t="s">
        <v>75</v>
      </c>
      <c r="AF841">
        <f>VLOOKUP(Table13[[#This Row],[Transmission Type]],$I$4:$J$7,2,0)</f>
        <v>4</v>
      </c>
      <c r="AG841" t="s">
        <v>92</v>
      </c>
      <c r="AH841">
        <f>VLOOKUP(Table13[[#This Row],[Driven_Wheels]],$K$4:$L$7,2,0)</f>
        <v>3</v>
      </c>
      <c r="AI841">
        <v>4</v>
      </c>
      <c r="AJ841" t="s">
        <v>107</v>
      </c>
      <c r="AK841">
        <f>VLOOKUP(Table13[[#This Row],[Market Category]],$M$4:$N$75,2,0)</f>
        <v>64</v>
      </c>
      <c r="AL841" t="s">
        <v>84</v>
      </c>
      <c r="AM841">
        <f>VLOOKUP(Table13[[#This Row],[Vehicle Size]],$O$4:$P$6,2,0)</f>
        <v>2</v>
      </c>
      <c r="AN841" t="s">
        <v>147</v>
      </c>
      <c r="AO841">
        <f>VLOOKUP(Table13[[#This Row],[Vehicle Style]],$Q$4:$R$19,2,0)</f>
        <v>15</v>
      </c>
      <c r="AP841">
        <v>33</v>
      </c>
      <c r="AQ841">
        <v>20</v>
      </c>
      <c r="AR841">
        <v>376</v>
      </c>
      <c r="AS841">
        <v>38525</v>
      </c>
    </row>
    <row r="842" spans="3:45" x14ac:dyDescent="0.35">
      <c r="C842" t="s">
        <v>1053</v>
      </c>
      <c r="D842">
        <v>839</v>
      </c>
      <c r="T842">
        <v>839</v>
      </c>
      <c r="U842" t="s">
        <v>220</v>
      </c>
      <c r="V842">
        <f>VLOOKUP(Table13[[#This Row],[Make]],$A$4:$B$51,2,0)</f>
        <v>40</v>
      </c>
      <c r="W842" t="s">
        <v>297</v>
      </c>
      <c r="X842">
        <f>VLOOKUP(Table13[[#This Row],[Model]],Table12[[Model S]:[Column2]],2,0)</f>
        <v>78</v>
      </c>
      <c r="Y842">
        <v>2011</v>
      </c>
      <c r="Z842">
        <f>VLOOKUP(Table13[[#This Row],[Year]],$E$4:$F$31,2,0)</f>
        <v>22</v>
      </c>
      <c r="AA842" t="s">
        <v>117</v>
      </c>
      <c r="AB842">
        <f>VLOOKUP(Table13[[#This Row],[Engine Fuel Type]],$G$4:$H$13,2,0)</f>
        <v>8</v>
      </c>
      <c r="AC842">
        <v>300</v>
      </c>
      <c r="AD842">
        <v>6</v>
      </c>
      <c r="AE842" t="s">
        <v>81</v>
      </c>
      <c r="AF842">
        <f>VLOOKUP(Table13[[#This Row],[Transmission Type]],$I$4:$J$7,2,0)</f>
        <v>2</v>
      </c>
      <c r="AG842" t="s">
        <v>68</v>
      </c>
      <c r="AH842">
        <f>VLOOKUP(Table13[[#This Row],[Driven_Wheels]],$K$4:$L$7,2,0)</f>
        <v>1</v>
      </c>
      <c r="AI842">
        <v>4</v>
      </c>
      <c r="AJ842" t="s">
        <v>86</v>
      </c>
      <c r="AK842">
        <f>VLOOKUP(Table13[[#This Row],[Market Category]],$M$4:$N$75,2,0)</f>
        <v>68</v>
      </c>
      <c r="AL842" t="s">
        <v>84</v>
      </c>
      <c r="AM842">
        <f>VLOOKUP(Table13[[#This Row],[Vehicle Size]],$O$4:$P$6,2,0)</f>
        <v>2</v>
      </c>
      <c r="AN842" t="s">
        <v>147</v>
      </c>
      <c r="AO842">
        <f>VLOOKUP(Table13[[#This Row],[Vehicle Style]],$Q$4:$R$19,2,0)</f>
        <v>15</v>
      </c>
      <c r="AP842">
        <v>27</v>
      </c>
      <c r="AQ842">
        <v>17</v>
      </c>
      <c r="AR842">
        <v>376</v>
      </c>
      <c r="AS842">
        <v>49565</v>
      </c>
    </row>
    <row r="843" spans="3:45" x14ac:dyDescent="0.35">
      <c r="C843" t="s">
        <v>1054</v>
      </c>
      <c r="D843">
        <v>840</v>
      </c>
      <c r="T843">
        <v>840</v>
      </c>
      <c r="U843" t="s">
        <v>220</v>
      </c>
      <c r="V843">
        <f>VLOOKUP(Table13[[#This Row],[Make]],$A$4:$B$51,2,0)</f>
        <v>40</v>
      </c>
      <c r="W843" t="s">
        <v>297</v>
      </c>
      <c r="X843">
        <f>VLOOKUP(Table13[[#This Row],[Model]],Table12[[Model S]:[Column2]],2,0)</f>
        <v>78</v>
      </c>
      <c r="Y843">
        <v>2011</v>
      </c>
      <c r="Z843">
        <f>VLOOKUP(Table13[[#This Row],[Year]],$E$4:$F$31,2,0)</f>
        <v>22</v>
      </c>
      <c r="AA843" t="s">
        <v>117</v>
      </c>
      <c r="AB843">
        <f>VLOOKUP(Table13[[#This Row],[Engine Fuel Type]],$G$4:$H$13,2,0)</f>
        <v>8</v>
      </c>
      <c r="AC843">
        <v>220</v>
      </c>
      <c r="AD843">
        <v>4</v>
      </c>
      <c r="AE843" t="s">
        <v>81</v>
      </c>
      <c r="AF843">
        <f>VLOOKUP(Table13[[#This Row],[Transmission Type]],$I$4:$J$7,2,0)</f>
        <v>2</v>
      </c>
      <c r="AG843" t="s">
        <v>92</v>
      </c>
      <c r="AH843">
        <f>VLOOKUP(Table13[[#This Row],[Driven_Wheels]],$K$4:$L$7,2,0)</f>
        <v>3</v>
      </c>
      <c r="AI843">
        <v>4</v>
      </c>
      <c r="AJ843" t="s">
        <v>107</v>
      </c>
      <c r="AK843">
        <f>VLOOKUP(Table13[[#This Row],[Market Category]],$M$4:$N$75,2,0)</f>
        <v>64</v>
      </c>
      <c r="AL843" t="s">
        <v>84</v>
      </c>
      <c r="AM843">
        <f>VLOOKUP(Table13[[#This Row],[Vehicle Size]],$O$4:$P$6,2,0)</f>
        <v>2</v>
      </c>
      <c r="AN843" t="s">
        <v>147</v>
      </c>
      <c r="AO843">
        <f>VLOOKUP(Table13[[#This Row],[Vehicle Style]],$Q$4:$R$19,2,0)</f>
        <v>15</v>
      </c>
      <c r="AP843">
        <v>28</v>
      </c>
      <c r="AQ843">
        <v>18</v>
      </c>
      <c r="AR843">
        <v>376</v>
      </c>
      <c r="AS843">
        <v>43435</v>
      </c>
    </row>
    <row r="844" spans="3:45" x14ac:dyDescent="0.35">
      <c r="C844" t="s">
        <v>1055</v>
      </c>
      <c r="D844">
        <v>841</v>
      </c>
      <c r="T844">
        <v>841</v>
      </c>
      <c r="U844" t="s">
        <v>220</v>
      </c>
      <c r="V844">
        <f>VLOOKUP(Table13[[#This Row],[Make]],$A$4:$B$51,2,0)</f>
        <v>40</v>
      </c>
      <c r="W844" t="s">
        <v>297</v>
      </c>
      <c r="X844">
        <f>VLOOKUP(Table13[[#This Row],[Model]],Table12[[Model S]:[Column2]],2,0)</f>
        <v>78</v>
      </c>
      <c r="Y844">
        <v>2011</v>
      </c>
      <c r="Z844">
        <f>VLOOKUP(Table13[[#This Row],[Year]],$E$4:$F$31,2,0)</f>
        <v>22</v>
      </c>
      <c r="AA844" t="s">
        <v>117</v>
      </c>
      <c r="AB844">
        <f>VLOOKUP(Table13[[#This Row],[Engine Fuel Type]],$G$4:$H$13,2,0)</f>
        <v>8</v>
      </c>
      <c r="AC844">
        <v>300</v>
      </c>
      <c r="AD844">
        <v>6</v>
      </c>
      <c r="AE844" t="s">
        <v>81</v>
      </c>
      <c r="AF844">
        <f>VLOOKUP(Table13[[#This Row],[Transmission Type]],$I$4:$J$7,2,0)</f>
        <v>2</v>
      </c>
      <c r="AG844" t="s">
        <v>68</v>
      </c>
      <c r="AH844">
        <f>VLOOKUP(Table13[[#This Row],[Driven_Wheels]],$K$4:$L$7,2,0)</f>
        <v>1</v>
      </c>
      <c r="AI844">
        <v>4</v>
      </c>
      <c r="AJ844" t="s">
        <v>86</v>
      </c>
      <c r="AK844">
        <f>VLOOKUP(Table13[[#This Row],[Market Category]],$M$4:$N$75,2,0)</f>
        <v>68</v>
      </c>
      <c r="AL844" t="s">
        <v>84</v>
      </c>
      <c r="AM844">
        <f>VLOOKUP(Table13[[#This Row],[Vehicle Size]],$O$4:$P$6,2,0)</f>
        <v>2</v>
      </c>
      <c r="AN844" t="s">
        <v>147</v>
      </c>
      <c r="AO844">
        <f>VLOOKUP(Table13[[#This Row],[Vehicle Style]],$Q$4:$R$19,2,0)</f>
        <v>15</v>
      </c>
      <c r="AP844">
        <v>27</v>
      </c>
      <c r="AQ844">
        <v>17</v>
      </c>
      <c r="AR844">
        <v>376</v>
      </c>
      <c r="AS844">
        <v>48030</v>
      </c>
    </row>
    <row r="845" spans="3:45" x14ac:dyDescent="0.35">
      <c r="C845" t="s">
        <v>1056</v>
      </c>
      <c r="D845">
        <v>842</v>
      </c>
      <c r="T845">
        <v>842</v>
      </c>
      <c r="U845" t="s">
        <v>220</v>
      </c>
      <c r="V845">
        <f>VLOOKUP(Table13[[#This Row],[Make]],$A$4:$B$51,2,0)</f>
        <v>40</v>
      </c>
      <c r="W845" t="s">
        <v>300</v>
      </c>
      <c r="X845">
        <f>VLOOKUP(Table13[[#This Row],[Model]],Table12[[Model S]:[Column2]],2,0)</f>
        <v>81</v>
      </c>
      <c r="Y845">
        <v>2007</v>
      </c>
      <c r="Z845">
        <f>VLOOKUP(Table13[[#This Row],[Year]],$E$4:$F$31,2,0)</f>
        <v>18</v>
      </c>
      <c r="AA845" t="s">
        <v>125</v>
      </c>
      <c r="AB845">
        <f>VLOOKUP(Table13[[#This Row],[Engine Fuel Type]],$G$4:$H$13,2,0)</f>
        <v>10</v>
      </c>
      <c r="AC845">
        <v>290</v>
      </c>
      <c r="AD845">
        <v>6</v>
      </c>
      <c r="AE845" t="s">
        <v>81</v>
      </c>
      <c r="AF845">
        <f>VLOOKUP(Table13[[#This Row],[Transmission Type]],$I$4:$J$7,2,0)</f>
        <v>2</v>
      </c>
      <c r="AG845" t="s">
        <v>68</v>
      </c>
      <c r="AH845">
        <f>VLOOKUP(Table13[[#This Row],[Driven_Wheels]],$K$4:$L$7,2,0)</f>
        <v>1</v>
      </c>
      <c r="AI845">
        <v>4</v>
      </c>
      <c r="AJ845" t="s">
        <v>107</v>
      </c>
      <c r="AK845">
        <f>VLOOKUP(Table13[[#This Row],[Market Category]],$M$4:$N$75,2,0)</f>
        <v>64</v>
      </c>
      <c r="AL845" t="s">
        <v>94</v>
      </c>
      <c r="AM845">
        <f>VLOOKUP(Table13[[#This Row],[Vehicle Size]],$O$4:$P$6,2,0)</f>
        <v>3</v>
      </c>
      <c r="AN845" t="s">
        <v>101</v>
      </c>
      <c r="AO845">
        <f>VLOOKUP(Table13[[#This Row],[Vehicle Style]],$Q$4:$R$19,2,0)</f>
        <v>4</v>
      </c>
      <c r="AP845">
        <v>20</v>
      </c>
      <c r="AQ845">
        <v>14</v>
      </c>
      <c r="AR845">
        <v>376</v>
      </c>
      <c r="AS845">
        <v>39190</v>
      </c>
    </row>
    <row r="846" spans="3:45" x14ac:dyDescent="0.35">
      <c r="C846" t="s">
        <v>1057</v>
      </c>
      <c r="D846">
        <v>843</v>
      </c>
      <c r="T846">
        <v>843</v>
      </c>
      <c r="U846" t="s">
        <v>220</v>
      </c>
      <c r="V846">
        <f>VLOOKUP(Table13[[#This Row],[Make]],$A$4:$B$51,2,0)</f>
        <v>40</v>
      </c>
      <c r="W846" t="s">
        <v>300</v>
      </c>
      <c r="X846">
        <f>VLOOKUP(Table13[[#This Row],[Model]],Table12[[Model S]:[Column2]],2,0)</f>
        <v>81</v>
      </c>
      <c r="Y846">
        <v>2007</v>
      </c>
      <c r="Z846">
        <f>VLOOKUP(Table13[[#This Row],[Year]],$E$4:$F$31,2,0)</f>
        <v>18</v>
      </c>
      <c r="AA846" t="s">
        <v>125</v>
      </c>
      <c r="AB846">
        <f>VLOOKUP(Table13[[#This Row],[Engine Fuel Type]],$G$4:$H$13,2,0)</f>
        <v>10</v>
      </c>
      <c r="AC846">
        <v>300</v>
      </c>
      <c r="AD846">
        <v>8</v>
      </c>
      <c r="AE846" t="s">
        <v>81</v>
      </c>
      <c r="AF846">
        <f>VLOOKUP(Table13[[#This Row],[Transmission Type]],$I$4:$J$7,2,0)</f>
        <v>2</v>
      </c>
      <c r="AG846" t="s">
        <v>68</v>
      </c>
      <c r="AH846">
        <f>VLOOKUP(Table13[[#This Row],[Driven_Wheels]],$K$4:$L$7,2,0)</f>
        <v>1</v>
      </c>
      <c r="AI846">
        <v>4</v>
      </c>
      <c r="AJ846" t="s">
        <v>107</v>
      </c>
      <c r="AK846">
        <f>VLOOKUP(Table13[[#This Row],[Market Category]],$M$4:$N$75,2,0)</f>
        <v>64</v>
      </c>
      <c r="AL846" t="s">
        <v>94</v>
      </c>
      <c r="AM846">
        <f>VLOOKUP(Table13[[#This Row],[Vehicle Size]],$O$4:$P$6,2,0)</f>
        <v>3</v>
      </c>
      <c r="AN846" t="s">
        <v>101</v>
      </c>
      <c r="AO846">
        <f>VLOOKUP(Table13[[#This Row],[Vehicle Style]],$Q$4:$R$19,2,0)</f>
        <v>4</v>
      </c>
      <c r="AP846">
        <v>19</v>
      </c>
      <c r="AQ846">
        <v>13</v>
      </c>
      <c r="AR846">
        <v>376</v>
      </c>
      <c r="AS846">
        <v>41190</v>
      </c>
    </row>
    <row r="847" spans="3:45" x14ac:dyDescent="0.35">
      <c r="C847" t="s">
        <v>1058</v>
      </c>
      <c r="D847">
        <v>844</v>
      </c>
      <c r="T847">
        <v>844</v>
      </c>
      <c r="U847" t="s">
        <v>220</v>
      </c>
      <c r="V847">
        <f>VLOOKUP(Table13[[#This Row],[Make]],$A$4:$B$51,2,0)</f>
        <v>40</v>
      </c>
      <c r="W847" t="s">
        <v>300</v>
      </c>
      <c r="X847">
        <f>VLOOKUP(Table13[[#This Row],[Model]],Table12[[Model S]:[Column2]],2,0)</f>
        <v>81</v>
      </c>
      <c r="Y847">
        <v>2008</v>
      </c>
      <c r="Z847">
        <f>VLOOKUP(Table13[[#This Row],[Year]],$E$4:$F$31,2,0)</f>
        <v>19</v>
      </c>
      <c r="AA847" t="s">
        <v>125</v>
      </c>
      <c r="AB847">
        <f>VLOOKUP(Table13[[#This Row],[Engine Fuel Type]],$G$4:$H$13,2,0)</f>
        <v>10</v>
      </c>
      <c r="AC847">
        <v>300</v>
      </c>
      <c r="AD847">
        <v>8</v>
      </c>
      <c r="AE847" t="s">
        <v>81</v>
      </c>
      <c r="AF847">
        <f>VLOOKUP(Table13[[#This Row],[Transmission Type]],$I$4:$J$7,2,0)</f>
        <v>2</v>
      </c>
      <c r="AG847" t="s">
        <v>68</v>
      </c>
      <c r="AH847">
        <f>VLOOKUP(Table13[[#This Row],[Driven_Wheels]],$K$4:$L$7,2,0)</f>
        <v>1</v>
      </c>
      <c r="AI847">
        <v>4</v>
      </c>
      <c r="AJ847" t="s">
        <v>107</v>
      </c>
      <c r="AK847">
        <f>VLOOKUP(Table13[[#This Row],[Market Category]],$M$4:$N$75,2,0)</f>
        <v>64</v>
      </c>
      <c r="AL847" t="s">
        <v>94</v>
      </c>
      <c r="AM847">
        <f>VLOOKUP(Table13[[#This Row],[Vehicle Size]],$O$4:$P$6,2,0)</f>
        <v>3</v>
      </c>
      <c r="AN847" t="s">
        <v>101</v>
      </c>
      <c r="AO847">
        <f>VLOOKUP(Table13[[#This Row],[Vehicle Style]],$Q$4:$R$19,2,0)</f>
        <v>4</v>
      </c>
      <c r="AP847">
        <v>19</v>
      </c>
      <c r="AQ847">
        <v>13</v>
      </c>
      <c r="AR847">
        <v>376</v>
      </c>
      <c r="AS847">
        <v>42770</v>
      </c>
    </row>
    <row r="848" spans="3:45" x14ac:dyDescent="0.35">
      <c r="C848" t="s">
        <v>1059</v>
      </c>
      <c r="D848">
        <v>845</v>
      </c>
      <c r="T848">
        <v>845</v>
      </c>
      <c r="U848" t="s">
        <v>220</v>
      </c>
      <c r="V848">
        <f>VLOOKUP(Table13[[#This Row],[Make]],$A$4:$B$51,2,0)</f>
        <v>40</v>
      </c>
      <c r="W848" t="s">
        <v>300</v>
      </c>
      <c r="X848">
        <f>VLOOKUP(Table13[[#This Row],[Model]],Table12[[Model S]:[Column2]],2,0)</f>
        <v>81</v>
      </c>
      <c r="Y848">
        <v>2008</v>
      </c>
      <c r="Z848">
        <f>VLOOKUP(Table13[[#This Row],[Year]],$E$4:$F$31,2,0)</f>
        <v>19</v>
      </c>
      <c r="AA848" t="s">
        <v>125</v>
      </c>
      <c r="AB848">
        <f>VLOOKUP(Table13[[#This Row],[Engine Fuel Type]],$G$4:$H$13,2,0)</f>
        <v>10</v>
      </c>
      <c r="AC848">
        <v>285</v>
      </c>
      <c r="AD848">
        <v>6</v>
      </c>
      <c r="AE848" t="s">
        <v>81</v>
      </c>
      <c r="AF848">
        <f>VLOOKUP(Table13[[#This Row],[Transmission Type]],$I$4:$J$7,2,0)</f>
        <v>2</v>
      </c>
      <c r="AG848" t="s">
        <v>68</v>
      </c>
      <c r="AH848">
        <f>VLOOKUP(Table13[[#This Row],[Driven_Wheels]],$K$4:$L$7,2,0)</f>
        <v>1</v>
      </c>
      <c r="AI848">
        <v>4</v>
      </c>
      <c r="AJ848" t="s">
        <v>107</v>
      </c>
      <c r="AK848">
        <f>VLOOKUP(Table13[[#This Row],[Market Category]],$M$4:$N$75,2,0)</f>
        <v>64</v>
      </c>
      <c r="AL848" t="s">
        <v>94</v>
      </c>
      <c r="AM848">
        <f>VLOOKUP(Table13[[#This Row],[Vehicle Size]],$O$4:$P$6,2,0)</f>
        <v>3</v>
      </c>
      <c r="AN848" t="s">
        <v>101</v>
      </c>
      <c r="AO848">
        <f>VLOOKUP(Table13[[#This Row],[Vehicle Style]],$Q$4:$R$19,2,0)</f>
        <v>4</v>
      </c>
      <c r="AP848">
        <v>20</v>
      </c>
      <c r="AQ848">
        <v>14</v>
      </c>
      <c r="AR848">
        <v>376</v>
      </c>
      <c r="AS848">
        <v>40400</v>
      </c>
    </row>
    <row r="849" spans="3:45" x14ac:dyDescent="0.35">
      <c r="C849" t="s">
        <v>1060</v>
      </c>
      <c r="D849">
        <v>846</v>
      </c>
      <c r="T849">
        <v>846</v>
      </c>
      <c r="U849" t="s">
        <v>220</v>
      </c>
      <c r="V849">
        <f>VLOOKUP(Table13[[#This Row],[Make]],$A$4:$B$51,2,0)</f>
        <v>40</v>
      </c>
      <c r="W849" t="s">
        <v>300</v>
      </c>
      <c r="X849">
        <f>VLOOKUP(Table13[[#This Row],[Model]],Table12[[Model S]:[Column2]],2,0)</f>
        <v>81</v>
      </c>
      <c r="Y849">
        <v>2008</v>
      </c>
      <c r="Z849">
        <f>VLOOKUP(Table13[[#This Row],[Year]],$E$4:$F$31,2,0)</f>
        <v>19</v>
      </c>
      <c r="AA849" t="s">
        <v>125</v>
      </c>
      <c r="AB849">
        <f>VLOOKUP(Table13[[#This Row],[Engine Fuel Type]],$G$4:$H$13,2,0)</f>
        <v>10</v>
      </c>
      <c r="AC849">
        <v>390</v>
      </c>
      <c r="AD849">
        <v>8</v>
      </c>
      <c r="AE849" t="s">
        <v>81</v>
      </c>
      <c r="AF849">
        <f>VLOOKUP(Table13[[#This Row],[Transmission Type]],$I$4:$J$7,2,0)</f>
        <v>2</v>
      </c>
      <c r="AG849" t="s">
        <v>68</v>
      </c>
      <c r="AH849">
        <f>VLOOKUP(Table13[[#This Row],[Driven_Wheels]],$K$4:$L$7,2,0)</f>
        <v>1</v>
      </c>
      <c r="AI849">
        <v>4</v>
      </c>
      <c r="AJ849" t="s">
        <v>107</v>
      </c>
      <c r="AK849">
        <f>VLOOKUP(Table13[[#This Row],[Market Category]],$M$4:$N$75,2,0)</f>
        <v>64</v>
      </c>
      <c r="AL849" t="s">
        <v>94</v>
      </c>
      <c r="AM849">
        <f>VLOOKUP(Table13[[#This Row],[Vehicle Size]],$O$4:$P$6,2,0)</f>
        <v>3</v>
      </c>
      <c r="AN849" t="s">
        <v>101</v>
      </c>
      <c r="AO849">
        <f>VLOOKUP(Table13[[#This Row],[Vehicle Style]],$Q$4:$R$19,2,0)</f>
        <v>4</v>
      </c>
      <c r="AP849">
        <v>16</v>
      </c>
      <c r="AQ849">
        <v>12</v>
      </c>
      <c r="AR849">
        <v>376</v>
      </c>
      <c r="AS849">
        <v>46530</v>
      </c>
    </row>
    <row r="850" spans="3:45" x14ac:dyDescent="0.35">
      <c r="C850" t="s">
        <v>1061</v>
      </c>
      <c r="D850">
        <v>847</v>
      </c>
      <c r="T850">
        <v>847</v>
      </c>
      <c r="U850" t="s">
        <v>220</v>
      </c>
      <c r="V850">
        <f>VLOOKUP(Table13[[#This Row],[Make]],$A$4:$B$51,2,0)</f>
        <v>40</v>
      </c>
      <c r="W850" t="s">
        <v>300</v>
      </c>
      <c r="X850">
        <f>VLOOKUP(Table13[[#This Row],[Model]],Table12[[Model S]:[Column2]],2,0)</f>
        <v>81</v>
      </c>
      <c r="Y850">
        <v>2009</v>
      </c>
      <c r="Z850">
        <f>VLOOKUP(Table13[[#This Row],[Year]],$E$4:$F$31,2,0)</f>
        <v>20</v>
      </c>
      <c r="AA850" t="s">
        <v>125</v>
      </c>
      <c r="AB850">
        <f>VLOOKUP(Table13[[#This Row],[Engine Fuel Type]],$G$4:$H$13,2,0)</f>
        <v>10</v>
      </c>
      <c r="AC850">
        <v>390</v>
      </c>
      <c r="AD850">
        <v>8</v>
      </c>
      <c r="AE850" t="s">
        <v>81</v>
      </c>
      <c r="AF850">
        <f>VLOOKUP(Table13[[#This Row],[Transmission Type]],$I$4:$J$7,2,0)</f>
        <v>2</v>
      </c>
      <c r="AG850" t="s">
        <v>68</v>
      </c>
      <c r="AH850">
        <f>VLOOKUP(Table13[[#This Row],[Driven_Wheels]],$K$4:$L$7,2,0)</f>
        <v>1</v>
      </c>
      <c r="AI850">
        <v>4</v>
      </c>
      <c r="AJ850" t="s">
        <v>107</v>
      </c>
      <c r="AK850">
        <f>VLOOKUP(Table13[[#This Row],[Market Category]],$M$4:$N$75,2,0)</f>
        <v>64</v>
      </c>
      <c r="AL850" t="s">
        <v>94</v>
      </c>
      <c r="AM850">
        <f>VLOOKUP(Table13[[#This Row],[Vehicle Size]],$O$4:$P$6,2,0)</f>
        <v>3</v>
      </c>
      <c r="AN850" t="s">
        <v>101</v>
      </c>
      <c r="AO850">
        <f>VLOOKUP(Table13[[#This Row],[Vehicle Style]],$Q$4:$R$19,2,0)</f>
        <v>4</v>
      </c>
      <c r="AP850">
        <v>16</v>
      </c>
      <c r="AQ850">
        <v>12</v>
      </c>
      <c r="AR850">
        <v>376</v>
      </c>
      <c r="AS850">
        <v>49105</v>
      </c>
    </row>
    <row r="851" spans="3:45" x14ac:dyDescent="0.35">
      <c r="C851" t="s">
        <v>1062</v>
      </c>
      <c r="D851">
        <v>848</v>
      </c>
      <c r="T851">
        <v>848</v>
      </c>
      <c r="U851" t="s">
        <v>220</v>
      </c>
      <c r="V851">
        <f>VLOOKUP(Table13[[#This Row],[Make]],$A$4:$B$51,2,0)</f>
        <v>40</v>
      </c>
      <c r="W851" t="s">
        <v>300</v>
      </c>
      <c r="X851">
        <f>VLOOKUP(Table13[[#This Row],[Model]],Table12[[Model S]:[Column2]],2,0)</f>
        <v>81</v>
      </c>
      <c r="Y851">
        <v>2009</v>
      </c>
      <c r="Z851">
        <f>VLOOKUP(Table13[[#This Row],[Year]],$E$4:$F$31,2,0)</f>
        <v>20</v>
      </c>
      <c r="AA851" t="s">
        <v>125</v>
      </c>
      <c r="AB851">
        <f>VLOOKUP(Table13[[#This Row],[Engine Fuel Type]],$G$4:$H$13,2,0)</f>
        <v>10</v>
      </c>
      <c r="AC851">
        <v>285</v>
      </c>
      <c r="AD851">
        <v>6</v>
      </c>
      <c r="AE851" t="s">
        <v>81</v>
      </c>
      <c r="AF851">
        <f>VLOOKUP(Table13[[#This Row],[Transmission Type]],$I$4:$J$7,2,0)</f>
        <v>2</v>
      </c>
      <c r="AG851" t="s">
        <v>68</v>
      </c>
      <c r="AH851">
        <f>VLOOKUP(Table13[[#This Row],[Driven_Wheels]],$K$4:$L$7,2,0)</f>
        <v>1</v>
      </c>
      <c r="AI851">
        <v>4</v>
      </c>
      <c r="AJ851" t="s">
        <v>107</v>
      </c>
      <c r="AK851">
        <f>VLOOKUP(Table13[[#This Row],[Market Category]],$M$4:$N$75,2,0)</f>
        <v>64</v>
      </c>
      <c r="AL851" t="s">
        <v>94</v>
      </c>
      <c r="AM851">
        <f>VLOOKUP(Table13[[#This Row],[Vehicle Size]],$O$4:$P$6,2,0)</f>
        <v>3</v>
      </c>
      <c r="AN851" t="s">
        <v>101</v>
      </c>
      <c r="AO851">
        <f>VLOOKUP(Table13[[#This Row],[Vehicle Style]],$Q$4:$R$19,2,0)</f>
        <v>4</v>
      </c>
      <c r="AP851">
        <v>20</v>
      </c>
      <c r="AQ851">
        <v>14</v>
      </c>
      <c r="AR851">
        <v>376</v>
      </c>
      <c r="AS851">
        <v>42615</v>
      </c>
    </row>
    <row r="852" spans="3:45" x14ac:dyDescent="0.35">
      <c r="C852" t="s">
        <v>1063</v>
      </c>
      <c r="D852">
        <v>849</v>
      </c>
      <c r="T852">
        <v>849</v>
      </c>
      <c r="U852" t="s">
        <v>220</v>
      </c>
      <c r="V852">
        <f>VLOOKUP(Table13[[#This Row],[Make]],$A$4:$B$51,2,0)</f>
        <v>40</v>
      </c>
      <c r="W852" t="s">
        <v>300</v>
      </c>
      <c r="X852">
        <f>VLOOKUP(Table13[[#This Row],[Model]],Table12[[Model S]:[Column2]],2,0)</f>
        <v>81</v>
      </c>
      <c r="Y852">
        <v>2009</v>
      </c>
      <c r="Z852">
        <f>VLOOKUP(Table13[[#This Row],[Year]],$E$4:$F$31,2,0)</f>
        <v>20</v>
      </c>
      <c r="AA852" t="s">
        <v>125</v>
      </c>
      <c r="AB852">
        <f>VLOOKUP(Table13[[#This Row],[Engine Fuel Type]],$G$4:$H$13,2,0)</f>
        <v>10</v>
      </c>
      <c r="AC852">
        <v>300</v>
      </c>
      <c r="AD852">
        <v>8</v>
      </c>
      <c r="AE852" t="s">
        <v>81</v>
      </c>
      <c r="AF852">
        <f>VLOOKUP(Table13[[#This Row],[Transmission Type]],$I$4:$J$7,2,0)</f>
        <v>2</v>
      </c>
      <c r="AG852" t="s">
        <v>68</v>
      </c>
      <c r="AH852">
        <f>VLOOKUP(Table13[[#This Row],[Driven_Wheels]],$K$4:$L$7,2,0)</f>
        <v>1</v>
      </c>
      <c r="AI852">
        <v>4</v>
      </c>
      <c r="AJ852" t="s">
        <v>107</v>
      </c>
      <c r="AK852">
        <f>VLOOKUP(Table13[[#This Row],[Market Category]],$M$4:$N$75,2,0)</f>
        <v>64</v>
      </c>
      <c r="AL852" t="s">
        <v>94</v>
      </c>
      <c r="AM852">
        <f>VLOOKUP(Table13[[#This Row],[Vehicle Size]],$O$4:$P$6,2,0)</f>
        <v>3</v>
      </c>
      <c r="AN852" t="s">
        <v>101</v>
      </c>
      <c r="AO852">
        <f>VLOOKUP(Table13[[#This Row],[Vehicle Style]],$Q$4:$R$19,2,0)</f>
        <v>4</v>
      </c>
      <c r="AP852">
        <v>20</v>
      </c>
      <c r="AQ852">
        <v>14</v>
      </c>
      <c r="AR852">
        <v>376</v>
      </c>
      <c r="AS852">
        <v>45345</v>
      </c>
    </row>
    <row r="853" spans="3:45" x14ac:dyDescent="0.35">
      <c r="C853" t="s">
        <v>1064</v>
      </c>
      <c r="D853">
        <v>850</v>
      </c>
      <c r="T853">
        <v>850</v>
      </c>
      <c r="U853" t="s">
        <v>220</v>
      </c>
      <c r="V853">
        <f>VLOOKUP(Table13[[#This Row],[Make]],$A$4:$B$51,2,0)</f>
        <v>40</v>
      </c>
      <c r="W853" t="s">
        <v>284</v>
      </c>
      <c r="X853">
        <f>VLOOKUP(Table13[[#This Row],[Model]],Table12[[Model S]:[Column2]],2,0)</f>
        <v>68</v>
      </c>
      <c r="Y853">
        <v>1996</v>
      </c>
      <c r="Z853">
        <f>VLOOKUP(Table13[[#This Row],[Year]],$E$4:$F$31,2,0)</f>
        <v>7</v>
      </c>
      <c r="AA853" t="s">
        <v>125</v>
      </c>
      <c r="AB853">
        <f>VLOOKUP(Table13[[#This Row],[Engine Fuel Type]],$G$4:$H$13,2,0)</f>
        <v>10</v>
      </c>
      <c r="AC853">
        <v>225</v>
      </c>
      <c r="AD853">
        <v>4</v>
      </c>
      <c r="AE853" t="s">
        <v>75</v>
      </c>
      <c r="AF853">
        <f>VLOOKUP(Table13[[#This Row],[Transmission Type]],$I$4:$J$7,2,0)</f>
        <v>4</v>
      </c>
      <c r="AG853" t="s">
        <v>92</v>
      </c>
      <c r="AH853">
        <f>VLOOKUP(Table13[[#This Row],[Driven_Wheels]],$K$4:$L$7,2,0)</f>
        <v>3</v>
      </c>
      <c r="AI853">
        <v>4</v>
      </c>
      <c r="AJ853" t="s">
        <v>258</v>
      </c>
      <c r="AK853">
        <f>VLOOKUP(Table13[[#This Row],[Market Category]],$M$4:$N$75,2,0)</f>
        <v>54</v>
      </c>
      <c r="AL853" t="s">
        <v>94</v>
      </c>
      <c r="AM853">
        <f>VLOOKUP(Table13[[#This Row],[Vehicle Size]],$O$4:$P$6,2,0)</f>
        <v>3</v>
      </c>
      <c r="AN853" t="s">
        <v>95</v>
      </c>
      <c r="AO853">
        <f>VLOOKUP(Table13[[#This Row],[Vehicle Style]],$Q$4:$R$19,2,0)</f>
        <v>3</v>
      </c>
      <c r="AP853">
        <v>25</v>
      </c>
      <c r="AQ853">
        <v>18</v>
      </c>
      <c r="AR853">
        <v>376</v>
      </c>
      <c r="AS853">
        <v>2000</v>
      </c>
    </row>
    <row r="854" spans="3:45" x14ac:dyDescent="0.35">
      <c r="C854" t="s">
        <v>1065</v>
      </c>
      <c r="D854">
        <v>851</v>
      </c>
      <c r="T854">
        <v>851</v>
      </c>
      <c r="U854" t="s">
        <v>220</v>
      </c>
      <c r="V854">
        <f>VLOOKUP(Table13[[#This Row],[Make]],$A$4:$B$51,2,0)</f>
        <v>40</v>
      </c>
      <c r="W854" t="s">
        <v>284</v>
      </c>
      <c r="X854">
        <f>VLOOKUP(Table13[[#This Row],[Model]],Table12[[Model S]:[Column2]],2,0)</f>
        <v>68</v>
      </c>
      <c r="Y854">
        <v>1996</v>
      </c>
      <c r="Z854">
        <f>VLOOKUP(Table13[[#This Row],[Year]],$E$4:$F$31,2,0)</f>
        <v>7</v>
      </c>
      <c r="AA854" t="s">
        <v>125</v>
      </c>
      <c r="AB854">
        <f>VLOOKUP(Table13[[#This Row],[Engine Fuel Type]],$G$4:$H$13,2,0)</f>
        <v>10</v>
      </c>
      <c r="AC854">
        <v>210</v>
      </c>
      <c r="AD854">
        <v>6</v>
      </c>
      <c r="AE854" t="s">
        <v>81</v>
      </c>
      <c r="AF854">
        <f>VLOOKUP(Table13[[#This Row],[Transmission Type]],$I$4:$J$7,2,0)</f>
        <v>2</v>
      </c>
      <c r="AG854" t="s">
        <v>92</v>
      </c>
      <c r="AH854">
        <f>VLOOKUP(Table13[[#This Row],[Driven_Wheels]],$K$4:$L$7,2,0)</f>
        <v>3</v>
      </c>
      <c r="AI854">
        <v>4</v>
      </c>
      <c r="AJ854" t="s">
        <v>267</v>
      </c>
      <c r="AK854">
        <f>VLOOKUP(Table13[[#This Row],[Market Category]],$M$4:$N$75,2,0)</f>
        <v>58</v>
      </c>
      <c r="AL854" t="s">
        <v>94</v>
      </c>
      <c r="AM854">
        <f>VLOOKUP(Table13[[#This Row],[Vehicle Size]],$O$4:$P$6,2,0)</f>
        <v>3</v>
      </c>
      <c r="AN854" t="s">
        <v>95</v>
      </c>
      <c r="AO854">
        <f>VLOOKUP(Table13[[#This Row],[Vehicle Style]],$Q$4:$R$19,2,0)</f>
        <v>3</v>
      </c>
      <c r="AP854">
        <v>24</v>
      </c>
      <c r="AQ854">
        <v>16</v>
      </c>
      <c r="AR854">
        <v>376</v>
      </c>
      <c r="AS854">
        <v>2000</v>
      </c>
    </row>
    <row r="855" spans="3:45" x14ac:dyDescent="0.35">
      <c r="C855" t="s">
        <v>1066</v>
      </c>
      <c r="D855">
        <v>852</v>
      </c>
      <c r="T855">
        <v>852</v>
      </c>
      <c r="U855" t="s">
        <v>220</v>
      </c>
      <c r="V855">
        <f>VLOOKUP(Table13[[#This Row],[Make]],$A$4:$B$51,2,0)</f>
        <v>40</v>
      </c>
      <c r="W855" t="s">
        <v>284</v>
      </c>
      <c r="X855">
        <f>VLOOKUP(Table13[[#This Row],[Model]],Table12[[Model S]:[Column2]],2,0)</f>
        <v>68</v>
      </c>
      <c r="Y855">
        <v>1996</v>
      </c>
      <c r="Z855">
        <f>VLOOKUP(Table13[[#This Row],[Year]],$E$4:$F$31,2,0)</f>
        <v>7</v>
      </c>
      <c r="AA855" t="s">
        <v>125</v>
      </c>
      <c r="AB855">
        <f>VLOOKUP(Table13[[#This Row],[Engine Fuel Type]],$G$4:$H$13,2,0)</f>
        <v>10</v>
      </c>
      <c r="AC855">
        <v>170</v>
      </c>
      <c r="AD855">
        <v>4</v>
      </c>
      <c r="AE855" t="s">
        <v>75</v>
      </c>
      <c r="AF855">
        <f>VLOOKUP(Table13[[#This Row],[Transmission Type]],$I$4:$J$7,2,0)</f>
        <v>4</v>
      </c>
      <c r="AG855" t="s">
        <v>92</v>
      </c>
      <c r="AH855">
        <f>VLOOKUP(Table13[[#This Row],[Driven_Wheels]],$K$4:$L$7,2,0)</f>
        <v>3</v>
      </c>
      <c r="AI855">
        <v>4</v>
      </c>
      <c r="AJ855" t="s">
        <v>267</v>
      </c>
      <c r="AK855">
        <f>VLOOKUP(Table13[[#This Row],[Market Category]],$M$4:$N$75,2,0)</f>
        <v>58</v>
      </c>
      <c r="AL855" t="s">
        <v>94</v>
      </c>
      <c r="AM855">
        <f>VLOOKUP(Table13[[#This Row],[Vehicle Size]],$O$4:$P$6,2,0)</f>
        <v>3</v>
      </c>
      <c r="AN855" t="s">
        <v>95</v>
      </c>
      <c r="AO855">
        <f>VLOOKUP(Table13[[#This Row],[Vehicle Style]],$Q$4:$R$19,2,0)</f>
        <v>3</v>
      </c>
      <c r="AP855">
        <v>25</v>
      </c>
      <c r="AQ855">
        <v>18</v>
      </c>
      <c r="AR855">
        <v>376</v>
      </c>
      <c r="AS855">
        <v>2000</v>
      </c>
    </row>
    <row r="856" spans="3:45" x14ac:dyDescent="0.35">
      <c r="C856" t="s">
        <v>1067</v>
      </c>
      <c r="D856">
        <v>853</v>
      </c>
      <c r="T856">
        <v>853</v>
      </c>
      <c r="U856" t="s">
        <v>220</v>
      </c>
      <c r="V856">
        <f>VLOOKUP(Table13[[#This Row],[Make]],$A$4:$B$51,2,0)</f>
        <v>40</v>
      </c>
      <c r="W856" t="s">
        <v>284</v>
      </c>
      <c r="X856">
        <f>VLOOKUP(Table13[[#This Row],[Model]],Table12[[Model S]:[Column2]],2,0)</f>
        <v>68</v>
      </c>
      <c r="Y856">
        <v>1996</v>
      </c>
      <c r="Z856">
        <f>VLOOKUP(Table13[[#This Row],[Year]],$E$4:$F$31,2,0)</f>
        <v>7</v>
      </c>
      <c r="AA856" t="s">
        <v>125</v>
      </c>
      <c r="AB856">
        <f>VLOOKUP(Table13[[#This Row],[Engine Fuel Type]],$G$4:$H$13,2,0)</f>
        <v>10</v>
      </c>
      <c r="AC856">
        <v>200</v>
      </c>
      <c r="AD856">
        <v>4</v>
      </c>
      <c r="AE856" t="s">
        <v>75</v>
      </c>
      <c r="AF856">
        <f>VLOOKUP(Table13[[#This Row],[Transmission Type]],$I$4:$J$7,2,0)</f>
        <v>4</v>
      </c>
      <c r="AG856" t="s">
        <v>92</v>
      </c>
      <c r="AH856">
        <f>VLOOKUP(Table13[[#This Row],[Driven_Wheels]],$K$4:$L$7,2,0)</f>
        <v>3</v>
      </c>
      <c r="AI856">
        <v>4</v>
      </c>
      <c r="AJ856" t="s">
        <v>267</v>
      </c>
      <c r="AK856">
        <f>VLOOKUP(Table13[[#This Row],[Market Category]],$M$4:$N$75,2,0)</f>
        <v>58</v>
      </c>
      <c r="AL856" t="s">
        <v>94</v>
      </c>
      <c r="AM856">
        <f>VLOOKUP(Table13[[#This Row],[Vehicle Size]],$O$4:$P$6,2,0)</f>
        <v>3</v>
      </c>
      <c r="AN856" t="s">
        <v>95</v>
      </c>
      <c r="AO856">
        <f>VLOOKUP(Table13[[#This Row],[Vehicle Style]],$Q$4:$R$19,2,0)</f>
        <v>3</v>
      </c>
      <c r="AP856">
        <v>25</v>
      </c>
      <c r="AQ856">
        <v>18</v>
      </c>
      <c r="AR856">
        <v>376</v>
      </c>
      <c r="AS856">
        <v>2000</v>
      </c>
    </row>
    <row r="857" spans="3:45" x14ac:dyDescent="0.35">
      <c r="C857" t="s">
        <v>1068</v>
      </c>
      <c r="D857">
        <v>854</v>
      </c>
      <c r="T857">
        <v>854</v>
      </c>
      <c r="U857" t="s">
        <v>220</v>
      </c>
      <c r="V857">
        <f>VLOOKUP(Table13[[#This Row],[Make]],$A$4:$B$51,2,0)</f>
        <v>40</v>
      </c>
      <c r="W857" t="s">
        <v>284</v>
      </c>
      <c r="X857">
        <f>VLOOKUP(Table13[[#This Row],[Model]],Table12[[Model S]:[Column2]],2,0)</f>
        <v>68</v>
      </c>
      <c r="Y857">
        <v>1997</v>
      </c>
      <c r="Z857">
        <f>VLOOKUP(Table13[[#This Row],[Year]],$E$4:$F$31,2,0)</f>
        <v>8</v>
      </c>
      <c r="AA857" t="s">
        <v>125</v>
      </c>
      <c r="AB857">
        <f>VLOOKUP(Table13[[#This Row],[Engine Fuel Type]],$G$4:$H$13,2,0)</f>
        <v>10</v>
      </c>
      <c r="AC857">
        <v>210</v>
      </c>
      <c r="AD857">
        <v>6</v>
      </c>
      <c r="AE857" t="s">
        <v>81</v>
      </c>
      <c r="AF857">
        <f>VLOOKUP(Table13[[#This Row],[Transmission Type]],$I$4:$J$7,2,0)</f>
        <v>2</v>
      </c>
      <c r="AG857" t="s">
        <v>92</v>
      </c>
      <c r="AH857">
        <f>VLOOKUP(Table13[[#This Row],[Driven_Wheels]],$K$4:$L$7,2,0)</f>
        <v>3</v>
      </c>
      <c r="AI857">
        <v>4</v>
      </c>
      <c r="AJ857" t="s">
        <v>267</v>
      </c>
      <c r="AK857">
        <f>VLOOKUP(Table13[[#This Row],[Market Category]],$M$4:$N$75,2,0)</f>
        <v>58</v>
      </c>
      <c r="AL857" t="s">
        <v>94</v>
      </c>
      <c r="AM857">
        <f>VLOOKUP(Table13[[#This Row],[Vehicle Size]],$O$4:$P$6,2,0)</f>
        <v>3</v>
      </c>
      <c r="AN857" t="s">
        <v>95</v>
      </c>
      <c r="AO857">
        <f>VLOOKUP(Table13[[#This Row],[Vehicle Style]],$Q$4:$R$19,2,0)</f>
        <v>3</v>
      </c>
      <c r="AP857">
        <v>24</v>
      </c>
      <c r="AQ857">
        <v>16</v>
      </c>
      <c r="AR857">
        <v>376</v>
      </c>
      <c r="AS857">
        <v>2122</v>
      </c>
    </row>
    <row r="858" spans="3:45" x14ac:dyDescent="0.35">
      <c r="C858" t="s">
        <v>1069</v>
      </c>
      <c r="D858">
        <v>855</v>
      </c>
      <c r="T858">
        <v>855</v>
      </c>
      <c r="U858" t="s">
        <v>220</v>
      </c>
      <c r="V858">
        <f>VLOOKUP(Table13[[#This Row],[Make]],$A$4:$B$51,2,0)</f>
        <v>40</v>
      </c>
      <c r="W858" t="s">
        <v>284</v>
      </c>
      <c r="X858">
        <f>VLOOKUP(Table13[[#This Row],[Model]],Table12[[Model S]:[Column2]],2,0)</f>
        <v>68</v>
      </c>
      <c r="Y858">
        <v>1997</v>
      </c>
      <c r="Z858">
        <f>VLOOKUP(Table13[[#This Row],[Year]],$E$4:$F$31,2,0)</f>
        <v>8</v>
      </c>
      <c r="AA858" t="s">
        <v>125</v>
      </c>
      <c r="AB858">
        <f>VLOOKUP(Table13[[#This Row],[Engine Fuel Type]],$G$4:$H$13,2,0)</f>
        <v>10</v>
      </c>
      <c r="AC858">
        <v>170</v>
      </c>
      <c r="AD858">
        <v>4</v>
      </c>
      <c r="AE858" t="s">
        <v>75</v>
      </c>
      <c r="AF858">
        <f>VLOOKUP(Table13[[#This Row],[Transmission Type]],$I$4:$J$7,2,0)</f>
        <v>4</v>
      </c>
      <c r="AG858" t="s">
        <v>92</v>
      </c>
      <c r="AH858">
        <f>VLOOKUP(Table13[[#This Row],[Driven_Wheels]],$K$4:$L$7,2,0)</f>
        <v>3</v>
      </c>
      <c r="AI858">
        <v>4</v>
      </c>
      <c r="AJ858" t="s">
        <v>267</v>
      </c>
      <c r="AK858">
        <f>VLOOKUP(Table13[[#This Row],[Market Category]],$M$4:$N$75,2,0)</f>
        <v>58</v>
      </c>
      <c r="AL858" t="s">
        <v>94</v>
      </c>
      <c r="AM858">
        <f>VLOOKUP(Table13[[#This Row],[Vehicle Size]],$O$4:$P$6,2,0)</f>
        <v>3</v>
      </c>
      <c r="AN858" t="s">
        <v>95</v>
      </c>
      <c r="AO858">
        <f>VLOOKUP(Table13[[#This Row],[Vehicle Style]],$Q$4:$R$19,2,0)</f>
        <v>3</v>
      </c>
      <c r="AP858">
        <v>26</v>
      </c>
      <c r="AQ858">
        <v>18</v>
      </c>
      <c r="AR858">
        <v>376</v>
      </c>
      <c r="AS858">
        <v>2000</v>
      </c>
    </row>
    <row r="859" spans="3:45" x14ac:dyDescent="0.35">
      <c r="C859" t="s">
        <v>1070</v>
      </c>
      <c r="D859">
        <v>856</v>
      </c>
      <c r="T859">
        <v>856</v>
      </c>
      <c r="U859" t="s">
        <v>220</v>
      </c>
      <c r="V859">
        <f>VLOOKUP(Table13[[#This Row],[Make]],$A$4:$B$51,2,0)</f>
        <v>40</v>
      </c>
      <c r="W859" t="s">
        <v>284</v>
      </c>
      <c r="X859">
        <f>VLOOKUP(Table13[[#This Row],[Model]],Table12[[Model S]:[Column2]],2,0)</f>
        <v>68</v>
      </c>
      <c r="Y859">
        <v>1997</v>
      </c>
      <c r="Z859">
        <f>VLOOKUP(Table13[[#This Row],[Year]],$E$4:$F$31,2,0)</f>
        <v>8</v>
      </c>
      <c r="AA859" t="s">
        <v>125</v>
      </c>
      <c r="AB859">
        <f>VLOOKUP(Table13[[#This Row],[Engine Fuel Type]],$G$4:$H$13,2,0)</f>
        <v>10</v>
      </c>
      <c r="AC859">
        <v>225</v>
      </c>
      <c r="AD859">
        <v>4</v>
      </c>
      <c r="AE859" t="s">
        <v>75</v>
      </c>
      <c r="AF859">
        <f>VLOOKUP(Table13[[#This Row],[Transmission Type]],$I$4:$J$7,2,0)</f>
        <v>4</v>
      </c>
      <c r="AG859" t="s">
        <v>92</v>
      </c>
      <c r="AH859">
        <f>VLOOKUP(Table13[[#This Row],[Driven_Wheels]],$K$4:$L$7,2,0)</f>
        <v>3</v>
      </c>
      <c r="AI859">
        <v>4</v>
      </c>
      <c r="AJ859" t="s">
        <v>258</v>
      </c>
      <c r="AK859">
        <f>VLOOKUP(Table13[[#This Row],[Market Category]],$M$4:$N$75,2,0)</f>
        <v>54</v>
      </c>
      <c r="AL859" t="s">
        <v>94</v>
      </c>
      <c r="AM859">
        <f>VLOOKUP(Table13[[#This Row],[Vehicle Size]],$O$4:$P$6,2,0)</f>
        <v>3</v>
      </c>
      <c r="AN859" t="s">
        <v>95</v>
      </c>
      <c r="AO859">
        <f>VLOOKUP(Table13[[#This Row],[Vehicle Style]],$Q$4:$R$19,2,0)</f>
        <v>3</v>
      </c>
      <c r="AP859">
        <v>26</v>
      </c>
      <c r="AQ859">
        <v>18</v>
      </c>
      <c r="AR859">
        <v>376</v>
      </c>
      <c r="AS859">
        <v>2145</v>
      </c>
    </row>
    <row r="860" spans="3:45" x14ac:dyDescent="0.35">
      <c r="C860" t="s">
        <v>1071</v>
      </c>
      <c r="D860">
        <v>857</v>
      </c>
      <c r="T860">
        <v>857</v>
      </c>
      <c r="U860" t="s">
        <v>220</v>
      </c>
      <c r="V860">
        <f>VLOOKUP(Table13[[#This Row],[Make]],$A$4:$B$51,2,0)</f>
        <v>40</v>
      </c>
      <c r="W860" t="s">
        <v>284</v>
      </c>
      <c r="X860">
        <f>VLOOKUP(Table13[[#This Row],[Model]],Table12[[Model S]:[Column2]],2,0)</f>
        <v>68</v>
      </c>
      <c r="Y860">
        <v>1997</v>
      </c>
      <c r="Z860">
        <f>VLOOKUP(Table13[[#This Row],[Year]],$E$4:$F$31,2,0)</f>
        <v>8</v>
      </c>
      <c r="AA860" t="s">
        <v>125</v>
      </c>
      <c r="AB860">
        <f>VLOOKUP(Table13[[#This Row],[Engine Fuel Type]],$G$4:$H$13,2,0)</f>
        <v>10</v>
      </c>
      <c r="AC860">
        <v>200</v>
      </c>
      <c r="AD860">
        <v>4</v>
      </c>
      <c r="AE860" t="s">
        <v>75</v>
      </c>
      <c r="AF860">
        <f>VLOOKUP(Table13[[#This Row],[Transmission Type]],$I$4:$J$7,2,0)</f>
        <v>4</v>
      </c>
      <c r="AG860" t="s">
        <v>92</v>
      </c>
      <c r="AH860">
        <f>VLOOKUP(Table13[[#This Row],[Driven_Wheels]],$K$4:$L$7,2,0)</f>
        <v>3</v>
      </c>
      <c r="AI860">
        <v>4</v>
      </c>
      <c r="AJ860" t="s">
        <v>267</v>
      </c>
      <c r="AK860">
        <f>VLOOKUP(Table13[[#This Row],[Market Category]],$M$4:$N$75,2,0)</f>
        <v>58</v>
      </c>
      <c r="AL860" t="s">
        <v>94</v>
      </c>
      <c r="AM860">
        <f>VLOOKUP(Table13[[#This Row],[Vehicle Size]],$O$4:$P$6,2,0)</f>
        <v>3</v>
      </c>
      <c r="AN860" t="s">
        <v>95</v>
      </c>
      <c r="AO860">
        <f>VLOOKUP(Table13[[#This Row],[Vehicle Style]],$Q$4:$R$19,2,0)</f>
        <v>3</v>
      </c>
      <c r="AP860">
        <v>26</v>
      </c>
      <c r="AQ860">
        <v>18</v>
      </c>
      <c r="AR860">
        <v>376</v>
      </c>
      <c r="AS860">
        <v>2084</v>
      </c>
    </row>
    <row r="861" spans="3:45" x14ac:dyDescent="0.35">
      <c r="C861" t="s">
        <v>1072</v>
      </c>
      <c r="D861">
        <v>858</v>
      </c>
      <c r="T861">
        <v>858</v>
      </c>
      <c r="U861" t="s">
        <v>220</v>
      </c>
      <c r="V861">
        <f>VLOOKUP(Table13[[#This Row],[Make]],$A$4:$B$51,2,0)</f>
        <v>40</v>
      </c>
      <c r="W861" t="s">
        <v>284</v>
      </c>
      <c r="X861">
        <f>VLOOKUP(Table13[[#This Row],[Model]],Table12[[Model S]:[Column2]],2,0)</f>
        <v>68</v>
      </c>
      <c r="Y861">
        <v>1997</v>
      </c>
      <c r="Z861">
        <f>VLOOKUP(Table13[[#This Row],[Year]],$E$4:$F$31,2,0)</f>
        <v>8</v>
      </c>
      <c r="AA861" t="s">
        <v>125</v>
      </c>
      <c r="AB861">
        <f>VLOOKUP(Table13[[#This Row],[Engine Fuel Type]],$G$4:$H$13,2,0)</f>
        <v>10</v>
      </c>
      <c r="AC861">
        <v>200</v>
      </c>
      <c r="AD861">
        <v>4</v>
      </c>
      <c r="AE861" t="s">
        <v>75</v>
      </c>
      <c r="AF861">
        <f>VLOOKUP(Table13[[#This Row],[Transmission Type]],$I$4:$J$7,2,0)</f>
        <v>4</v>
      </c>
      <c r="AG861" t="s">
        <v>92</v>
      </c>
      <c r="AH861">
        <f>VLOOKUP(Table13[[#This Row],[Driven_Wheels]],$K$4:$L$7,2,0)</f>
        <v>3</v>
      </c>
      <c r="AI861">
        <v>4</v>
      </c>
      <c r="AJ861" t="s">
        <v>267</v>
      </c>
      <c r="AK861">
        <f>VLOOKUP(Table13[[#This Row],[Market Category]],$M$4:$N$75,2,0)</f>
        <v>58</v>
      </c>
      <c r="AL861" t="s">
        <v>94</v>
      </c>
      <c r="AM861">
        <f>VLOOKUP(Table13[[#This Row],[Vehicle Size]],$O$4:$P$6,2,0)</f>
        <v>3</v>
      </c>
      <c r="AN861" t="s">
        <v>95</v>
      </c>
      <c r="AO861">
        <f>VLOOKUP(Table13[[#This Row],[Vehicle Style]],$Q$4:$R$19,2,0)</f>
        <v>3</v>
      </c>
      <c r="AP861">
        <v>26</v>
      </c>
      <c r="AQ861">
        <v>18</v>
      </c>
      <c r="AR861">
        <v>376</v>
      </c>
      <c r="AS861">
        <v>2063</v>
      </c>
    </row>
    <row r="862" spans="3:45" x14ac:dyDescent="0.35">
      <c r="C862" t="s">
        <v>1073</v>
      </c>
      <c r="D862">
        <v>859</v>
      </c>
      <c r="T862">
        <v>859</v>
      </c>
      <c r="U862" t="s">
        <v>220</v>
      </c>
      <c r="V862">
        <f>VLOOKUP(Table13[[#This Row],[Make]],$A$4:$B$51,2,0)</f>
        <v>40</v>
      </c>
      <c r="W862" t="s">
        <v>284</v>
      </c>
      <c r="X862">
        <f>VLOOKUP(Table13[[#This Row],[Model]],Table12[[Model S]:[Column2]],2,0)</f>
        <v>68</v>
      </c>
      <c r="Y862">
        <v>1998</v>
      </c>
      <c r="Z862">
        <f>VLOOKUP(Table13[[#This Row],[Year]],$E$4:$F$31,2,0)</f>
        <v>9</v>
      </c>
      <c r="AA862" t="s">
        <v>125</v>
      </c>
      <c r="AB862">
        <f>VLOOKUP(Table13[[#This Row],[Engine Fuel Type]],$G$4:$H$13,2,0)</f>
        <v>10</v>
      </c>
      <c r="AC862">
        <v>225</v>
      </c>
      <c r="AD862">
        <v>4</v>
      </c>
      <c r="AE862" t="s">
        <v>75</v>
      </c>
      <c r="AF862">
        <f>VLOOKUP(Table13[[#This Row],[Transmission Type]],$I$4:$J$7,2,0)</f>
        <v>4</v>
      </c>
      <c r="AG862" t="s">
        <v>92</v>
      </c>
      <c r="AH862">
        <f>VLOOKUP(Table13[[#This Row],[Driven_Wheels]],$K$4:$L$7,2,0)</f>
        <v>3</v>
      </c>
      <c r="AI862">
        <v>4</v>
      </c>
      <c r="AJ862" t="s">
        <v>267</v>
      </c>
      <c r="AK862">
        <f>VLOOKUP(Table13[[#This Row],[Market Category]],$M$4:$N$75,2,0)</f>
        <v>58</v>
      </c>
      <c r="AL862" t="s">
        <v>94</v>
      </c>
      <c r="AM862">
        <f>VLOOKUP(Table13[[#This Row],[Vehicle Size]],$O$4:$P$6,2,0)</f>
        <v>3</v>
      </c>
      <c r="AN862" t="s">
        <v>95</v>
      </c>
      <c r="AO862">
        <f>VLOOKUP(Table13[[#This Row],[Vehicle Style]],$Q$4:$R$19,2,0)</f>
        <v>3</v>
      </c>
      <c r="AP862">
        <v>25</v>
      </c>
      <c r="AQ862">
        <v>18</v>
      </c>
      <c r="AR862">
        <v>376</v>
      </c>
      <c r="AS862">
        <v>2172</v>
      </c>
    </row>
    <row r="863" spans="3:45" x14ac:dyDescent="0.35">
      <c r="C863" t="s">
        <v>1074</v>
      </c>
      <c r="D863">
        <v>860</v>
      </c>
      <c r="T863">
        <v>860</v>
      </c>
      <c r="U863" t="s">
        <v>220</v>
      </c>
      <c r="V863">
        <f>VLOOKUP(Table13[[#This Row],[Make]],$A$4:$B$51,2,0)</f>
        <v>40</v>
      </c>
      <c r="W863" t="s">
        <v>282</v>
      </c>
      <c r="X863">
        <f>VLOOKUP(Table13[[#This Row],[Model]],Table12[[Model S]:[Column2]],2,0)</f>
        <v>67</v>
      </c>
      <c r="Y863">
        <v>1996</v>
      </c>
      <c r="Z863">
        <f>VLOOKUP(Table13[[#This Row],[Year]],$E$4:$F$31,2,0)</f>
        <v>7</v>
      </c>
      <c r="AA863" t="s">
        <v>125</v>
      </c>
      <c r="AB863">
        <f>VLOOKUP(Table13[[#This Row],[Engine Fuel Type]],$G$4:$H$13,2,0)</f>
        <v>10</v>
      </c>
      <c r="AC863">
        <v>185</v>
      </c>
      <c r="AD863">
        <v>4</v>
      </c>
      <c r="AE863" t="s">
        <v>75</v>
      </c>
      <c r="AF863">
        <f>VLOOKUP(Table13[[#This Row],[Transmission Type]],$I$4:$J$7,2,0)</f>
        <v>4</v>
      </c>
      <c r="AG863" t="s">
        <v>92</v>
      </c>
      <c r="AH863">
        <f>VLOOKUP(Table13[[#This Row],[Driven_Wheels]],$K$4:$L$7,2,0)</f>
        <v>3</v>
      </c>
      <c r="AI863">
        <v>2</v>
      </c>
      <c r="AJ863" t="s">
        <v>271</v>
      </c>
      <c r="AK863">
        <f>VLOOKUP(Table13[[#This Row],[Market Category]],$M$4:$N$75,2,0)</f>
        <v>60</v>
      </c>
      <c r="AL863" t="s">
        <v>70</v>
      </c>
      <c r="AM863">
        <f>VLOOKUP(Table13[[#This Row],[Vehicle Size]],$O$4:$P$6,2,0)</f>
        <v>1</v>
      </c>
      <c r="AN863" t="s">
        <v>71</v>
      </c>
      <c r="AO863">
        <f>VLOOKUP(Table13[[#This Row],[Vehicle Style]],$Q$4:$R$19,2,0)</f>
        <v>1</v>
      </c>
      <c r="AP863">
        <v>26</v>
      </c>
      <c r="AQ863">
        <v>18</v>
      </c>
      <c r="AR863">
        <v>376</v>
      </c>
      <c r="AS863">
        <v>2000</v>
      </c>
    </row>
    <row r="864" spans="3:45" x14ac:dyDescent="0.35">
      <c r="C864" t="s">
        <v>1075</v>
      </c>
      <c r="D864">
        <v>861</v>
      </c>
      <c r="T864">
        <v>861</v>
      </c>
      <c r="U864" t="s">
        <v>220</v>
      </c>
      <c r="V864">
        <f>VLOOKUP(Table13[[#This Row],[Make]],$A$4:$B$51,2,0)</f>
        <v>40</v>
      </c>
      <c r="W864" t="s">
        <v>282</v>
      </c>
      <c r="X864">
        <f>VLOOKUP(Table13[[#This Row],[Model]],Table12[[Model S]:[Column2]],2,0)</f>
        <v>67</v>
      </c>
      <c r="Y864">
        <v>1996</v>
      </c>
      <c r="Z864">
        <f>VLOOKUP(Table13[[#This Row],[Year]],$E$4:$F$31,2,0)</f>
        <v>7</v>
      </c>
      <c r="AA864" t="s">
        <v>125</v>
      </c>
      <c r="AB864">
        <f>VLOOKUP(Table13[[#This Row],[Engine Fuel Type]],$G$4:$H$13,2,0)</f>
        <v>10</v>
      </c>
      <c r="AC864">
        <v>185</v>
      </c>
      <c r="AD864">
        <v>4</v>
      </c>
      <c r="AE864" t="s">
        <v>75</v>
      </c>
      <c r="AF864">
        <f>VLOOKUP(Table13[[#This Row],[Transmission Type]],$I$4:$J$7,2,0)</f>
        <v>4</v>
      </c>
      <c r="AG864" t="s">
        <v>92</v>
      </c>
      <c r="AH864">
        <f>VLOOKUP(Table13[[#This Row],[Driven_Wheels]],$K$4:$L$7,2,0)</f>
        <v>3</v>
      </c>
      <c r="AI864">
        <v>4</v>
      </c>
      <c r="AJ864" t="s">
        <v>271</v>
      </c>
      <c r="AK864">
        <f>VLOOKUP(Table13[[#This Row],[Market Category]],$M$4:$N$75,2,0)</f>
        <v>60</v>
      </c>
      <c r="AL864" t="s">
        <v>70</v>
      </c>
      <c r="AM864">
        <f>VLOOKUP(Table13[[#This Row],[Vehicle Size]],$O$4:$P$6,2,0)</f>
        <v>1</v>
      </c>
      <c r="AN864" t="s">
        <v>95</v>
      </c>
      <c r="AO864">
        <f>VLOOKUP(Table13[[#This Row],[Vehicle Style]],$Q$4:$R$19,2,0)</f>
        <v>3</v>
      </c>
      <c r="AP864">
        <v>23</v>
      </c>
      <c r="AQ864">
        <v>15</v>
      </c>
      <c r="AR864">
        <v>376</v>
      </c>
      <c r="AS864">
        <v>2000</v>
      </c>
    </row>
    <row r="865" spans="3:45" x14ac:dyDescent="0.35">
      <c r="C865" t="s">
        <v>1076</v>
      </c>
      <c r="D865">
        <v>862</v>
      </c>
      <c r="T865">
        <v>862</v>
      </c>
      <c r="U865" t="s">
        <v>220</v>
      </c>
      <c r="V865">
        <f>VLOOKUP(Table13[[#This Row],[Make]],$A$4:$B$51,2,0)</f>
        <v>40</v>
      </c>
      <c r="W865" t="s">
        <v>282</v>
      </c>
      <c r="X865">
        <f>VLOOKUP(Table13[[#This Row],[Model]],Table12[[Model S]:[Column2]],2,0)</f>
        <v>67</v>
      </c>
      <c r="Y865">
        <v>1996</v>
      </c>
      <c r="Z865">
        <f>VLOOKUP(Table13[[#This Row],[Year]],$E$4:$F$31,2,0)</f>
        <v>7</v>
      </c>
      <c r="AA865" t="s">
        <v>125</v>
      </c>
      <c r="AB865">
        <f>VLOOKUP(Table13[[#This Row],[Engine Fuel Type]],$G$4:$H$13,2,0)</f>
        <v>10</v>
      </c>
      <c r="AC865">
        <v>150</v>
      </c>
      <c r="AD865">
        <v>4</v>
      </c>
      <c r="AE865" t="s">
        <v>75</v>
      </c>
      <c r="AF865">
        <f>VLOOKUP(Table13[[#This Row],[Transmission Type]],$I$4:$J$7,2,0)</f>
        <v>4</v>
      </c>
      <c r="AG865" t="s">
        <v>92</v>
      </c>
      <c r="AH865">
        <f>VLOOKUP(Table13[[#This Row],[Driven_Wheels]],$K$4:$L$7,2,0)</f>
        <v>3</v>
      </c>
      <c r="AI865">
        <v>4</v>
      </c>
      <c r="AJ865" t="s">
        <v>267</v>
      </c>
      <c r="AK865">
        <f>VLOOKUP(Table13[[#This Row],[Market Category]],$M$4:$N$75,2,0)</f>
        <v>58</v>
      </c>
      <c r="AL865" t="s">
        <v>70</v>
      </c>
      <c r="AM865">
        <f>VLOOKUP(Table13[[#This Row],[Vehicle Size]],$O$4:$P$6,2,0)</f>
        <v>1</v>
      </c>
      <c r="AN865" t="s">
        <v>95</v>
      </c>
      <c r="AO865">
        <f>VLOOKUP(Table13[[#This Row],[Vehicle Style]],$Q$4:$R$19,2,0)</f>
        <v>3</v>
      </c>
      <c r="AP865">
        <v>26</v>
      </c>
      <c r="AQ865">
        <v>18</v>
      </c>
      <c r="AR865">
        <v>376</v>
      </c>
      <c r="AS865">
        <v>2000</v>
      </c>
    </row>
    <row r="866" spans="3:45" x14ac:dyDescent="0.35">
      <c r="C866" t="s">
        <v>1077</v>
      </c>
      <c r="D866">
        <v>863</v>
      </c>
      <c r="T866">
        <v>863</v>
      </c>
      <c r="U866" t="s">
        <v>220</v>
      </c>
      <c r="V866">
        <f>VLOOKUP(Table13[[#This Row],[Make]],$A$4:$B$51,2,0)</f>
        <v>40</v>
      </c>
      <c r="W866" t="s">
        <v>282</v>
      </c>
      <c r="X866">
        <f>VLOOKUP(Table13[[#This Row],[Model]],Table12[[Model S]:[Column2]],2,0)</f>
        <v>67</v>
      </c>
      <c r="Y866">
        <v>1996</v>
      </c>
      <c r="Z866">
        <f>VLOOKUP(Table13[[#This Row],[Year]],$E$4:$F$31,2,0)</f>
        <v>7</v>
      </c>
      <c r="AA866" t="s">
        <v>125</v>
      </c>
      <c r="AB866">
        <f>VLOOKUP(Table13[[#This Row],[Engine Fuel Type]],$G$4:$H$13,2,0)</f>
        <v>10</v>
      </c>
      <c r="AC866">
        <v>170</v>
      </c>
      <c r="AD866">
        <v>6</v>
      </c>
      <c r="AE866" t="s">
        <v>81</v>
      </c>
      <c r="AF866">
        <f>VLOOKUP(Table13[[#This Row],[Transmission Type]],$I$4:$J$7,2,0)</f>
        <v>2</v>
      </c>
      <c r="AG866" t="s">
        <v>92</v>
      </c>
      <c r="AH866">
        <f>VLOOKUP(Table13[[#This Row],[Driven_Wheels]],$K$4:$L$7,2,0)</f>
        <v>3</v>
      </c>
      <c r="AI866">
        <v>4</v>
      </c>
      <c r="AJ866" t="s">
        <v>267</v>
      </c>
      <c r="AK866">
        <f>VLOOKUP(Table13[[#This Row],[Market Category]],$M$4:$N$75,2,0)</f>
        <v>58</v>
      </c>
      <c r="AL866" t="s">
        <v>70</v>
      </c>
      <c r="AM866">
        <f>VLOOKUP(Table13[[#This Row],[Vehicle Size]],$O$4:$P$6,2,0)</f>
        <v>1</v>
      </c>
      <c r="AN866" t="s">
        <v>95</v>
      </c>
      <c r="AO866">
        <f>VLOOKUP(Table13[[#This Row],[Vehicle Style]],$Q$4:$R$19,2,0)</f>
        <v>3</v>
      </c>
      <c r="AP866">
        <v>23</v>
      </c>
      <c r="AQ866">
        <v>17</v>
      </c>
      <c r="AR866">
        <v>376</v>
      </c>
      <c r="AS866">
        <v>2000</v>
      </c>
    </row>
    <row r="867" spans="3:45" x14ac:dyDescent="0.35">
      <c r="C867" t="s">
        <v>1078</v>
      </c>
      <c r="D867">
        <v>864</v>
      </c>
      <c r="T867">
        <v>864</v>
      </c>
      <c r="U867" t="s">
        <v>220</v>
      </c>
      <c r="V867">
        <f>VLOOKUP(Table13[[#This Row],[Make]],$A$4:$B$51,2,0)</f>
        <v>40</v>
      </c>
      <c r="W867" t="s">
        <v>282</v>
      </c>
      <c r="X867">
        <f>VLOOKUP(Table13[[#This Row],[Model]],Table12[[Model S]:[Column2]],2,0)</f>
        <v>67</v>
      </c>
      <c r="Y867">
        <v>1996</v>
      </c>
      <c r="Z867">
        <f>VLOOKUP(Table13[[#This Row],[Year]],$E$4:$F$31,2,0)</f>
        <v>7</v>
      </c>
      <c r="AA867" t="s">
        <v>125</v>
      </c>
      <c r="AB867">
        <f>VLOOKUP(Table13[[#This Row],[Engine Fuel Type]],$G$4:$H$13,2,0)</f>
        <v>10</v>
      </c>
      <c r="AC867">
        <v>185</v>
      </c>
      <c r="AD867">
        <v>4</v>
      </c>
      <c r="AE867" t="s">
        <v>75</v>
      </c>
      <c r="AF867">
        <f>VLOOKUP(Table13[[#This Row],[Transmission Type]],$I$4:$J$7,2,0)</f>
        <v>4</v>
      </c>
      <c r="AG867" t="s">
        <v>92</v>
      </c>
      <c r="AH867">
        <f>VLOOKUP(Table13[[#This Row],[Driven_Wheels]],$K$4:$L$7,2,0)</f>
        <v>3</v>
      </c>
      <c r="AI867">
        <v>2</v>
      </c>
      <c r="AJ867" t="s">
        <v>86</v>
      </c>
      <c r="AK867">
        <f>VLOOKUP(Table13[[#This Row],[Market Category]],$M$4:$N$75,2,0)</f>
        <v>68</v>
      </c>
      <c r="AL867" t="s">
        <v>70</v>
      </c>
      <c r="AM867">
        <f>VLOOKUP(Table13[[#This Row],[Vehicle Size]],$O$4:$P$6,2,0)</f>
        <v>1</v>
      </c>
      <c r="AN867" t="s">
        <v>87</v>
      </c>
      <c r="AO867">
        <f>VLOOKUP(Table13[[#This Row],[Vehicle Style]],$Q$4:$R$19,2,0)</f>
        <v>7</v>
      </c>
      <c r="AP867">
        <v>26</v>
      </c>
      <c r="AQ867">
        <v>18</v>
      </c>
      <c r="AR867">
        <v>376</v>
      </c>
      <c r="AS867">
        <v>2000</v>
      </c>
    </row>
    <row r="868" spans="3:45" x14ac:dyDescent="0.35">
      <c r="C868" t="s">
        <v>1079</v>
      </c>
      <c r="D868">
        <v>865</v>
      </c>
      <c r="T868">
        <v>865</v>
      </c>
      <c r="U868" t="s">
        <v>220</v>
      </c>
      <c r="V868">
        <f>VLOOKUP(Table13[[#This Row],[Make]],$A$4:$B$51,2,0)</f>
        <v>40</v>
      </c>
      <c r="W868" t="s">
        <v>282</v>
      </c>
      <c r="X868">
        <f>VLOOKUP(Table13[[#This Row],[Model]],Table12[[Model S]:[Column2]],2,0)</f>
        <v>67</v>
      </c>
      <c r="Y868">
        <v>1996</v>
      </c>
      <c r="Z868">
        <f>VLOOKUP(Table13[[#This Row],[Year]],$E$4:$F$31,2,0)</f>
        <v>7</v>
      </c>
      <c r="AA868" t="s">
        <v>125</v>
      </c>
      <c r="AB868">
        <f>VLOOKUP(Table13[[#This Row],[Engine Fuel Type]],$G$4:$H$13,2,0)</f>
        <v>10</v>
      </c>
      <c r="AC868">
        <v>170</v>
      </c>
      <c r="AD868">
        <v>6</v>
      </c>
      <c r="AE868" t="s">
        <v>81</v>
      </c>
      <c r="AF868">
        <f>VLOOKUP(Table13[[#This Row],[Transmission Type]],$I$4:$J$7,2,0)</f>
        <v>2</v>
      </c>
      <c r="AG868" t="s">
        <v>92</v>
      </c>
      <c r="AH868">
        <f>VLOOKUP(Table13[[#This Row],[Driven_Wheels]],$K$4:$L$7,2,0)</f>
        <v>3</v>
      </c>
      <c r="AI868">
        <v>2</v>
      </c>
      <c r="AJ868" t="s">
        <v>107</v>
      </c>
      <c r="AK868">
        <f>VLOOKUP(Table13[[#This Row],[Market Category]],$M$4:$N$75,2,0)</f>
        <v>64</v>
      </c>
      <c r="AL868" t="s">
        <v>70</v>
      </c>
      <c r="AM868">
        <f>VLOOKUP(Table13[[#This Row],[Vehicle Size]],$O$4:$P$6,2,0)</f>
        <v>1</v>
      </c>
      <c r="AN868" t="s">
        <v>87</v>
      </c>
      <c r="AO868">
        <f>VLOOKUP(Table13[[#This Row],[Vehicle Style]],$Q$4:$R$19,2,0)</f>
        <v>7</v>
      </c>
      <c r="AP868">
        <v>23</v>
      </c>
      <c r="AQ868">
        <v>17</v>
      </c>
      <c r="AR868">
        <v>376</v>
      </c>
      <c r="AS868">
        <v>2000</v>
      </c>
    </row>
    <row r="869" spans="3:45" x14ac:dyDescent="0.35">
      <c r="C869" t="s">
        <v>1080</v>
      </c>
      <c r="D869">
        <v>866</v>
      </c>
      <c r="T869">
        <v>866</v>
      </c>
      <c r="U869" t="s">
        <v>220</v>
      </c>
      <c r="V869">
        <f>VLOOKUP(Table13[[#This Row],[Make]],$A$4:$B$51,2,0)</f>
        <v>40</v>
      </c>
      <c r="W869" t="s">
        <v>282</v>
      </c>
      <c r="X869">
        <f>VLOOKUP(Table13[[#This Row],[Model]],Table12[[Model S]:[Column2]],2,0)</f>
        <v>67</v>
      </c>
      <c r="Y869">
        <v>1996</v>
      </c>
      <c r="Z869">
        <f>VLOOKUP(Table13[[#This Row],[Year]],$E$4:$F$31,2,0)</f>
        <v>7</v>
      </c>
      <c r="AA869" t="s">
        <v>125</v>
      </c>
      <c r="AB869">
        <f>VLOOKUP(Table13[[#This Row],[Engine Fuel Type]],$G$4:$H$13,2,0)</f>
        <v>10</v>
      </c>
      <c r="AC869">
        <v>150</v>
      </c>
      <c r="AD869">
        <v>4</v>
      </c>
      <c r="AE869" t="s">
        <v>75</v>
      </c>
      <c r="AF869">
        <f>VLOOKUP(Table13[[#This Row],[Transmission Type]],$I$4:$J$7,2,0)</f>
        <v>4</v>
      </c>
      <c r="AG869" t="s">
        <v>92</v>
      </c>
      <c r="AH869">
        <f>VLOOKUP(Table13[[#This Row],[Driven_Wheels]],$K$4:$L$7,2,0)</f>
        <v>3</v>
      </c>
      <c r="AI869">
        <v>2</v>
      </c>
      <c r="AJ869" t="s">
        <v>267</v>
      </c>
      <c r="AK869">
        <f>VLOOKUP(Table13[[#This Row],[Market Category]],$M$4:$N$75,2,0)</f>
        <v>58</v>
      </c>
      <c r="AL869" t="s">
        <v>70</v>
      </c>
      <c r="AM869">
        <f>VLOOKUP(Table13[[#This Row],[Vehicle Size]],$O$4:$P$6,2,0)</f>
        <v>1</v>
      </c>
      <c r="AN869" t="s">
        <v>71</v>
      </c>
      <c r="AO869">
        <f>VLOOKUP(Table13[[#This Row],[Vehicle Style]],$Q$4:$R$19,2,0)</f>
        <v>1</v>
      </c>
      <c r="AP869">
        <v>26</v>
      </c>
      <c r="AQ869">
        <v>18</v>
      </c>
      <c r="AR869">
        <v>376</v>
      </c>
      <c r="AS869">
        <v>2000</v>
      </c>
    </row>
    <row r="870" spans="3:45" x14ac:dyDescent="0.35">
      <c r="C870" t="s">
        <v>1081</v>
      </c>
      <c r="D870">
        <v>867</v>
      </c>
      <c r="T870">
        <v>867</v>
      </c>
      <c r="U870" t="s">
        <v>220</v>
      </c>
      <c r="V870">
        <f>VLOOKUP(Table13[[#This Row],[Make]],$A$4:$B$51,2,0)</f>
        <v>40</v>
      </c>
      <c r="W870" t="s">
        <v>282</v>
      </c>
      <c r="X870">
        <f>VLOOKUP(Table13[[#This Row],[Model]],Table12[[Model S]:[Column2]],2,0)</f>
        <v>67</v>
      </c>
      <c r="Y870">
        <v>1996</v>
      </c>
      <c r="Z870">
        <f>VLOOKUP(Table13[[#This Row],[Year]],$E$4:$F$31,2,0)</f>
        <v>7</v>
      </c>
      <c r="AA870" t="s">
        <v>125</v>
      </c>
      <c r="AB870">
        <f>VLOOKUP(Table13[[#This Row],[Engine Fuel Type]],$G$4:$H$13,2,0)</f>
        <v>10</v>
      </c>
      <c r="AC870">
        <v>150</v>
      </c>
      <c r="AD870">
        <v>4</v>
      </c>
      <c r="AE870" t="s">
        <v>75</v>
      </c>
      <c r="AF870">
        <f>VLOOKUP(Table13[[#This Row],[Transmission Type]],$I$4:$J$7,2,0)</f>
        <v>4</v>
      </c>
      <c r="AG870" t="s">
        <v>92</v>
      </c>
      <c r="AH870">
        <f>VLOOKUP(Table13[[#This Row],[Driven_Wheels]],$K$4:$L$7,2,0)</f>
        <v>3</v>
      </c>
      <c r="AI870">
        <v>2</v>
      </c>
      <c r="AJ870" t="s">
        <v>107</v>
      </c>
      <c r="AK870">
        <f>VLOOKUP(Table13[[#This Row],[Market Category]],$M$4:$N$75,2,0)</f>
        <v>64</v>
      </c>
      <c r="AL870" t="s">
        <v>70</v>
      </c>
      <c r="AM870">
        <f>VLOOKUP(Table13[[#This Row],[Vehicle Size]],$O$4:$P$6,2,0)</f>
        <v>1</v>
      </c>
      <c r="AN870" t="s">
        <v>87</v>
      </c>
      <c r="AO870">
        <f>VLOOKUP(Table13[[#This Row],[Vehicle Style]],$Q$4:$R$19,2,0)</f>
        <v>7</v>
      </c>
      <c r="AP870">
        <v>26</v>
      </c>
      <c r="AQ870">
        <v>18</v>
      </c>
      <c r="AR870">
        <v>376</v>
      </c>
      <c r="AS870">
        <v>2000</v>
      </c>
    </row>
    <row r="871" spans="3:45" x14ac:dyDescent="0.35">
      <c r="C871" t="s">
        <v>1082</v>
      </c>
      <c r="D871">
        <v>868</v>
      </c>
      <c r="T871">
        <v>868</v>
      </c>
      <c r="U871" t="s">
        <v>220</v>
      </c>
      <c r="V871">
        <f>VLOOKUP(Table13[[#This Row],[Make]],$A$4:$B$51,2,0)</f>
        <v>40</v>
      </c>
      <c r="W871" t="s">
        <v>282</v>
      </c>
      <c r="X871">
        <f>VLOOKUP(Table13[[#This Row],[Model]],Table12[[Model S]:[Column2]],2,0)</f>
        <v>67</v>
      </c>
      <c r="Y871">
        <v>1997</v>
      </c>
      <c r="Z871">
        <f>VLOOKUP(Table13[[#This Row],[Year]],$E$4:$F$31,2,0)</f>
        <v>8</v>
      </c>
      <c r="AA871" t="s">
        <v>125</v>
      </c>
      <c r="AB871">
        <f>VLOOKUP(Table13[[#This Row],[Engine Fuel Type]],$G$4:$H$13,2,0)</f>
        <v>10</v>
      </c>
      <c r="AC871">
        <v>185</v>
      </c>
      <c r="AD871">
        <v>4</v>
      </c>
      <c r="AE871" t="s">
        <v>75</v>
      </c>
      <c r="AF871">
        <f>VLOOKUP(Table13[[#This Row],[Transmission Type]],$I$4:$J$7,2,0)</f>
        <v>4</v>
      </c>
      <c r="AG871" t="s">
        <v>92</v>
      </c>
      <c r="AH871">
        <f>VLOOKUP(Table13[[#This Row],[Driven_Wheels]],$K$4:$L$7,2,0)</f>
        <v>3</v>
      </c>
      <c r="AI871">
        <v>2</v>
      </c>
      <c r="AJ871" t="s">
        <v>271</v>
      </c>
      <c r="AK871">
        <f>VLOOKUP(Table13[[#This Row],[Market Category]],$M$4:$N$75,2,0)</f>
        <v>60</v>
      </c>
      <c r="AL871" t="s">
        <v>70</v>
      </c>
      <c r="AM871">
        <f>VLOOKUP(Table13[[#This Row],[Vehicle Size]],$O$4:$P$6,2,0)</f>
        <v>1</v>
      </c>
      <c r="AN871" t="s">
        <v>71</v>
      </c>
      <c r="AO871">
        <f>VLOOKUP(Table13[[#This Row],[Vehicle Style]],$Q$4:$R$19,2,0)</f>
        <v>1</v>
      </c>
      <c r="AP871">
        <v>25</v>
      </c>
      <c r="AQ871">
        <v>18</v>
      </c>
      <c r="AR871">
        <v>376</v>
      </c>
      <c r="AS871">
        <v>2000</v>
      </c>
    </row>
    <row r="872" spans="3:45" x14ac:dyDescent="0.35">
      <c r="C872" t="s">
        <v>1083</v>
      </c>
      <c r="D872">
        <v>869</v>
      </c>
      <c r="T872">
        <v>869</v>
      </c>
      <c r="U872" t="s">
        <v>220</v>
      </c>
      <c r="V872">
        <f>VLOOKUP(Table13[[#This Row],[Make]],$A$4:$B$51,2,0)</f>
        <v>40</v>
      </c>
      <c r="W872" t="s">
        <v>282</v>
      </c>
      <c r="X872">
        <f>VLOOKUP(Table13[[#This Row],[Model]],Table12[[Model S]:[Column2]],2,0)</f>
        <v>67</v>
      </c>
      <c r="Y872">
        <v>1997</v>
      </c>
      <c r="Z872">
        <f>VLOOKUP(Table13[[#This Row],[Year]],$E$4:$F$31,2,0)</f>
        <v>8</v>
      </c>
      <c r="AA872" t="s">
        <v>125</v>
      </c>
      <c r="AB872">
        <f>VLOOKUP(Table13[[#This Row],[Engine Fuel Type]],$G$4:$H$13,2,0)</f>
        <v>10</v>
      </c>
      <c r="AC872">
        <v>170</v>
      </c>
      <c r="AD872">
        <v>6</v>
      </c>
      <c r="AE872" t="s">
        <v>81</v>
      </c>
      <c r="AF872">
        <f>VLOOKUP(Table13[[#This Row],[Transmission Type]],$I$4:$J$7,2,0)</f>
        <v>2</v>
      </c>
      <c r="AG872" t="s">
        <v>92</v>
      </c>
      <c r="AH872">
        <f>VLOOKUP(Table13[[#This Row],[Driven_Wheels]],$K$4:$L$7,2,0)</f>
        <v>3</v>
      </c>
      <c r="AI872">
        <v>4</v>
      </c>
      <c r="AJ872" t="s">
        <v>267</v>
      </c>
      <c r="AK872">
        <f>VLOOKUP(Table13[[#This Row],[Market Category]],$M$4:$N$75,2,0)</f>
        <v>58</v>
      </c>
      <c r="AL872" t="s">
        <v>70</v>
      </c>
      <c r="AM872">
        <f>VLOOKUP(Table13[[#This Row],[Vehicle Size]],$O$4:$P$6,2,0)</f>
        <v>1</v>
      </c>
      <c r="AN872" t="s">
        <v>95</v>
      </c>
      <c r="AO872">
        <f>VLOOKUP(Table13[[#This Row],[Vehicle Style]],$Q$4:$R$19,2,0)</f>
        <v>3</v>
      </c>
      <c r="AP872">
        <v>23</v>
      </c>
      <c r="AQ872">
        <v>17</v>
      </c>
      <c r="AR872">
        <v>376</v>
      </c>
      <c r="AS872">
        <v>2000</v>
      </c>
    </row>
    <row r="873" spans="3:45" x14ac:dyDescent="0.35">
      <c r="C873" t="s">
        <v>1084</v>
      </c>
      <c r="D873">
        <v>870</v>
      </c>
      <c r="T873">
        <v>870</v>
      </c>
      <c r="U873" t="s">
        <v>220</v>
      </c>
      <c r="V873">
        <f>VLOOKUP(Table13[[#This Row],[Make]],$A$4:$B$51,2,0)</f>
        <v>40</v>
      </c>
      <c r="W873" t="s">
        <v>282</v>
      </c>
      <c r="X873">
        <f>VLOOKUP(Table13[[#This Row],[Model]],Table12[[Model S]:[Column2]],2,0)</f>
        <v>67</v>
      </c>
      <c r="Y873">
        <v>1997</v>
      </c>
      <c r="Z873">
        <f>VLOOKUP(Table13[[#This Row],[Year]],$E$4:$F$31,2,0)</f>
        <v>8</v>
      </c>
      <c r="AA873" t="s">
        <v>125</v>
      </c>
      <c r="AB873">
        <f>VLOOKUP(Table13[[#This Row],[Engine Fuel Type]],$G$4:$H$13,2,0)</f>
        <v>10</v>
      </c>
      <c r="AC873">
        <v>150</v>
      </c>
      <c r="AD873">
        <v>4</v>
      </c>
      <c r="AE873" t="s">
        <v>75</v>
      </c>
      <c r="AF873">
        <f>VLOOKUP(Table13[[#This Row],[Transmission Type]],$I$4:$J$7,2,0)</f>
        <v>4</v>
      </c>
      <c r="AG873" t="s">
        <v>92</v>
      </c>
      <c r="AH873">
        <f>VLOOKUP(Table13[[#This Row],[Driven_Wheels]],$K$4:$L$7,2,0)</f>
        <v>3</v>
      </c>
      <c r="AI873">
        <v>2</v>
      </c>
      <c r="AJ873" t="s">
        <v>107</v>
      </c>
      <c r="AK873">
        <f>VLOOKUP(Table13[[#This Row],[Market Category]],$M$4:$N$75,2,0)</f>
        <v>64</v>
      </c>
      <c r="AL873" t="s">
        <v>70</v>
      </c>
      <c r="AM873">
        <f>VLOOKUP(Table13[[#This Row],[Vehicle Size]],$O$4:$P$6,2,0)</f>
        <v>1</v>
      </c>
      <c r="AN873" t="s">
        <v>87</v>
      </c>
      <c r="AO873">
        <f>VLOOKUP(Table13[[#This Row],[Vehicle Style]],$Q$4:$R$19,2,0)</f>
        <v>7</v>
      </c>
      <c r="AP873">
        <v>26</v>
      </c>
      <c r="AQ873">
        <v>18</v>
      </c>
      <c r="AR873">
        <v>376</v>
      </c>
      <c r="AS873">
        <v>2000</v>
      </c>
    </row>
    <row r="874" spans="3:45" x14ac:dyDescent="0.35">
      <c r="C874" t="s">
        <v>1085</v>
      </c>
      <c r="D874">
        <v>871</v>
      </c>
      <c r="T874">
        <v>871</v>
      </c>
      <c r="U874" t="s">
        <v>220</v>
      </c>
      <c r="V874">
        <f>VLOOKUP(Table13[[#This Row],[Make]],$A$4:$B$51,2,0)</f>
        <v>40</v>
      </c>
      <c r="W874" t="s">
        <v>282</v>
      </c>
      <c r="X874">
        <f>VLOOKUP(Table13[[#This Row],[Model]],Table12[[Model S]:[Column2]],2,0)</f>
        <v>67</v>
      </c>
      <c r="Y874">
        <v>1997</v>
      </c>
      <c r="Z874">
        <f>VLOOKUP(Table13[[#This Row],[Year]],$E$4:$F$31,2,0)</f>
        <v>8</v>
      </c>
      <c r="AA874" t="s">
        <v>125</v>
      </c>
      <c r="AB874">
        <f>VLOOKUP(Table13[[#This Row],[Engine Fuel Type]],$G$4:$H$13,2,0)</f>
        <v>10</v>
      </c>
      <c r="AC874">
        <v>150</v>
      </c>
      <c r="AD874">
        <v>4</v>
      </c>
      <c r="AE874" t="s">
        <v>75</v>
      </c>
      <c r="AF874">
        <f>VLOOKUP(Table13[[#This Row],[Transmission Type]],$I$4:$J$7,2,0)</f>
        <v>4</v>
      </c>
      <c r="AG874" t="s">
        <v>92</v>
      </c>
      <c r="AH874">
        <f>VLOOKUP(Table13[[#This Row],[Driven_Wheels]],$K$4:$L$7,2,0)</f>
        <v>3</v>
      </c>
      <c r="AI874">
        <v>2</v>
      </c>
      <c r="AJ874" t="s">
        <v>267</v>
      </c>
      <c r="AK874">
        <f>VLOOKUP(Table13[[#This Row],[Market Category]],$M$4:$N$75,2,0)</f>
        <v>58</v>
      </c>
      <c r="AL874" t="s">
        <v>70</v>
      </c>
      <c r="AM874">
        <f>VLOOKUP(Table13[[#This Row],[Vehicle Size]],$O$4:$P$6,2,0)</f>
        <v>1</v>
      </c>
      <c r="AN874" t="s">
        <v>71</v>
      </c>
      <c r="AO874">
        <f>VLOOKUP(Table13[[#This Row],[Vehicle Style]],$Q$4:$R$19,2,0)</f>
        <v>1</v>
      </c>
      <c r="AP874">
        <v>26</v>
      </c>
      <c r="AQ874">
        <v>18</v>
      </c>
      <c r="AR874">
        <v>376</v>
      </c>
      <c r="AS874">
        <v>2000</v>
      </c>
    </row>
    <row r="875" spans="3:45" x14ac:dyDescent="0.35">
      <c r="C875" t="s">
        <v>1086</v>
      </c>
      <c r="D875">
        <v>872</v>
      </c>
      <c r="T875">
        <v>872</v>
      </c>
      <c r="U875" t="s">
        <v>220</v>
      </c>
      <c r="V875">
        <f>VLOOKUP(Table13[[#This Row],[Make]],$A$4:$B$51,2,0)</f>
        <v>40</v>
      </c>
      <c r="W875" t="s">
        <v>282</v>
      </c>
      <c r="X875">
        <f>VLOOKUP(Table13[[#This Row],[Model]],Table12[[Model S]:[Column2]],2,0)</f>
        <v>67</v>
      </c>
      <c r="Y875">
        <v>1997</v>
      </c>
      <c r="Z875">
        <f>VLOOKUP(Table13[[#This Row],[Year]],$E$4:$F$31,2,0)</f>
        <v>8</v>
      </c>
      <c r="AA875" t="s">
        <v>125</v>
      </c>
      <c r="AB875">
        <f>VLOOKUP(Table13[[#This Row],[Engine Fuel Type]],$G$4:$H$13,2,0)</f>
        <v>10</v>
      </c>
      <c r="AC875">
        <v>185</v>
      </c>
      <c r="AD875">
        <v>4</v>
      </c>
      <c r="AE875" t="s">
        <v>75</v>
      </c>
      <c r="AF875">
        <f>VLOOKUP(Table13[[#This Row],[Transmission Type]],$I$4:$J$7,2,0)</f>
        <v>4</v>
      </c>
      <c r="AG875" t="s">
        <v>92</v>
      </c>
      <c r="AH875">
        <f>VLOOKUP(Table13[[#This Row],[Driven_Wheels]],$K$4:$L$7,2,0)</f>
        <v>3</v>
      </c>
      <c r="AI875">
        <v>2</v>
      </c>
      <c r="AJ875" t="s">
        <v>86</v>
      </c>
      <c r="AK875">
        <f>VLOOKUP(Table13[[#This Row],[Market Category]],$M$4:$N$75,2,0)</f>
        <v>68</v>
      </c>
      <c r="AL875" t="s">
        <v>70</v>
      </c>
      <c r="AM875">
        <f>VLOOKUP(Table13[[#This Row],[Vehicle Size]],$O$4:$P$6,2,0)</f>
        <v>1</v>
      </c>
      <c r="AN875" t="s">
        <v>87</v>
      </c>
      <c r="AO875">
        <f>VLOOKUP(Table13[[#This Row],[Vehicle Style]],$Q$4:$R$19,2,0)</f>
        <v>7</v>
      </c>
      <c r="AP875">
        <v>25</v>
      </c>
      <c r="AQ875">
        <v>18</v>
      </c>
      <c r="AR875">
        <v>376</v>
      </c>
      <c r="AS875">
        <v>2078</v>
      </c>
    </row>
    <row r="876" spans="3:45" x14ac:dyDescent="0.35">
      <c r="C876" t="s">
        <v>1087</v>
      </c>
      <c r="D876">
        <v>873</v>
      </c>
      <c r="T876">
        <v>873</v>
      </c>
      <c r="U876" t="s">
        <v>220</v>
      </c>
      <c r="V876">
        <f>VLOOKUP(Table13[[#This Row],[Make]],$A$4:$B$51,2,0)</f>
        <v>40</v>
      </c>
      <c r="W876" t="s">
        <v>282</v>
      </c>
      <c r="X876">
        <f>VLOOKUP(Table13[[#This Row],[Model]],Table12[[Model S]:[Column2]],2,0)</f>
        <v>67</v>
      </c>
      <c r="Y876">
        <v>1997</v>
      </c>
      <c r="Z876">
        <f>VLOOKUP(Table13[[#This Row],[Year]],$E$4:$F$31,2,0)</f>
        <v>8</v>
      </c>
      <c r="AA876" t="s">
        <v>125</v>
      </c>
      <c r="AB876">
        <f>VLOOKUP(Table13[[#This Row],[Engine Fuel Type]],$G$4:$H$13,2,0)</f>
        <v>10</v>
      </c>
      <c r="AC876">
        <v>185</v>
      </c>
      <c r="AD876">
        <v>4</v>
      </c>
      <c r="AE876" t="s">
        <v>75</v>
      </c>
      <c r="AF876">
        <f>VLOOKUP(Table13[[#This Row],[Transmission Type]],$I$4:$J$7,2,0)</f>
        <v>4</v>
      </c>
      <c r="AG876" t="s">
        <v>92</v>
      </c>
      <c r="AH876">
        <f>VLOOKUP(Table13[[#This Row],[Driven_Wheels]],$K$4:$L$7,2,0)</f>
        <v>3</v>
      </c>
      <c r="AI876">
        <v>4</v>
      </c>
      <c r="AJ876" t="s">
        <v>271</v>
      </c>
      <c r="AK876">
        <f>VLOOKUP(Table13[[#This Row],[Market Category]],$M$4:$N$75,2,0)</f>
        <v>60</v>
      </c>
      <c r="AL876" t="s">
        <v>70</v>
      </c>
      <c r="AM876">
        <f>VLOOKUP(Table13[[#This Row],[Vehicle Size]],$O$4:$P$6,2,0)</f>
        <v>1</v>
      </c>
      <c r="AN876" t="s">
        <v>95</v>
      </c>
      <c r="AO876">
        <f>VLOOKUP(Table13[[#This Row],[Vehicle Style]],$Q$4:$R$19,2,0)</f>
        <v>3</v>
      </c>
      <c r="AP876">
        <v>25</v>
      </c>
      <c r="AQ876">
        <v>18</v>
      </c>
      <c r="AR876">
        <v>376</v>
      </c>
      <c r="AS876">
        <v>2000</v>
      </c>
    </row>
    <row r="877" spans="3:45" x14ac:dyDescent="0.35">
      <c r="C877" t="s">
        <v>1088</v>
      </c>
      <c r="D877">
        <v>874</v>
      </c>
      <c r="T877">
        <v>874</v>
      </c>
      <c r="U877" t="s">
        <v>220</v>
      </c>
      <c r="V877">
        <f>VLOOKUP(Table13[[#This Row],[Make]],$A$4:$B$51,2,0)</f>
        <v>40</v>
      </c>
      <c r="W877" t="s">
        <v>282</v>
      </c>
      <c r="X877">
        <f>VLOOKUP(Table13[[#This Row],[Model]],Table12[[Model S]:[Column2]],2,0)</f>
        <v>67</v>
      </c>
      <c r="Y877">
        <v>1997</v>
      </c>
      <c r="Z877">
        <f>VLOOKUP(Table13[[#This Row],[Year]],$E$4:$F$31,2,0)</f>
        <v>8</v>
      </c>
      <c r="AA877" t="s">
        <v>125</v>
      </c>
      <c r="AB877">
        <f>VLOOKUP(Table13[[#This Row],[Engine Fuel Type]],$G$4:$H$13,2,0)</f>
        <v>10</v>
      </c>
      <c r="AC877">
        <v>170</v>
      </c>
      <c r="AD877">
        <v>6</v>
      </c>
      <c r="AE877" t="s">
        <v>81</v>
      </c>
      <c r="AF877">
        <f>VLOOKUP(Table13[[#This Row],[Transmission Type]],$I$4:$J$7,2,0)</f>
        <v>2</v>
      </c>
      <c r="AG877" t="s">
        <v>92</v>
      </c>
      <c r="AH877">
        <f>VLOOKUP(Table13[[#This Row],[Driven_Wheels]],$K$4:$L$7,2,0)</f>
        <v>3</v>
      </c>
      <c r="AI877">
        <v>2</v>
      </c>
      <c r="AJ877" t="s">
        <v>107</v>
      </c>
      <c r="AK877">
        <f>VLOOKUP(Table13[[#This Row],[Market Category]],$M$4:$N$75,2,0)</f>
        <v>64</v>
      </c>
      <c r="AL877" t="s">
        <v>70</v>
      </c>
      <c r="AM877">
        <f>VLOOKUP(Table13[[#This Row],[Vehicle Size]],$O$4:$P$6,2,0)</f>
        <v>1</v>
      </c>
      <c r="AN877" t="s">
        <v>87</v>
      </c>
      <c r="AO877">
        <f>VLOOKUP(Table13[[#This Row],[Vehicle Style]],$Q$4:$R$19,2,0)</f>
        <v>7</v>
      </c>
      <c r="AP877">
        <v>23</v>
      </c>
      <c r="AQ877">
        <v>17</v>
      </c>
      <c r="AR877">
        <v>376</v>
      </c>
      <c r="AS877">
        <v>2117</v>
      </c>
    </row>
    <row r="878" spans="3:45" x14ac:dyDescent="0.35">
      <c r="C878" t="s">
        <v>1089</v>
      </c>
      <c r="D878">
        <v>875</v>
      </c>
      <c r="T878">
        <v>875</v>
      </c>
      <c r="U878" t="s">
        <v>220</v>
      </c>
      <c r="V878">
        <f>VLOOKUP(Table13[[#This Row],[Make]],$A$4:$B$51,2,0)</f>
        <v>40</v>
      </c>
      <c r="W878" t="s">
        <v>282</v>
      </c>
      <c r="X878">
        <f>VLOOKUP(Table13[[#This Row],[Model]],Table12[[Model S]:[Column2]],2,0)</f>
        <v>67</v>
      </c>
      <c r="Y878">
        <v>1997</v>
      </c>
      <c r="Z878">
        <f>VLOOKUP(Table13[[#This Row],[Year]],$E$4:$F$31,2,0)</f>
        <v>8</v>
      </c>
      <c r="AA878" t="s">
        <v>125</v>
      </c>
      <c r="AB878">
        <f>VLOOKUP(Table13[[#This Row],[Engine Fuel Type]],$G$4:$H$13,2,0)</f>
        <v>10</v>
      </c>
      <c r="AC878">
        <v>150</v>
      </c>
      <c r="AD878">
        <v>4</v>
      </c>
      <c r="AE878" t="s">
        <v>75</v>
      </c>
      <c r="AF878">
        <f>VLOOKUP(Table13[[#This Row],[Transmission Type]],$I$4:$J$7,2,0)</f>
        <v>4</v>
      </c>
      <c r="AG878" t="s">
        <v>92</v>
      </c>
      <c r="AH878">
        <f>VLOOKUP(Table13[[#This Row],[Driven_Wheels]],$K$4:$L$7,2,0)</f>
        <v>3</v>
      </c>
      <c r="AI878">
        <v>4</v>
      </c>
      <c r="AJ878" t="s">
        <v>267</v>
      </c>
      <c r="AK878">
        <f>VLOOKUP(Table13[[#This Row],[Market Category]],$M$4:$N$75,2,0)</f>
        <v>58</v>
      </c>
      <c r="AL878" t="s">
        <v>70</v>
      </c>
      <c r="AM878">
        <f>VLOOKUP(Table13[[#This Row],[Vehicle Size]],$O$4:$P$6,2,0)</f>
        <v>1</v>
      </c>
      <c r="AN878" t="s">
        <v>95</v>
      </c>
      <c r="AO878">
        <f>VLOOKUP(Table13[[#This Row],[Vehicle Style]],$Q$4:$R$19,2,0)</f>
        <v>3</v>
      </c>
      <c r="AP878">
        <v>26</v>
      </c>
      <c r="AQ878">
        <v>18</v>
      </c>
      <c r="AR878">
        <v>376</v>
      </c>
      <c r="AS878">
        <v>2000</v>
      </c>
    </row>
    <row r="879" spans="3:45" x14ac:dyDescent="0.35">
      <c r="C879" t="s">
        <v>1090</v>
      </c>
      <c r="D879">
        <v>876</v>
      </c>
      <c r="T879">
        <v>876</v>
      </c>
      <c r="U879" t="s">
        <v>220</v>
      </c>
      <c r="V879">
        <f>VLOOKUP(Table13[[#This Row],[Make]],$A$4:$B$51,2,0)</f>
        <v>40</v>
      </c>
      <c r="W879" t="s">
        <v>282</v>
      </c>
      <c r="X879">
        <f>VLOOKUP(Table13[[#This Row],[Model]],Table12[[Model S]:[Column2]],2,0)</f>
        <v>67</v>
      </c>
      <c r="Y879">
        <v>1997</v>
      </c>
      <c r="Z879">
        <f>VLOOKUP(Table13[[#This Row],[Year]],$E$4:$F$31,2,0)</f>
        <v>8</v>
      </c>
      <c r="AA879" t="s">
        <v>125</v>
      </c>
      <c r="AB879">
        <f>VLOOKUP(Table13[[#This Row],[Engine Fuel Type]],$G$4:$H$13,2,0)</f>
        <v>10</v>
      </c>
      <c r="AC879">
        <v>185</v>
      </c>
      <c r="AD879">
        <v>4</v>
      </c>
      <c r="AE879" t="s">
        <v>75</v>
      </c>
      <c r="AF879">
        <f>VLOOKUP(Table13[[#This Row],[Transmission Type]],$I$4:$J$7,2,0)</f>
        <v>4</v>
      </c>
      <c r="AG879" t="s">
        <v>92</v>
      </c>
      <c r="AH879">
        <f>VLOOKUP(Table13[[#This Row],[Driven_Wheels]],$K$4:$L$7,2,0)</f>
        <v>3</v>
      </c>
      <c r="AI879">
        <v>2</v>
      </c>
      <c r="AJ879" t="s">
        <v>86</v>
      </c>
      <c r="AK879">
        <f>VLOOKUP(Table13[[#This Row],[Market Category]],$M$4:$N$75,2,0)</f>
        <v>68</v>
      </c>
      <c r="AL879" t="s">
        <v>70</v>
      </c>
      <c r="AM879">
        <f>VLOOKUP(Table13[[#This Row],[Vehicle Size]],$O$4:$P$6,2,0)</f>
        <v>1</v>
      </c>
      <c r="AN879" t="s">
        <v>87</v>
      </c>
      <c r="AO879">
        <f>VLOOKUP(Table13[[#This Row],[Vehicle Style]],$Q$4:$R$19,2,0)</f>
        <v>7</v>
      </c>
      <c r="AP879">
        <v>25</v>
      </c>
      <c r="AQ879">
        <v>18</v>
      </c>
      <c r="AR879">
        <v>376</v>
      </c>
      <c r="AS879">
        <v>2115</v>
      </c>
    </row>
    <row r="880" spans="3:45" x14ac:dyDescent="0.35">
      <c r="C880" t="s">
        <v>1091</v>
      </c>
      <c r="D880">
        <v>877</v>
      </c>
      <c r="T880">
        <v>877</v>
      </c>
      <c r="U880" t="s">
        <v>220</v>
      </c>
      <c r="V880">
        <f>VLOOKUP(Table13[[#This Row],[Make]],$A$4:$B$51,2,0)</f>
        <v>40</v>
      </c>
      <c r="W880" t="s">
        <v>282</v>
      </c>
      <c r="X880">
        <f>VLOOKUP(Table13[[#This Row],[Model]],Table12[[Model S]:[Column2]],2,0)</f>
        <v>67</v>
      </c>
      <c r="Y880">
        <v>1998</v>
      </c>
      <c r="Z880">
        <f>VLOOKUP(Table13[[#This Row],[Year]],$E$4:$F$31,2,0)</f>
        <v>9</v>
      </c>
      <c r="AA880" t="s">
        <v>125</v>
      </c>
      <c r="AB880">
        <f>VLOOKUP(Table13[[#This Row],[Engine Fuel Type]],$G$4:$H$13,2,0)</f>
        <v>10</v>
      </c>
      <c r="AC880">
        <v>185</v>
      </c>
      <c r="AD880">
        <v>4</v>
      </c>
      <c r="AE880" t="s">
        <v>75</v>
      </c>
      <c r="AF880">
        <f>VLOOKUP(Table13[[#This Row],[Transmission Type]],$I$4:$J$7,2,0)</f>
        <v>4</v>
      </c>
      <c r="AG880" t="s">
        <v>92</v>
      </c>
      <c r="AH880">
        <f>VLOOKUP(Table13[[#This Row],[Driven_Wheels]],$K$4:$L$7,2,0)</f>
        <v>3</v>
      </c>
      <c r="AI880">
        <v>2</v>
      </c>
      <c r="AJ880" t="s">
        <v>267</v>
      </c>
      <c r="AK880">
        <f>VLOOKUP(Table13[[#This Row],[Market Category]],$M$4:$N$75,2,0)</f>
        <v>58</v>
      </c>
      <c r="AL880" t="s">
        <v>70</v>
      </c>
      <c r="AM880">
        <f>VLOOKUP(Table13[[#This Row],[Vehicle Size]],$O$4:$P$6,2,0)</f>
        <v>1</v>
      </c>
      <c r="AN880" t="s">
        <v>71</v>
      </c>
      <c r="AO880">
        <f>VLOOKUP(Table13[[#This Row],[Vehicle Style]],$Q$4:$R$19,2,0)</f>
        <v>1</v>
      </c>
      <c r="AP880">
        <v>25</v>
      </c>
      <c r="AQ880">
        <v>18</v>
      </c>
      <c r="AR880">
        <v>376</v>
      </c>
      <c r="AS880">
        <v>2000</v>
      </c>
    </row>
    <row r="881" spans="3:45" x14ac:dyDescent="0.35">
      <c r="C881" t="s">
        <v>1092</v>
      </c>
      <c r="D881">
        <v>878</v>
      </c>
      <c r="T881">
        <v>878</v>
      </c>
      <c r="U881" t="s">
        <v>220</v>
      </c>
      <c r="V881">
        <f>VLOOKUP(Table13[[#This Row],[Make]],$A$4:$B$51,2,0)</f>
        <v>40</v>
      </c>
      <c r="W881" t="s">
        <v>282</v>
      </c>
      <c r="X881">
        <f>VLOOKUP(Table13[[#This Row],[Model]],Table12[[Model S]:[Column2]],2,0)</f>
        <v>67</v>
      </c>
      <c r="Y881">
        <v>1998</v>
      </c>
      <c r="Z881">
        <f>VLOOKUP(Table13[[#This Row],[Year]],$E$4:$F$31,2,0)</f>
        <v>9</v>
      </c>
      <c r="AA881" t="s">
        <v>125</v>
      </c>
      <c r="AB881">
        <f>VLOOKUP(Table13[[#This Row],[Engine Fuel Type]],$G$4:$H$13,2,0)</f>
        <v>10</v>
      </c>
      <c r="AC881">
        <v>185</v>
      </c>
      <c r="AD881">
        <v>4</v>
      </c>
      <c r="AE881" t="s">
        <v>75</v>
      </c>
      <c r="AF881">
        <f>VLOOKUP(Table13[[#This Row],[Transmission Type]],$I$4:$J$7,2,0)</f>
        <v>4</v>
      </c>
      <c r="AG881" t="s">
        <v>92</v>
      </c>
      <c r="AH881">
        <f>VLOOKUP(Table13[[#This Row],[Driven_Wheels]],$K$4:$L$7,2,0)</f>
        <v>3</v>
      </c>
      <c r="AI881">
        <v>4</v>
      </c>
      <c r="AJ881" t="s">
        <v>271</v>
      </c>
      <c r="AK881">
        <f>VLOOKUP(Table13[[#This Row],[Market Category]],$M$4:$N$75,2,0)</f>
        <v>60</v>
      </c>
      <c r="AL881" t="s">
        <v>70</v>
      </c>
      <c r="AM881">
        <f>VLOOKUP(Table13[[#This Row],[Vehicle Size]],$O$4:$P$6,2,0)</f>
        <v>1</v>
      </c>
      <c r="AN881" t="s">
        <v>95</v>
      </c>
      <c r="AO881">
        <f>VLOOKUP(Table13[[#This Row],[Vehicle Style]],$Q$4:$R$19,2,0)</f>
        <v>3</v>
      </c>
      <c r="AP881">
        <v>24</v>
      </c>
      <c r="AQ881">
        <v>18</v>
      </c>
      <c r="AR881">
        <v>376</v>
      </c>
      <c r="AS881">
        <v>2000</v>
      </c>
    </row>
    <row r="882" spans="3:45" x14ac:dyDescent="0.35">
      <c r="C882" t="s">
        <v>1093</v>
      </c>
      <c r="D882">
        <v>879</v>
      </c>
      <c r="T882">
        <v>879</v>
      </c>
      <c r="U882" t="s">
        <v>220</v>
      </c>
      <c r="V882">
        <f>VLOOKUP(Table13[[#This Row],[Make]],$A$4:$B$51,2,0)</f>
        <v>40</v>
      </c>
      <c r="W882" t="s">
        <v>282</v>
      </c>
      <c r="X882">
        <f>VLOOKUP(Table13[[#This Row],[Model]],Table12[[Model S]:[Column2]],2,0)</f>
        <v>67</v>
      </c>
      <c r="Y882">
        <v>1998</v>
      </c>
      <c r="Z882">
        <f>VLOOKUP(Table13[[#This Row],[Year]],$E$4:$F$31,2,0)</f>
        <v>9</v>
      </c>
      <c r="AA882" t="s">
        <v>125</v>
      </c>
      <c r="AB882">
        <f>VLOOKUP(Table13[[#This Row],[Engine Fuel Type]],$G$4:$H$13,2,0)</f>
        <v>10</v>
      </c>
      <c r="AC882">
        <v>185</v>
      </c>
      <c r="AD882">
        <v>4</v>
      </c>
      <c r="AE882" t="s">
        <v>75</v>
      </c>
      <c r="AF882">
        <f>VLOOKUP(Table13[[#This Row],[Transmission Type]],$I$4:$J$7,2,0)</f>
        <v>4</v>
      </c>
      <c r="AG882" t="s">
        <v>92</v>
      </c>
      <c r="AH882">
        <f>VLOOKUP(Table13[[#This Row],[Driven_Wheels]],$K$4:$L$7,2,0)</f>
        <v>3</v>
      </c>
      <c r="AI882">
        <v>2</v>
      </c>
      <c r="AJ882" t="s">
        <v>86</v>
      </c>
      <c r="AK882">
        <f>VLOOKUP(Table13[[#This Row],[Market Category]],$M$4:$N$75,2,0)</f>
        <v>68</v>
      </c>
      <c r="AL882" t="s">
        <v>70</v>
      </c>
      <c r="AM882">
        <f>VLOOKUP(Table13[[#This Row],[Vehicle Size]],$O$4:$P$6,2,0)</f>
        <v>1</v>
      </c>
      <c r="AN882" t="s">
        <v>87</v>
      </c>
      <c r="AO882">
        <f>VLOOKUP(Table13[[#This Row],[Vehicle Style]],$Q$4:$R$19,2,0)</f>
        <v>7</v>
      </c>
      <c r="AP882">
        <v>25</v>
      </c>
      <c r="AQ882">
        <v>18</v>
      </c>
      <c r="AR882">
        <v>376</v>
      </c>
      <c r="AS882">
        <v>2268</v>
      </c>
    </row>
    <row r="883" spans="3:45" x14ac:dyDescent="0.35">
      <c r="C883" t="s">
        <v>1094</v>
      </c>
      <c r="D883">
        <v>880</v>
      </c>
      <c r="T883">
        <v>880</v>
      </c>
      <c r="U883" t="s">
        <v>220</v>
      </c>
      <c r="V883">
        <f>VLOOKUP(Table13[[#This Row],[Make]],$A$4:$B$51,2,0)</f>
        <v>40</v>
      </c>
      <c r="W883" t="s">
        <v>282</v>
      </c>
      <c r="X883">
        <f>VLOOKUP(Table13[[#This Row],[Model]],Table12[[Model S]:[Column2]],2,0)</f>
        <v>67</v>
      </c>
      <c r="Y883">
        <v>1998</v>
      </c>
      <c r="Z883">
        <f>VLOOKUP(Table13[[#This Row],[Year]],$E$4:$F$31,2,0)</f>
        <v>9</v>
      </c>
      <c r="AA883" t="s">
        <v>125</v>
      </c>
      <c r="AB883">
        <f>VLOOKUP(Table13[[#This Row],[Engine Fuel Type]],$G$4:$H$13,2,0)</f>
        <v>10</v>
      </c>
      <c r="AC883">
        <v>185</v>
      </c>
      <c r="AD883">
        <v>4</v>
      </c>
      <c r="AE883" t="s">
        <v>75</v>
      </c>
      <c r="AF883">
        <f>VLOOKUP(Table13[[#This Row],[Transmission Type]],$I$4:$J$7,2,0)</f>
        <v>4</v>
      </c>
      <c r="AG883" t="s">
        <v>92</v>
      </c>
      <c r="AH883">
        <f>VLOOKUP(Table13[[#This Row],[Driven_Wheels]],$K$4:$L$7,2,0)</f>
        <v>3</v>
      </c>
      <c r="AI883">
        <v>2</v>
      </c>
      <c r="AJ883" t="s">
        <v>271</v>
      </c>
      <c r="AK883">
        <f>VLOOKUP(Table13[[#This Row],[Market Category]],$M$4:$N$75,2,0)</f>
        <v>60</v>
      </c>
      <c r="AL883" t="s">
        <v>70</v>
      </c>
      <c r="AM883">
        <f>VLOOKUP(Table13[[#This Row],[Vehicle Size]],$O$4:$P$6,2,0)</f>
        <v>1</v>
      </c>
      <c r="AN883" t="s">
        <v>71</v>
      </c>
      <c r="AO883">
        <f>VLOOKUP(Table13[[#This Row],[Vehicle Style]],$Q$4:$R$19,2,0)</f>
        <v>1</v>
      </c>
      <c r="AP883">
        <v>24</v>
      </c>
      <c r="AQ883">
        <v>18</v>
      </c>
      <c r="AR883">
        <v>376</v>
      </c>
      <c r="AS883">
        <v>2000</v>
      </c>
    </row>
    <row r="884" spans="3:45" x14ac:dyDescent="0.35">
      <c r="C884" t="s">
        <v>1095</v>
      </c>
      <c r="D884">
        <v>881</v>
      </c>
      <c r="T884">
        <v>881</v>
      </c>
      <c r="U884" t="s">
        <v>97</v>
      </c>
      <c r="V884">
        <f>VLOOKUP(Table13[[#This Row],[Make]],$A$4:$B$51,2,0)</f>
        <v>4</v>
      </c>
      <c r="W884" t="s">
        <v>280</v>
      </c>
      <c r="X884">
        <f>VLOOKUP(Table13[[#This Row],[Model]],Table12[[Model S]:[Column2]],2,0)</f>
        <v>66</v>
      </c>
      <c r="Y884">
        <v>1993</v>
      </c>
      <c r="Z884">
        <f>VLOOKUP(Table13[[#This Row],[Year]],$E$4:$F$31,2,0)</f>
        <v>4</v>
      </c>
      <c r="AA884" t="s">
        <v>125</v>
      </c>
      <c r="AB884">
        <f>VLOOKUP(Table13[[#This Row],[Engine Fuel Type]],$G$4:$H$13,2,0)</f>
        <v>10</v>
      </c>
      <c r="AC884">
        <v>172</v>
      </c>
      <c r="AD884">
        <v>6</v>
      </c>
      <c r="AE884" t="s">
        <v>75</v>
      </c>
      <c r="AF884">
        <f>VLOOKUP(Table13[[#This Row],[Transmission Type]],$I$4:$J$7,2,0)</f>
        <v>4</v>
      </c>
      <c r="AG884" t="s">
        <v>68</v>
      </c>
      <c r="AH884">
        <f>VLOOKUP(Table13[[#This Row],[Driven_Wheels]],$K$4:$L$7,2,0)</f>
        <v>1</v>
      </c>
      <c r="AI884">
        <v>4</v>
      </c>
      <c r="AJ884" t="s">
        <v>107</v>
      </c>
      <c r="AK884">
        <f>VLOOKUP(Table13[[#This Row],[Market Category]],$M$4:$N$75,2,0)</f>
        <v>64</v>
      </c>
      <c r="AL884" t="s">
        <v>70</v>
      </c>
      <c r="AM884">
        <f>VLOOKUP(Table13[[#This Row],[Vehicle Size]],$O$4:$P$6,2,0)</f>
        <v>1</v>
      </c>
      <c r="AN884" t="s">
        <v>147</v>
      </c>
      <c r="AO884">
        <f>VLOOKUP(Table13[[#This Row],[Vehicle Style]],$Q$4:$R$19,2,0)</f>
        <v>15</v>
      </c>
      <c r="AP884">
        <v>20</v>
      </c>
      <c r="AQ884">
        <v>15</v>
      </c>
      <c r="AR884">
        <v>3105</v>
      </c>
      <c r="AS884">
        <v>2000</v>
      </c>
    </row>
    <row r="885" spans="3:45" x14ac:dyDescent="0.35">
      <c r="C885" t="s">
        <v>1096</v>
      </c>
      <c r="D885">
        <v>882</v>
      </c>
      <c r="T885">
        <v>882</v>
      </c>
      <c r="U885" t="s">
        <v>97</v>
      </c>
      <c r="V885">
        <f>VLOOKUP(Table13[[#This Row],[Make]],$A$4:$B$51,2,0)</f>
        <v>4</v>
      </c>
      <c r="W885" t="s">
        <v>280</v>
      </c>
      <c r="X885">
        <f>VLOOKUP(Table13[[#This Row],[Model]],Table12[[Model S]:[Column2]],2,0)</f>
        <v>66</v>
      </c>
      <c r="Y885">
        <v>1993</v>
      </c>
      <c r="Z885">
        <f>VLOOKUP(Table13[[#This Row],[Year]],$E$4:$F$31,2,0)</f>
        <v>4</v>
      </c>
      <c r="AA885" t="s">
        <v>125</v>
      </c>
      <c r="AB885">
        <f>VLOOKUP(Table13[[#This Row],[Engine Fuel Type]],$G$4:$H$13,2,0)</f>
        <v>10</v>
      </c>
      <c r="AC885">
        <v>172</v>
      </c>
      <c r="AD885">
        <v>6</v>
      </c>
      <c r="AE885" t="s">
        <v>75</v>
      </c>
      <c r="AF885">
        <f>VLOOKUP(Table13[[#This Row],[Transmission Type]],$I$4:$J$7,2,0)</f>
        <v>4</v>
      </c>
      <c r="AG885" t="s">
        <v>92</v>
      </c>
      <c r="AH885">
        <f>VLOOKUP(Table13[[#This Row],[Driven_Wheels]],$K$4:$L$7,2,0)</f>
        <v>3</v>
      </c>
      <c r="AI885">
        <v>4</v>
      </c>
      <c r="AJ885" t="s">
        <v>107</v>
      </c>
      <c r="AK885">
        <f>VLOOKUP(Table13[[#This Row],[Market Category]],$M$4:$N$75,2,0)</f>
        <v>64</v>
      </c>
      <c r="AL885" t="s">
        <v>70</v>
      </c>
      <c r="AM885">
        <f>VLOOKUP(Table13[[#This Row],[Vehicle Size]],$O$4:$P$6,2,0)</f>
        <v>1</v>
      </c>
      <c r="AN885" t="s">
        <v>147</v>
      </c>
      <c r="AO885">
        <f>VLOOKUP(Table13[[#This Row],[Vehicle Style]],$Q$4:$R$19,2,0)</f>
        <v>15</v>
      </c>
      <c r="AP885">
        <v>24</v>
      </c>
      <c r="AQ885">
        <v>18</v>
      </c>
      <c r="AR885">
        <v>3105</v>
      </c>
      <c r="AS885">
        <v>2000</v>
      </c>
    </row>
    <row r="886" spans="3:45" x14ac:dyDescent="0.35">
      <c r="C886" t="s">
        <v>1097</v>
      </c>
      <c r="D886">
        <v>883</v>
      </c>
      <c r="T886">
        <v>883</v>
      </c>
      <c r="U886" t="s">
        <v>97</v>
      </c>
      <c r="V886">
        <f>VLOOKUP(Table13[[#This Row],[Make]],$A$4:$B$51,2,0)</f>
        <v>4</v>
      </c>
      <c r="W886" t="s">
        <v>280</v>
      </c>
      <c r="X886">
        <f>VLOOKUP(Table13[[#This Row],[Model]],Table12[[Model S]:[Column2]],2,0)</f>
        <v>66</v>
      </c>
      <c r="Y886">
        <v>1994</v>
      </c>
      <c r="Z886">
        <f>VLOOKUP(Table13[[#This Row],[Year]],$E$4:$F$31,2,0)</f>
        <v>5</v>
      </c>
      <c r="AA886" t="s">
        <v>125</v>
      </c>
      <c r="AB886">
        <f>VLOOKUP(Table13[[#This Row],[Engine Fuel Type]],$G$4:$H$13,2,0)</f>
        <v>10</v>
      </c>
      <c r="AC886">
        <v>172</v>
      </c>
      <c r="AD886">
        <v>6</v>
      </c>
      <c r="AE886" t="s">
        <v>75</v>
      </c>
      <c r="AF886">
        <f>VLOOKUP(Table13[[#This Row],[Transmission Type]],$I$4:$J$7,2,0)</f>
        <v>4</v>
      </c>
      <c r="AG886" t="s">
        <v>68</v>
      </c>
      <c r="AH886">
        <f>VLOOKUP(Table13[[#This Row],[Driven_Wheels]],$K$4:$L$7,2,0)</f>
        <v>1</v>
      </c>
      <c r="AI886">
        <v>4</v>
      </c>
      <c r="AJ886" t="s">
        <v>107</v>
      </c>
      <c r="AK886">
        <f>VLOOKUP(Table13[[#This Row],[Market Category]],$M$4:$N$75,2,0)</f>
        <v>64</v>
      </c>
      <c r="AL886" t="s">
        <v>70</v>
      </c>
      <c r="AM886">
        <f>VLOOKUP(Table13[[#This Row],[Vehicle Size]],$O$4:$P$6,2,0)</f>
        <v>1</v>
      </c>
      <c r="AN886" t="s">
        <v>147</v>
      </c>
      <c r="AO886">
        <f>VLOOKUP(Table13[[#This Row],[Vehicle Style]],$Q$4:$R$19,2,0)</f>
        <v>15</v>
      </c>
      <c r="AP886">
        <v>22</v>
      </c>
      <c r="AQ886">
        <v>17</v>
      </c>
      <c r="AR886">
        <v>3105</v>
      </c>
      <c r="AS886">
        <v>2000</v>
      </c>
    </row>
    <row r="887" spans="3:45" x14ac:dyDescent="0.35">
      <c r="C887" t="s">
        <v>1098</v>
      </c>
      <c r="D887">
        <v>884</v>
      </c>
      <c r="T887">
        <v>884</v>
      </c>
      <c r="U887" t="s">
        <v>97</v>
      </c>
      <c r="V887">
        <f>VLOOKUP(Table13[[#This Row],[Make]],$A$4:$B$51,2,0)</f>
        <v>4</v>
      </c>
      <c r="W887" t="s">
        <v>280</v>
      </c>
      <c r="X887">
        <f>VLOOKUP(Table13[[#This Row],[Model]],Table12[[Model S]:[Column2]],2,0)</f>
        <v>66</v>
      </c>
      <c r="Y887">
        <v>1994</v>
      </c>
      <c r="Z887">
        <f>VLOOKUP(Table13[[#This Row],[Year]],$E$4:$F$31,2,0)</f>
        <v>5</v>
      </c>
      <c r="AA887" t="s">
        <v>125</v>
      </c>
      <c r="AB887">
        <f>VLOOKUP(Table13[[#This Row],[Engine Fuel Type]],$G$4:$H$13,2,0)</f>
        <v>10</v>
      </c>
      <c r="AC887">
        <v>172</v>
      </c>
      <c r="AD887">
        <v>6</v>
      </c>
      <c r="AE887" t="s">
        <v>75</v>
      </c>
      <c r="AF887">
        <f>VLOOKUP(Table13[[#This Row],[Transmission Type]],$I$4:$J$7,2,0)</f>
        <v>4</v>
      </c>
      <c r="AG887" t="s">
        <v>92</v>
      </c>
      <c r="AH887">
        <f>VLOOKUP(Table13[[#This Row],[Driven_Wheels]],$K$4:$L$7,2,0)</f>
        <v>3</v>
      </c>
      <c r="AI887">
        <v>4</v>
      </c>
      <c r="AJ887" t="s">
        <v>107</v>
      </c>
      <c r="AK887">
        <f>VLOOKUP(Table13[[#This Row],[Market Category]],$M$4:$N$75,2,0)</f>
        <v>64</v>
      </c>
      <c r="AL887" t="s">
        <v>70</v>
      </c>
      <c r="AM887">
        <f>VLOOKUP(Table13[[#This Row],[Vehicle Size]],$O$4:$P$6,2,0)</f>
        <v>1</v>
      </c>
      <c r="AN887" t="s">
        <v>147</v>
      </c>
      <c r="AO887">
        <f>VLOOKUP(Table13[[#This Row],[Vehicle Style]],$Q$4:$R$19,2,0)</f>
        <v>15</v>
      </c>
      <c r="AP887">
        <v>24</v>
      </c>
      <c r="AQ887">
        <v>18</v>
      </c>
      <c r="AR887">
        <v>3105</v>
      </c>
      <c r="AS887">
        <v>2000</v>
      </c>
    </row>
    <row r="888" spans="3:45" x14ac:dyDescent="0.35">
      <c r="C888" t="s">
        <v>1099</v>
      </c>
      <c r="D888">
        <v>885</v>
      </c>
      <c r="T888">
        <v>885</v>
      </c>
      <c r="U888" t="s">
        <v>97</v>
      </c>
      <c r="V888">
        <f>VLOOKUP(Table13[[#This Row],[Make]],$A$4:$B$51,2,0)</f>
        <v>4</v>
      </c>
      <c r="W888" t="s">
        <v>280</v>
      </c>
      <c r="X888">
        <f>VLOOKUP(Table13[[#This Row],[Model]],Table12[[Model S]:[Column2]],2,0)</f>
        <v>66</v>
      </c>
      <c r="Y888">
        <v>1995</v>
      </c>
      <c r="Z888">
        <f>VLOOKUP(Table13[[#This Row],[Year]],$E$4:$F$31,2,0)</f>
        <v>6</v>
      </c>
      <c r="AA888" t="s">
        <v>125</v>
      </c>
      <c r="AB888">
        <f>VLOOKUP(Table13[[#This Row],[Engine Fuel Type]],$G$4:$H$13,2,0)</f>
        <v>10</v>
      </c>
      <c r="AC888">
        <v>172</v>
      </c>
      <c r="AD888">
        <v>6</v>
      </c>
      <c r="AE888" t="s">
        <v>75</v>
      </c>
      <c r="AF888">
        <f>VLOOKUP(Table13[[#This Row],[Transmission Type]],$I$4:$J$7,2,0)</f>
        <v>4</v>
      </c>
      <c r="AG888" t="s">
        <v>68</v>
      </c>
      <c r="AH888">
        <f>VLOOKUP(Table13[[#This Row],[Driven_Wheels]],$K$4:$L$7,2,0)</f>
        <v>1</v>
      </c>
      <c r="AI888">
        <v>4</v>
      </c>
      <c r="AJ888" t="s">
        <v>107</v>
      </c>
      <c r="AK888">
        <f>VLOOKUP(Table13[[#This Row],[Market Category]],$M$4:$N$75,2,0)</f>
        <v>64</v>
      </c>
      <c r="AL888" t="s">
        <v>70</v>
      </c>
      <c r="AM888">
        <f>VLOOKUP(Table13[[#This Row],[Vehicle Size]],$O$4:$P$6,2,0)</f>
        <v>1</v>
      </c>
      <c r="AN888" t="s">
        <v>147</v>
      </c>
      <c r="AO888">
        <f>VLOOKUP(Table13[[#This Row],[Vehicle Style]],$Q$4:$R$19,2,0)</f>
        <v>15</v>
      </c>
      <c r="AP888">
        <v>23</v>
      </c>
      <c r="AQ888">
        <v>17</v>
      </c>
      <c r="AR888">
        <v>3105</v>
      </c>
      <c r="AS888">
        <v>2000</v>
      </c>
    </row>
    <row r="889" spans="3:45" x14ac:dyDescent="0.35">
      <c r="C889" t="s">
        <v>1100</v>
      </c>
      <c r="D889">
        <v>886</v>
      </c>
      <c r="T889">
        <v>886</v>
      </c>
      <c r="U889" t="s">
        <v>97</v>
      </c>
      <c r="V889">
        <f>VLOOKUP(Table13[[#This Row],[Make]],$A$4:$B$51,2,0)</f>
        <v>4</v>
      </c>
      <c r="W889" t="s">
        <v>280</v>
      </c>
      <c r="X889">
        <f>VLOOKUP(Table13[[#This Row],[Model]],Table12[[Model S]:[Column2]],2,0)</f>
        <v>66</v>
      </c>
      <c r="Y889">
        <v>1995</v>
      </c>
      <c r="Z889">
        <f>VLOOKUP(Table13[[#This Row],[Year]],$E$4:$F$31,2,0)</f>
        <v>6</v>
      </c>
      <c r="AA889" t="s">
        <v>125</v>
      </c>
      <c r="AB889">
        <f>VLOOKUP(Table13[[#This Row],[Engine Fuel Type]],$G$4:$H$13,2,0)</f>
        <v>10</v>
      </c>
      <c r="AC889">
        <v>172</v>
      </c>
      <c r="AD889">
        <v>6</v>
      </c>
      <c r="AE889" t="s">
        <v>75</v>
      </c>
      <c r="AF889">
        <f>VLOOKUP(Table13[[#This Row],[Transmission Type]],$I$4:$J$7,2,0)</f>
        <v>4</v>
      </c>
      <c r="AG889" t="s">
        <v>92</v>
      </c>
      <c r="AH889">
        <f>VLOOKUP(Table13[[#This Row],[Driven_Wheels]],$K$4:$L$7,2,0)</f>
        <v>3</v>
      </c>
      <c r="AI889">
        <v>4</v>
      </c>
      <c r="AJ889" t="s">
        <v>107</v>
      </c>
      <c r="AK889">
        <f>VLOOKUP(Table13[[#This Row],[Market Category]],$M$4:$N$75,2,0)</f>
        <v>64</v>
      </c>
      <c r="AL889" t="s">
        <v>70</v>
      </c>
      <c r="AM889">
        <f>VLOOKUP(Table13[[#This Row],[Vehicle Size]],$O$4:$P$6,2,0)</f>
        <v>1</v>
      </c>
      <c r="AN889" t="s">
        <v>147</v>
      </c>
      <c r="AO889">
        <f>VLOOKUP(Table13[[#This Row],[Vehicle Style]],$Q$4:$R$19,2,0)</f>
        <v>15</v>
      </c>
      <c r="AP889">
        <v>24</v>
      </c>
      <c r="AQ889">
        <v>17</v>
      </c>
      <c r="AR889">
        <v>3105</v>
      </c>
      <c r="AS889">
        <v>2000</v>
      </c>
    </row>
    <row r="890" spans="3:45" x14ac:dyDescent="0.35">
      <c r="C890" t="s">
        <v>1101</v>
      </c>
      <c r="D890">
        <v>887</v>
      </c>
      <c r="T890">
        <v>887</v>
      </c>
      <c r="U890" t="s">
        <v>215</v>
      </c>
      <c r="V890">
        <f>VLOOKUP(Table13[[#This Row],[Make]],$A$4:$B$51,2,0)</f>
        <v>38</v>
      </c>
      <c r="W890" t="s">
        <v>285</v>
      </c>
      <c r="X890">
        <f>VLOOKUP(Table13[[#This Row],[Model]],Table12[[Model S]:[Column2]],2,0)</f>
        <v>69</v>
      </c>
      <c r="Y890">
        <v>2015</v>
      </c>
      <c r="Z890">
        <f>VLOOKUP(Table13[[#This Row],[Year]],$E$4:$F$31,2,0)</f>
        <v>26</v>
      </c>
      <c r="AA890" t="s">
        <v>74</v>
      </c>
      <c r="AB890">
        <f>VLOOKUP(Table13[[#This Row],[Engine Fuel Type]],$G$4:$H$13,2,0)</f>
        <v>9</v>
      </c>
      <c r="AC890">
        <v>350</v>
      </c>
      <c r="AD890">
        <v>6</v>
      </c>
      <c r="AE890" t="s">
        <v>75</v>
      </c>
      <c r="AF890">
        <f>VLOOKUP(Table13[[#This Row],[Transmission Type]],$I$4:$J$7,2,0)</f>
        <v>4</v>
      </c>
      <c r="AG890" t="s">
        <v>76</v>
      </c>
      <c r="AH890">
        <f>VLOOKUP(Table13[[#This Row],[Driven_Wheels]],$K$4:$L$7,2,0)</f>
        <v>4</v>
      </c>
      <c r="AI890">
        <v>2</v>
      </c>
      <c r="AJ890" t="s">
        <v>96</v>
      </c>
      <c r="AK890">
        <f>VLOOKUP(Table13[[#This Row],[Market Category]],$M$4:$N$75,2,0)</f>
        <v>65</v>
      </c>
      <c r="AL890" t="s">
        <v>70</v>
      </c>
      <c r="AM890">
        <f>VLOOKUP(Table13[[#This Row],[Vehicle Size]],$O$4:$P$6,2,0)</f>
        <v>1</v>
      </c>
      <c r="AN890" t="s">
        <v>87</v>
      </c>
      <c r="AO890">
        <f>VLOOKUP(Table13[[#This Row],[Vehicle Style]],$Q$4:$R$19,2,0)</f>
        <v>7</v>
      </c>
      <c r="AP890">
        <v>27</v>
      </c>
      <c r="AQ890">
        <v>19</v>
      </c>
      <c r="AR890">
        <v>1715</v>
      </c>
      <c r="AS890">
        <v>96200</v>
      </c>
    </row>
    <row r="891" spans="3:45" x14ac:dyDescent="0.35">
      <c r="C891" t="s">
        <v>1102</v>
      </c>
      <c r="D891">
        <v>888</v>
      </c>
      <c r="T891">
        <v>888</v>
      </c>
      <c r="U891" t="s">
        <v>215</v>
      </c>
      <c r="V891">
        <f>VLOOKUP(Table13[[#This Row],[Make]],$A$4:$B$51,2,0)</f>
        <v>38</v>
      </c>
      <c r="W891" t="s">
        <v>285</v>
      </c>
      <c r="X891">
        <f>VLOOKUP(Table13[[#This Row],[Model]],Table12[[Model S]:[Column2]],2,0)</f>
        <v>69</v>
      </c>
      <c r="Y891">
        <v>2015</v>
      </c>
      <c r="Z891">
        <f>VLOOKUP(Table13[[#This Row],[Year]],$E$4:$F$31,2,0)</f>
        <v>26</v>
      </c>
      <c r="AA891" t="s">
        <v>74</v>
      </c>
      <c r="AB891">
        <f>VLOOKUP(Table13[[#This Row],[Engine Fuel Type]],$G$4:$H$13,2,0)</f>
        <v>9</v>
      </c>
      <c r="AC891">
        <v>430</v>
      </c>
      <c r="AD891">
        <v>6</v>
      </c>
      <c r="AE891" t="s">
        <v>75</v>
      </c>
      <c r="AF891">
        <f>VLOOKUP(Table13[[#This Row],[Transmission Type]],$I$4:$J$7,2,0)</f>
        <v>4</v>
      </c>
      <c r="AG891" t="s">
        <v>68</v>
      </c>
      <c r="AH891">
        <f>VLOOKUP(Table13[[#This Row],[Driven_Wheels]],$K$4:$L$7,2,0)</f>
        <v>1</v>
      </c>
      <c r="AI891">
        <v>2</v>
      </c>
      <c r="AJ891" t="s">
        <v>96</v>
      </c>
      <c r="AK891">
        <f>VLOOKUP(Table13[[#This Row],[Market Category]],$M$4:$N$75,2,0)</f>
        <v>65</v>
      </c>
      <c r="AL891" t="s">
        <v>70</v>
      </c>
      <c r="AM891">
        <f>VLOOKUP(Table13[[#This Row],[Vehicle Size]],$O$4:$P$6,2,0)</f>
        <v>1</v>
      </c>
      <c r="AN891" t="s">
        <v>87</v>
      </c>
      <c r="AO891">
        <f>VLOOKUP(Table13[[#This Row],[Vehicle Style]],$Q$4:$R$19,2,0)</f>
        <v>7</v>
      </c>
      <c r="AP891">
        <v>25</v>
      </c>
      <c r="AQ891">
        <v>18</v>
      </c>
      <c r="AR891">
        <v>1715</v>
      </c>
      <c r="AS891">
        <v>132800</v>
      </c>
    </row>
    <row r="892" spans="3:45" x14ac:dyDescent="0.35">
      <c r="C892" t="s">
        <v>1103</v>
      </c>
      <c r="D892">
        <v>889</v>
      </c>
      <c r="T892">
        <v>889</v>
      </c>
      <c r="U892" t="s">
        <v>215</v>
      </c>
      <c r="V892">
        <f>VLOOKUP(Table13[[#This Row],[Make]],$A$4:$B$51,2,0)</f>
        <v>38</v>
      </c>
      <c r="W892" t="s">
        <v>285</v>
      </c>
      <c r="X892">
        <f>VLOOKUP(Table13[[#This Row],[Model]],Table12[[Model S]:[Column2]],2,0)</f>
        <v>69</v>
      </c>
      <c r="Y892">
        <v>2015</v>
      </c>
      <c r="Z892">
        <f>VLOOKUP(Table13[[#This Row],[Year]],$E$4:$F$31,2,0)</f>
        <v>26</v>
      </c>
      <c r="AA892" t="s">
        <v>74</v>
      </c>
      <c r="AB892">
        <f>VLOOKUP(Table13[[#This Row],[Engine Fuel Type]],$G$4:$H$13,2,0)</f>
        <v>9</v>
      </c>
      <c r="AC892">
        <v>430</v>
      </c>
      <c r="AD892">
        <v>6</v>
      </c>
      <c r="AE892" t="s">
        <v>75</v>
      </c>
      <c r="AF892">
        <f>VLOOKUP(Table13[[#This Row],[Transmission Type]],$I$4:$J$7,2,0)</f>
        <v>4</v>
      </c>
      <c r="AG892" t="s">
        <v>68</v>
      </c>
      <c r="AH892">
        <f>VLOOKUP(Table13[[#This Row],[Driven_Wheels]],$K$4:$L$7,2,0)</f>
        <v>1</v>
      </c>
      <c r="AI892">
        <v>2</v>
      </c>
      <c r="AJ892" t="s">
        <v>96</v>
      </c>
      <c r="AK892">
        <f>VLOOKUP(Table13[[#This Row],[Market Category]],$M$4:$N$75,2,0)</f>
        <v>65</v>
      </c>
      <c r="AL892" t="s">
        <v>70</v>
      </c>
      <c r="AM892">
        <f>VLOOKUP(Table13[[#This Row],[Vehicle Size]],$O$4:$P$6,2,0)</f>
        <v>1</v>
      </c>
      <c r="AN892" t="s">
        <v>78</v>
      </c>
      <c r="AO892">
        <f>VLOOKUP(Table13[[#This Row],[Vehicle Style]],$Q$4:$R$19,2,0)</f>
        <v>9</v>
      </c>
      <c r="AP892">
        <v>26</v>
      </c>
      <c r="AQ892">
        <v>18</v>
      </c>
      <c r="AR892">
        <v>1715</v>
      </c>
      <c r="AS892">
        <v>120900</v>
      </c>
    </row>
    <row r="893" spans="3:45" x14ac:dyDescent="0.35">
      <c r="C893" t="s">
        <v>1104</v>
      </c>
      <c r="D893">
        <v>890</v>
      </c>
      <c r="T893">
        <v>890</v>
      </c>
      <c r="U893" t="s">
        <v>215</v>
      </c>
      <c r="V893">
        <f>VLOOKUP(Table13[[#This Row],[Make]],$A$4:$B$51,2,0)</f>
        <v>38</v>
      </c>
      <c r="W893" t="s">
        <v>285</v>
      </c>
      <c r="X893">
        <f>VLOOKUP(Table13[[#This Row],[Model]],Table12[[Model S]:[Column2]],2,0)</f>
        <v>69</v>
      </c>
      <c r="Y893">
        <v>2015</v>
      </c>
      <c r="Z893">
        <f>VLOOKUP(Table13[[#This Row],[Year]],$E$4:$F$31,2,0)</f>
        <v>26</v>
      </c>
      <c r="AA893" t="s">
        <v>74</v>
      </c>
      <c r="AB893">
        <f>VLOOKUP(Table13[[#This Row],[Engine Fuel Type]],$G$4:$H$13,2,0)</f>
        <v>9</v>
      </c>
      <c r="AC893">
        <v>400</v>
      </c>
      <c r="AD893">
        <v>6</v>
      </c>
      <c r="AE893" t="s">
        <v>75</v>
      </c>
      <c r="AF893">
        <f>VLOOKUP(Table13[[#This Row],[Transmission Type]],$I$4:$J$7,2,0)</f>
        <v>4</v>
      </c>
      <c r="AG893" t="s">
        <v>68</v>
      </c>
      <c r="AH893">
        <f>VLOOKUP(Table13[[#This Row],[Driven_Wheels]],$K$4:$L$7,2,0)</f>
        <v>1</v>
      </c>
      <c r="AI893">
        <v>2</v>
      </c>
      <c r="AJ893" t="s">
        <v>96</v>
      </c>
      <c r="AK893">
        <f>VLOOKUP(Table13[[#This Row],[Market Category]],$M$4:$N$75,2,0)</f>
        <v>65</v>
      </c>
      <c r="AL893" t="s">
        <v>70</v>
      </c>
      <c r="AM893">
        <f>VLOOKUP(Table13[[#This Row],[Vehicle Size]],$O$4:$P$6,2,0)</f>
        <v>1</v>
      </c>
      <c r="AN893" t="s">
        <v>78</v>
      </c>
      <c r="AO893">
        <f>VLOOKUP(Table13[[#This Row],[Vehicle Style]],$Q$4:$R$19,2,0)</f>
        <v>9</v>
      </c>
      <c r="AP893">
        <v>26</v>
      </c>
      <c r="AQ893">
        <v>18</v>
      </c>
      <c r="AR893">
        <v>1715</v>
      </c>
      <c r="AS893">
        <v>105630</v>
      </c>
    </row>
    <row r="894" spans="3:45" x14ac:dyDescent="0.35">
      <c r="C894" t="s">
        <v>1105</v>
      </c>
      <c r="D894">
        <v>891</v>
      </c>
      <c r="T894">
        <v>891</v>
      </c>
      <c r="U894" t="s">
        <v>215</v>
      </c>
      <c r="V894">
        <f>VLOOKUP(Table13[[#This Row],[Make]],$A$4:$B$51,2,0)</f>
        <v>38</v>
      </c>
      <c r="W894" t="s">
        <v>285</v>
      </c>
      <c r="X894">
        <f>VLOOKUP(Table13[[#This Row],[Model]],Table12[[Model S]:[Column2]],2,0)</f>
        <v>69</v>
      </c>
      <c r="Y894">
        <v>2015</v>
      </c>
      <c r="Z894">
        <f>VLOOKUP(Table13[[#This Row],[Year]],$E$4:$F$31,2,0)</f>
        <v>26</v>
      </c>
      <c r="AA894" t="s">
        <v>74</v>
      </c>
      <c r="AB894">
        <f>VLOOKUP(Table13[[#This Row],[Engine Fuel Type]],$G$4:$H$13,2,0)</f>
        <v>9</v>
      </c>
      <c r="AC894">
        <v>400</v>
      </c>
      <c r="AD894">
        <v>6</v>
      </c>
      <c r="AE894" t="s">
        <v>75</v>
      </c>
      <c r="AF894">
        <f>VLOOKUP(Table13[[#This Row],[Transmission Type]],$I$4:$J$7,2,0)</f>
        <v>4</v>
      </c>
      <c r="AG894" t="s">
        <v>76</v>
      </c>
      <c r="AH894">
        <f>VLOOKUP(Table13[[#This Row],[Driven_Wheels]],$K$4:$L$7,2,0)</f>
        <v>4</v>
      </c>
      <c r="AI894">
        <v>2</v>
      </c>
      <c r="AJ894" t="s">
        <v>96</v>
      </c>
      <c r="AK894">
        <f>VLOOKUP(Table13[[#This Row],[Market Category]],$M$4:$N$75,2,0)</f>
        <v>65</v>
      </c>
      <c r="AL894" t="s">
        <v>70</v>
      </c>
      <c r="AM894">
        <f>VLOOKUP(Table13[[#This Row],[Vehicle Size]],$O$4:$P$6,2,0)</f>
        <v>1</v>
      </c>
      <c r="AN894" t="s">
        <v>78</v>
      </c>
      <c r="AO894">
        <f>VLOOKUP(Table13[[#This Row],[Vehicle Style]],$Q$4:$R$19,2,0)</f>
        <v>9</v>
      </c>
      <c r="AP894">
        <v>27</v>
      </c>
      <c r="AQ894">
        <v>19</v>
      </c>
      <c r="AR894">
        <v>1715</v>
      </c>
      <c r="AS894">
        <v>98900</v>
      </c>
    </row>
    <row r="895" spans="3:45" x14ac:dyDescent="0.35">
      <c r="C895" t="s">
        <v>1106</v>
      </c>
      <c r="D895">
        <v>892</v>
      </c>
      <c r="T895">
        <v>892</v>
      </c>
      <c r="U895" t="s">
        <v>215</v>
      </c>
      <c r="V895">
        <f>VLOOKUP(Table13[[#This Row],[Make]],$A$4:$B$51,2,0)</f>
        <v>38</v>
      </c>
      <c r="W895" t="s">
        <v>285</v>
      </c>
      <c r="X895">
        <f>VLOOKUP(Table13[[#This Row],[Model]],Table12[[Model S]:[Column2]],2,0)</f>
        <v>69</v>
      </c>
      <c r="Y895">
        <v>2015</v>
      </c>
      <c r="Z895">
        <f>VLOOKUP(Table13[[#This Row],[Year]],$E$4:$F$31,2,0)</f>
        <v>26</v>
      </c>
      <c r="AA895" t="s">
        <v>74</v>
      </c>
      <c r="AB895">
        <f>VLOOKUP(Table13[[#This Row],[Engine Fuel Type]],$G$4:$H$13,2,0)</f>
        <v>9</v>
      </c>
      <c r="AC895">
        <v>520</v>
      </c>
      <c r="AD895">
        <v>6</v>
      </c>
      <c r="AE895" t="s">
        <v>67</v>
      </c>
      <c r="AF895">
        <f>VLOOKUP(Table13[[#This Row],[Transmission Type]],$I$4:$J$7,2,0)</f>
        <v>1</v>
      </c>
      <c r="AG895" t="s">
        <v>68</v>
      </c>
      <c r="AH895">
        <f>VLOOKUP(Table13[[#This Row],[Driven_Wheels]],$K$4:$L$7,2,0)</f>
        <v>1</v>
      </c>
      <c r="AI895">
        <v>2</v>
      </c>
      <c r="AJ895" t="s">
        <v>96</v>
      </c>
      <c r="AK895">
        <f>VLOOKUP(Table13[[#This Row],[Market Category]],$M$4:$N$75,2,0)</f>
        <v>65</v>
      </c>
      <c r="AL895" t="s">
        <v>70</v>
      </c>
      <c r="AM895">
        <f>VLOOKUP(Table13[[#This Row],[Vehicle Size]],$O$4:$P$6,2,0)</f>
        <v>1</v>
      </c>
      <c r="AN895" t="s">
        <v>87</v>
      </c>
      <c r="AO895">
        <f>VLOOKUP(Table13[[#This Row],[Vehicle Style]],$Q$4:$R$19,2,0)</f>
        <v>7</v>
      </c>
      <c r="AP895">
        <v>24</v>
      </c>
      <c r="AQ895">
        <v>17</v>
      </c>
      <c r="AR895">
        <v>1715</v>
      </c>
      <c r="AS895">
        <v>163000</v>
      </c>
    </row>
    <row r="896" spans="3:45" x14ac:dyDescent="0.35">
      <c r="C896" t="s">
        <v>1107</v>
      </c>
      <c r="D896">
        <v>893</v>
      </c>
      <c r="T896">
        <v>893</v>
      </c>
      <c r="U896" t="s">
        <v>215</v>
      </c>
      <c r="V896">
        <f>VLOOKUP(Table13[[#This Row],[Make]],$A$4:$B$51,2,0)</f>
        <v>38</v>
      </c>
      <c r="W896" t="s">
        <v>285</v>
      </c>
      <c r="X896">
        <f>VLOOKUP(Table13[[#This Row],[Model]],Table12[[Model S]:[Column2]],2,0)</f>
        <v>69</v>
      </c>
      <c r="Y896">
        <v>2015</v>
      </c>
      <c r="Z896">
        <f>VLOOKUP(Table13[[#This Row],[Year]],$E$4:$F$31,2,0)</f>
        <v>26</v>
      </c>
      <c r="AA896" t="s">
        <v>74</v>
      </c>
      <c r="AB896">
        <f>VLOOKUP(Table13[[#This Row],[Engine Fuel Type]],$G$4:$H$13,2,0)</f>
        <v>9</v>
      </c>
      <c r="AC896">
        <v>350</v>
      </c>
      <c r="AD896">
        <v>6</v>
      </c>
      <c r="AE896" t="s">
        <v>75</v>
      </c>
      <c r="AF896">
        <f>VLOOKUP(Table13[[#This Row],[Transmission Type]],$I$4:$J$7,2,0)</f>
        <v>4</v>
      </c>
      <c r="AG896" t="s">
        <v>68</v>
      </c>
      <c r="AH896">
        <f>VLOOKUP(Table13[[#This Row],[Driven_Wheels]],$K$4:$L$7,2,0)</f>
        <v>1</v>
      </c>
      <c r="AI896">
        <v>2</v>
      </c>
      <c r="AJ896" t="s">
        <v>96</v>
      </c>
      <c r="AK896">
        <f>VLOOKUP(Table13[[#This Row],[Market Category]],$M$4:$N$75,2,0)</f>
        <v>65</v>
      </c>
      <c r="AL896" t="s">
        <v>70</v>
      </c>
      <c r="AM896">
        <f>VLOOKUP(Table13[[#This Row],[Vehicle Size]],$O$4:$P$6,2,0)</f>
        <v>1</v>
      </c>
      <c r="AN896" t="s">
        <v>87</v>
      </c>
      <c r="AO896">
        <f>VLOOKUP(Table13[[#This Row],[Vehicle Style]],$Q$4:$R$19,2,0)</f>
        <v>7</v>
      </c>
      <c r="AP896">
        <v>26</v>
      </c>
      <c r="AQ896">
        <v>19</v>
      </c>
      <c r="AR896">
        <v>1715</v>
      </c>
      <c r="AS896">
        <v>102930</v>
      </c>
    </row>
    <row r="897" spans="3:45" x14ac:dyDescent="0.35">
      <c r="C897" t="s">
        <v>1108</v>
      </c>
      <c r="D897">
        <v>894</v>
      </c>
      <c r="T897">
        <v>894</v>
      </c>
      <c r="U897" t="s">
        <v>215</v>
      </c>
      <c r="V897">
        <f>VLOOKUP(Table13[[#This Row],[Make]],$A$4:$B$51,2,0)</f>
        <v>38</v>
      </c>
      <c r="W897" t="s">
        <v>285</v>
      </c>
      <c r="X897">
        <f>VLOOKUP(Table13[[#This Row],[Model]],Table12[[Model S]:[Column2]],2,0)</f>
        <v>69</v>
      </c>
      <c r="Y897">
        <v>2015</v>
      </c>
      <c r="Z897">
        <f>VLOOKUP(Table13[[#This Row],[Year]],$E$4:$F$31,2,0)</f>
        <v>26</v>
      </c>
      <c r="AA897" t="s">
        <v>74</v>
      </c>
      <c r="AB897">
        <f>VLOOKUP(Table13[[#This Row],[Engine Fuel Type]],$G$4:$H$13,2,0)</f>
        <v>9</v>
      </c>
      <c r="AC897">
        <v>520</v>
      </c>
      <c r="AD897">
        <v>6</v>
      </c>
      <c r="AE897" t="s">
        <v>67</v>
      </c>
      <c r="AF897">
        <f>VLOOKUP(Table13[[#This Row],[Transmission Type]],$I$4:$J$7,2,0)</f>
        <v>1</v>
      </c>
      <c r="AG897" t="s">
        <v>68</v>
      </c>
      <c r="AH897">
        <f>VLOOKUP(Table13[[#This Row],[Driven_Wheels]],$K$4:$L$7,2,0)</f>
        <v>1</v>
      </c>
      <c r="AI897">
        <v>2</v>
      </c>
      <c r="AJ897" t="s">
        <v>96</v>
      </c>
      <c r="AK897">
        <f>VLOOKUP(Table13[[#This Row],[Market Category]],$M$4:$N$75,2,0)</f>
        <v>65</v>
      </c>
      <c r="AL897" t="s">
        <v>70</v>
      </c>
      <c r="AM897">
        <f>VLOOKUP(Table13[[#This Row],[Vehicle Size]],$O$4:$P$6,2,0)</f>
        <v>1</v>
      </c>
      <c r="AN897" t="s">
        <v>78</v>
      </c>
      <c r="AO897">
        <f>VLOOKUP(Table13[[#This Row],[Vehicle Style]],$Q$4:$R$19,2,0)</f>
        <v>9</v>
      </c>
      <c r="AP897">
        <v>24</v>
      </c>
      <c r="AQ897">
        <v>17</v>
      </c>
      <c r="AR897">
        <v>1715</v>
      </c>
      <c r="AS897">
        <v>151100</v>
      </c>
    </row>
    <row r="898" spans="3:45" x14ac:dyDescent="0.35">
      <c r="C898" t="s">
        <v>1109</v>
      </c>
      <c r="D898">
        <v>895</v>
      </c>
      <c r="T898">
        <v>895</v>
      </c>
      <c r="U898" t="s">
        <v>215</v>
      </c>
      <c r="V898">
        <f>VLOOKUP(Table13[[#This Row],[Make]],$A$4:$B$51,2,0)</f>
        <v>38</v>
      </c>
      <c r="W898" t="s">
        <v>285</v>
      </c>
      <c r="X898">
        <f>VLOOKUP(Table13[[#This Row],[Model]],Table12[[Model S]:[Column2]],2,0)</f>
        <v>69</v>
      </c>
      <c r="Y898">
        <v>2015</v>
      </c>
      <c r="Z898">
        <f>VLOOKUP(Table13[[#This Row],[Year]],$E$4:$F$31,2,0)</f>
        <v>26</v>
      </c>
      <c r="AA898" t="s">
        <v>74</v>
      </c>
      <c r="AB898">
        <f>VLOOKUP(Table13[[#This Row],[Engine Fuel Type]],$G$4:$H$13,2,0)</f>
        <v>9</v>
      </c>
      <c r="AC898">
        <v>350</v>
      </c>
      <c r="AD898">
        <v>6</v>
      </c>
      <c r="AE898" t="s">
        <v>75</v>
      </c>
      <c r="AF898">
        <f>VLOOKUP(Table13[[#This Row],[Transmission Type]],$I$4:$J$7,2,0)</f>
        <v>4</v>
      </c>
      <c r="AG898" t="s">
        <v>68</v>
      </c>
      <c r="AH898">
        <f>VLOOKUP(Table13[[#This Row],[Driven_Wheels]],$K$4:$L$7,2,0)</f>
        <v>1</v>
      </c>
      <c r="AI898">
        <v>2</v>
      </c>
      <c r="AJ898" t="s">
        <v>96</v>
      </c>
      <c r="AK898">
        <f>VLOOKUP(Table13[[#This Row],[Market Category]],$M$4:$N$75,2,0)</f>
        <v>65</v>
      </c>
      <c r="AL898" t="s">
        <v>70</v>
      </c>
      <c r="AM898">
        <f>VLOOKUP(Table13[[#This Row],[Vehicle Size]],$O$4:$P$6,2,0)</f>
        <v>1</v>
      </c>
      <c r="AN898" t="s">
        <v>78</v>
      </c>
      <c r="AO898">
        <f>VLOOKUP(Table13[[#This Row],[Vehicle Style]],$Q$4:$R$19,2,0)</f>
        <v>9</v>
      </c>
      <c r="AP898">
        <v>27</v>
      </c>
      <c r="AQ898">
        <v>19</v>
      </c>
      <c r="AR898">
        <v>1715</v>
      </c>
      <c r="AS898">
        <v>91030</v>
      </c>
    </row>
    <row r="899" spans="3:45" x14ac:dyDescent="0.35">
      <c r="C899" t="s">
        <v>1110</v>
      </c>
      <c r="D899">
        <v>896</v>
      </c>
      <c r="T899">
        <v>896</v>
      </c>
      <c r="U899" t="s">
        <v>215</v>
      </c>
      <c r="V899">
        <f>VLOOKUP(Table13[[#This Row],[Make]],$A$4:$B$51,2,0)</f>
        <v>38</v>
      </c>
      <c r="W899" t="s">
        <v>285</v>
      </c>
      <c r="X899">
        <f>VLOOKUP(Table13[[#This Row],[Model]],Table12[[Model S]:[Column2]],2,0)</f>
        <v>69</v>
      </c>
      <c r="Y899">
        <v>2015</v>
      </c>
      <c r="Z899">
        <f>VLOOKUP(Table13[[#This Row],[Year]],$E$4:$F$31,2,0)</f>
        <v>26</v>
      </c>
      <c r="AA899" t="s">
        <v>74</v>
      </c>
      <c r="AB899">
        <f>VLOOKUP(Table13[[#This Row],[Engine Fuel Type]],$G$4:$H$13,2,0)</f>
        <v>9</v>
      </c>
      <c r="AC899">
        <v>350</v>
      </c>
      <c r="AD899">
        <v>6</v>
      </c>
      <c r="AE899" t="s">
        <v>75</v>
      </c>
      <c r="AF899">
        <f>VLOOKUP(Table13[[#This Row],[Transmission Type]],$I$4:$J$7,2,0)</f>
        <v>4</v>
      </c>
      <c r="AG899" t="s">
        <v>76</v>
      </c>
      <c r="AH899">
        <f>VLOOKUP(Table13[[#This Row],[Driven_Wheels]],$K$4:$L$7,2,0)</f>
        <v>4</v>
      </c>
      <c r="AI899">
        <v>2</v>
      </c>
      <c r="AJ899" t="s">
        <v>96</v>
      </c>
      <c r="AK899">
        <f>VLOOKUP(Table13[[#This Row],[Market Category]],$M$4:$N$75,2,0)</f>
        <v>65</v>
      </c>
      <c r="AL899" t="s">
        <v>70</v>
      </c>
      <c r="AM899">
        <f>VLOOKUP(Table13[[#This Row],[Vehicle Size]],$O$4:$P$6,2,0)</f>
        <v>1</v>
      </c>
      <c r="AN899" t="s">
        <v>78</v>
      </c>
      <c r="AO899">
        <f>VLOOKUP(Table13[[#This Row],[Vehicle Style]],$Q$4:$R$19,2,0)</f>
        <v>9</v>
      </c>
      <c r="AP899">
        <v>27</v>
      </c>
      <c r="AQ899">
        <v>19</v>
      </c>
      <c r="AR899">
        <v>1715</v>
      </c>
      <c r="AS899">
        <v>84300</v>
      </c>
    </row>
    <row r="900" spans="3:45" x14ac:dyDescent="0.35">
      <c r="C900" t="s">
        <v>1111</v>
      </c>
      <c r="D900">
        <v>897</v>
      </c>
      <c r="T900">
        <v>897</v>
      </c>
      <c r="U900" t="s">
        <v>215</v>
      </c>
      <c r="V900">
        <f>VLOOKUP(Table13[[#This Row],[Make]],$A$4:$B$51,2,0)</f>
        <v>38</v>
      </c>
      <c r="W900" t="s">
        <v>285</v>
      </c>
      <c r="X900">
        <f>VLOOKUP(Table13[[#This Row],[Model]],Table12[[Model S]:[Column2]],2,0)</f>
        <v>69</v>
      </c>
      <c r="Y900">
        <v>2015</v>
      </c>
      <c r="Z900">
        <f>VLOOKUP(Table13[[#This Row],[Year]],$E$4:$F$31,2,0)</f>
        <v>26</v>
      </c>
      <c r="AA900" t="s">
        <v>74</v>
      </c>
      <c r="AB900">
        <f>VLOOKUP(Table13[[#This Row],[Engine Fuel Type]],$G$4:$H$13,2,0)</f>
        <v>9</v>
      </c>
      <c r="AC900">
        <v>430</v>
      </c>
      <c r="AD900">
        <v>6</v>
      </c>
      <c r="AE900" t="s">
        <v>75</v>
      </c>
      <c r="AF900">
        <f>VLOOKUP(Table13[[#This Row],[Transmission Type]],$I$4:$J$7,2,0)</f>
        <v>4</v>
      </c>
      <c r="AG900" t="s">
        <v>76</v>
      </c>
      <c r="AH900">
        <f>VLOOKUP(Table13[[#This Row],[Driven_Wheels]],$K$4:$L$7,2,0)</f>
        <v>4</v>
      </c>
      <c r="AI900">
        <v>2</v>
      </c>
      <c r="AJ900" t="s">
        <v>96</v>
      </c>
      <c r="AK900">
        <f>VLOOKUP(Table13[[#This Row],[Market Category]],$M$4:$N$75,2,0)</f>
        <v>65</v>
      </c>
      <c r="AL900" t="s">
        <v>70</v>
      </c>
      <c r="AM900">
        <f>VLOOKUP(Table13[[#This Row],[Vehicle Size]],$O$4:$P$6,2,0)</f>
        <v>1</v>
      </c>
      <c r="AN900" t="s">
        <v>78</v>
      </c>
      <c r="AO900">
        <f>VLOOKUP(Table13[[#This Row],[Vehicle Style]],$Q$4:$R$19,2,0)</f>
        <v>9</v>
      </c>
      <c r="AP900">
        <v>26</v>
      </c>
      <c r="AQ900">
        <v>18</v>
      </c>
      <c r="AR900">
        <v>1715</v>
      </c>
      <c r="AS900">
        <v>114200</v>
      </c>
    </row>
    <row r="901" spans="3:45" x14ac:dyDescent="0.35">
      <c r="C901" t="s">
        <v>1112</v>
      </c>
      <c r="D901">
        <v>898</v>
      </c>
      <c r="T901">
        <v>898</v>
      </c>
      <c r="U901" t="s">
        <v>215</v>
      </c>
      <c r="V901">
        <f>VLOOKUP(Table13[[#This Row],[Make]],$A$4:$B$51,2,0)</f>
        <v>38</v>
      </c>
      <c r="W901" t="s">
        <v>285</v>
      </c>
      <c r="X901">
        <f>VLOOKUP(Table13[[#This Row],[Model]],Table12[[Model S]:[Column2]],2,0)</f>
        <v>69</v>
      </c>
      <c r="Y901">
        <v>2015</v>
      </c>
      <c r="Z901">
        <f>VLOOKUP(Table13[[#This Row],[Year]],$E$4:$F$31,2,0)</f>
        <v>26</v>
      </c>
      <c r="AA901" t="s">
        <v>74</v>
      </c>
      <c r="AB901">
        <f>VLOOKUP(Table13[[#This Row],[Engine Fuel Type]],$G$4:$H$13,2,0)</f>
        <v>9</v>
      </c>
      <c r="AC901">
        <v>560</v>
      </c>
      <c r="AD901">
        <v>6</v>
      </c>
      <c r="AE901" t="s">
        <v>67</v>
      </c>
      <c r="AF901">
        <f>VLOOKUP(Table13[[#This Row],[Transmission Type]],$I$4:$J$7,2,0)</f>
        <v>1</v>
      </c>
      <c r="AG901" t="s">
        <v>68</v>
      </c>
      <c r="AH901">
        <f>VLOOKUP(Table13[[#This Row],[Driven_Wheels]],$K$4:$L$7,2,0)</f>
        <v>1</v>
      </c>
      <c r="AI901">
        <v>2</v>
      </c>
      <c r="AJ901" t="s">
        <v>96</v>
      </c>
      <c r="AK901">
        <f>VLOOKUP(Table13[[#This Row],[Market Category]],$M$4:$N$75,2,0)</f>
        <v>65</v>
      </c>
      <c r="AL901" t="s">
        <v>70</v>
      </c>
      <c r="AM901">
        <f>VLOOKUP(Table13[[#This Row],[Vehicle Size]],$O$4:$P$6,2,0)</f>
        <v>1</v>
      </c>
      <c r="AN901" t="s">
        <v>78</v>
      </c>
      <c r="AO901">
        <f>VLOOKUP(Table13[[#This Row],[Vehicle Style]],$Q$4:$R$19,2,0)</f>
        <v>9</v>
      </c>
      <c r="AP901">
        <v>24</v>
      </c>
      <c r="AQ901">
        <v>17</v>
      </c>
      <c r="AR901">
        <v>1715</v>
      </c>
      <c r="AS901">
        <v>182700</v>
      </c>
    </row>
    <row r="902" spans="3:45" x14ac:dyDescent="0.35">
      <c r="C902" t="s">
        <v>1113</v>
      </c>
      <c r="D902">
        <v>899</v>
      </c>
      <c r="T902">
        <v>899</v>
      </c>
      <c r="U902" t="s">
        <v>215</v>
      </c>
      <c r="V902">
        <f>VLOOKUP(Table13[[#This Row],[Make]],$A$4:$B$51,2,0)</f>
        <v>38</v>
      </c>
      <c r="W902" t="s">
        <v>285</v>
      </c>
      <c r="X902">
        <f>VLOOKUP(Table13[[#This Row],[Model]],Table12[[Model S]:[Column2]],2,0)</f>
        <v>69</v>
      </c>
      <c r="Y902">
        <v>2015</v>
      </c>
      <c r="Z902">
        <f>VLOOKUP(Table13[[#This Row],[Year]],$E$4:$F$31,2,0)</f>
        <v>26</v>
      </c>
      <c r="AA902" t="s">
        <v>74</v>
      </c>
      <c r="AB902">
        <f>VLOOKUP(Table13[[#This Row],[Engine Fuel Type]],$G$4:$H$13,2,0)</f>
        <v>9</v>
      </c>
      <c r="AC902">
        <v>560</v>
      </c>
      <c r="AD902">
        <v>6</v>
      </c>
      <c r="AE902" t="s">
        <v>67</v>
      </c>
      <c r="AF902">
        <f>VLOOKUP(Table13[[#This Row],[Transmission Type]],$I$4:$J$7,2,0)</f>
        <v>1</v>
      </c>
      <c r="AG902" t="s">
        <v>68</v>
      </c>
      <c r="AH902">
        <f>VLOOKUP(Table13[[#This Row],[Driven_Wheels]],$K$4:$L$7,2,0)</f>
        <v>1</v>
      </c>
      <c r="AI902">
        <v>2</v>
      </c>
      <c r="AJ902" t="s">
        <v>96</v>
      </c>
      <c r="AK902">
        <f>VLOOKUP(Table13[[#This Row],[Market Category]],$M$4:$N$75,2,0)</f>
        <v>65</v>
      </c>
      <c r="AL902" t="s">
        <v>70</v>
      </c>
      <c r="AM902">
        <f>VLOOKUP(Table13[[#This Row],[Vehicle Size]],$O$4:$P$6,2,0)</f>
        <v>1</v>
      </c>
      <c r="AN902" t="s">
        <v>87</v>
      </c>
      <c r="AO902">
        <f>VLOOKUP(Table13[[#This Row],[Vehicle Style]],$Q$4:$R$19,2,0)</f>
        <v>7</v>
      </c>
      <c r="AP902">
        <v>24</v>
      </c>
      <c r="AQ902">
        <v>17</v>
      </c>
      <c r="AR902">
        <v>1715</v>
      </c>
      <c r="AS902">
        <v>194600</v>
      </c>
    </row>
    <row r="903" spans="3:45" x14ac:dyDescent="0.35">
      <c r="C903" t="s">
        <v>1114</v>
      </c>
      <c r="D903">
        <v>900</v>
      </c>
      <c r="T903">
        <v>900</v>
      </c>
      <c r="U903" t="s">
        <v>215</v>
      </c>
      <c r="V903">
        <f>VLOOKUP(Table13[[#This Row],[Make]],$A$4:$B$51,2,0)</f>
        <v>38</v>
      </c>
      <c r="W903" t="s">
        <v>285</v>
      </c>
      <c r="X903">
        <f>VLOOKUP(Table13[[#This Row],[Model]],Table12[[Model S]:[Column2]],2,0)</f>
        <v>69</v>
      </c>
      <c r="Y903">
        <v>2015</v>
      </c>
      <c r="Z903">
        <f>VLOOKUP(Table13[[#This Row],[Year]],$E$4:$F$31,2,0)</f>
        <v>26</v>
      </c>
      <c r="AA903" t="s">
        <v>74</v>
      </c>
      <c r="AB903">
        <f>VLOOKUP(Table13[[#This Row],[Engine Fuel Type]],$G$4:$H$13,2,0)</f>
        <v>9</v>
      </c>
      <c r="AC903">
        <v>475</v>
      </c>
      <c r="AD903">
        <v>6</v>
      </c>
      <c r="AE903" t="s">
        <v>67</v>
      </c>
      <c r="AF903">
        <f>VLOOKUP(Table13[[#This Row],[Transmission Type]],$I$4:$J$7,2,0)</f>
        <v>1</v>
      </c>
      <c r="AG903" t="s">
        <v>76</v>
      </c>
      <c r="AH903">
        <f>VLOOKUP(Table13[[#This Row],[Driven_Wheels]],$K$4:$L$7,2,0)</f>
        <v>4</v>
      </c>
      <c r="AI903">
        <v>2</v>
      </c>
      <c r="AJ903" t="s">
        <v>77</v>
      </c>
      <c r="AK903">
        <f>VLOOKUP(Table13[[#This Row],[Market Category]],$M$4:$N$75,2,0)</f>
        <v>39</v>
      </c>
      <c r="AL903" t="s">
        <v>70</v>
      </c>
      <c r="AM903">
        <f>VLOOKUP(Table13[[#This Row],[Vehicle Size]],$O$4:$P$6,2,0)</f>
        <v>1</v>
      </c>
      <c r="AN903" t="s">
        <v>78</v>
      </c>
      <c r="AO903">
        <f>VLOOKUP(Table13[[#This Row],[Vehicle Style]],$Q$4:$R$19,2,0)</f>
        <v>9</v>
      </c>
      <c r="AP903">
        <v>20</v>
      </c>
      <c r="AQ903">
        <v>15</v>
      </c>
      <c r="AR903">
        <v>1715</v>
      </c>
      <c r="AS903">
        <v>130400</v>
      </c>
    </row>
    <row r="904" spans="3:45" x14ac:dyDescent="0.35">
      <c r="C904" t="s">
        <v>1115</v>
      </c>
      <c r="D904">
        <v>901</v>
      </c>
      <c r="T904">
        <v>901</v>
      </c>
      <c r="U904" t="s">
        <v>215</v>
      </c>
      <c r="V904">
        <f>VLOOKUP(Table13[[#This Row],[Make]],$A$4:$B$51,2,0)</f>
        <v>38</v>
      </c>
      <c r="W904" t="s">
        <v>285</v>
      </c>
      <c r="X904">
        <f>VLOOKUP(Table13[[#This Row],[Model]],Table12[[Model S]:[Column2]],2,0)</f>
        <v>69</v>
      </c>
      <c r="Y904">
        <v>2015</v>
      </c>
      <c r="Z904">
        <f>VLOOKUP(Table13[[#This Row],[Year]],$E$4:$F$31,2,0)</f>
        <v>26</v>
      </c>
      <c r="AA904" t="s">
        <v>74</v>
      </c>
      <c r="AB904">
        <f>VLOOKUP(Table13[[#This Row],[Engine Fuel Type]],$G$4:$H$13,2,0)</f>
        <v>9</v>
      </c>
      <c r="AC904">
        <v>400</v>
      </c>
      <c r="AD904">
        <v>6</v>
      </c>
      <c r="AE904" t="s">
        <v>75</v>
      </c>
      <c r="AF904">
        <f>VLOOKUP(Table13[[#This Row],[Transmission Type]],$I$4:$J$7,2,0)</f>
        <v>4</v>
      </c>
      <c r="AG904" t="s">
        <v>76</v>
      </c>
      <c r="AH904">
        <f>VLOOKUP(Table13[[#This Row],[Driven_Wheels]],$K$4:$L$7,2,0)</f>
        <v>4</v>
      </c>
      <c r="AI904">
        <v>2</v>
      </c>
      <c r="AJ904" t="s">
        <v>96</v>
      </c>
      <c r="AK904">
        <f>VLOOKUP(Table13[[#This Row],[Market Category]],$M$4:$N$75,2,0)</f>
        <v>65</v>
      </c>
      <c r="AL904" t="s">
        <v>70</v>
      </c>
      <c r="AM904">
        <f>VLOOKUP(Table13[[#This Row],[Vehicle Size]],$O$4:$P$6,2,0)</f>
        <v>1</v>
      </c>
      <c r="AN904" t="s">
        <v>87</v>
      </c>
      <c r="AO904">
        <f>VLOOKUP(Table13[[#This Row],[Vehicle Style]],$Q$4:$R$19,2,0)</f>
        <v>7</v>
      </c>
      <c r="AP904">
        <v>27</v>
      </c>
      <c r="AQ904">
        <v>19</v>
      </c>
      <c r="AR904">
        <v>1715</v>
      </c>
      <c r="AS904">
        <v>110800</v>
      </c>
    </row>
    <row r="905" spans="3:45" x14ac:dyDescent="0.35">
      <c r="C905" t="s">
        <v>1116</v>
      </c>
      <c r="D905">
        <v>902</v>
      </c>
      <c r="T905">
        <v>902</v>
      </c>
      <c r="U905" t="s">
        <v>215</v>
      </c>
      <c r="V905">
        <f>VLOOKUP(Table13[[#This Row],[Make]],$A$4:$B$51,2,0)</f>
        <v>38</v>
      </c>
      <c r="W905" t="s">
        <v>285</v>
      </c>
      <c r="X905">
        <f>VLOOKUP(Table13[[#This Row],[Model]],Table12[[Model S]:[Column2]],2,0)</f>
        <v>69</v>
      </c>
      <c r="Y905">
        <v>2015</v>
      </c>
      <c r="Z905">
        <f>VLOOKUP(Table13[[#This Row],[Year]],$E$4:$F$31,2,0)</f>
        <v>26</v>
      </c>
      <c r="AA905" t="s">
        <v>74</v>
      </c>
      <c r="AB905">
        <f>VLOOKUP(Table13[[#This Row],[Engine Fuel Type]],$G$4:$H$13,2,0)</f>
        <v>9</v>
      </c>
      <c r="AC905">
        <v>400</v>
      </c>
      <c r="AD905">
        <v>6</v>
      </c>
      <c r="AE905" t="s">
        <v>75</v>
      </c>
      <c r="AF905">
        <f>VLOOKUP(Table13[[#This Row],[Transmission Type]],$I$4:$J$7,2,0)</f>
        <v>4</v>
      </c>
      <c r="AG905" t="s">
        <v>68</v>
      </c>
      <c r="AH905">
        <f>VLOOKUP(Table13[[#This Row],[Driven_Wheels]],$K$4:$L$7,2,0)</f>
        <v>1</v>
      </c>
      <c r="AI905">
        <v>2</v>
      </c>
      <c r="AJ905" t="s">
        <v>96</v>
      </c>
      <c r="AK905">
        <f>VLOOKUP(Table13[[#This Row],[Market Category]],$M$4:$N$75,2,0)</f>
        <v>65</v>
      </c>
      <c r="AL905" t="s">
        <v>70</v>
      </c>
      <c r="AM905">
        <f>VLOOKUP(Table13[[#This Row],[Vehicle Size]],$O$4:$P$6,2,0)</f>
        <v>1</v>
      </c>
      <c r="AN905" t="s">
        <v>87</v>
      </c>
      <c r="AO905">
        <f>VLOOKUP(Table13[[#This Row],[Vehicle Style]],$Q$4:$R$19,2,0)</f>
        <v>7</v>
      </c>
      <c r="AP905">
        <v>26</v>
      </c>
      <c r="AQ905">
        <v>18</v>
      </c>
      <c r="AR905">
        <v>1715</v>
      </c>
      <c r="AS905">
        <v>117530</v>
      </c>
    </row>
    <row r="906" spans="3:45" x14ac:dyDescent="0.35">
      <c r="C906" t="s">
        <v>1117</v>
      </c>
      <c r="D906">
        <v>903</v>
      </c>
      <c r="T906">
        <v>903</v>
      </c>
      <c r="U906" t="s">
        <v>215</v>
      </c>
      <c r="V906">
        <f>VLOOKUP(Table13[[#This Row],[Make]],$A$4:$B$51,2,0)</f>
        <v>38</v>
      </c>
      <c r="W906" t="s">
        <v>285</v>
      </c>
      <c r="X906">
        <f>VLOOKUP(Table13[[#This Row],[Model]],Table12[[Model S]:[Column2]],2,0)</f>
        <v>69</v>
      </c>
      <c r="Y906">
        <v>2015</v>
      </c>
      <c r="Z906">
        <f>VLOOKUP(Table13[[#This Row],[Year]],$E$4:$F$31,2,0)</f>
        <v>26</v>
      </c>
      <c r="AA906" t="s">
        <v>74</v>
      </c>
      <c r="AB906">
        <f>VLOOKUP(Table13[[#This Row],[Engine Fuel Type]],$G$4:$H$13,2,0)</f>
        <v>9</v>
      </c>
      <c r="AC906">
        <v>430</v>
      </c>
      <c r="AD906">
        <v>6</v>
      </c>
      <c r="AE906" t="s">
        <v>75</v>
      </c>
      <c r="AF906">
        <f>VLOOKUP(Table13[[#This Row],[Transmission Type]],$I$4:$J$7,2,0)</f>
        <v>4</v>
      </c>
      <c r="AG906" t="s">
        <v>76</v>
      </c>
      <c r="AH906">
        <f>VLOOKUP(Table13[[#This Row],[Driven_Wheels]],$K$4:$L$7,2,0)</f>
        <v>4</v>
      </c>
      <c r="AI906">
        <v>2</v>
      </c>
      <c r="AJ906" t="s">
        <v>96</v>
      </c>
      <c r="AK906">
        <f>VLOOKUP(Table13[[#This Row],[Market Category]],$M$4:$N$75,2,0)</f>
        <v>65</v>
      </c>
      <c r="AL906" t="s">
        <v>70</v>
      </c>
      <c r="AM906">
        <f>VLOOKUP(Table13[[#This Row],[Vehicle Size]],$O$4:$P$6,2,0)</f>
        <v>1</v>
      </c>
      <c r="AN906" t="s">
        <v>87</v>
      </c>
      <c r="AO906">
        <f>VLOOKUP(Table13[[#This Row],[Vehicle Style]],$Q$4:$R$19,2,0)</f>
        <v>7</v>
      </c>
      <c r="AP906">
        <v>25</v>
      </c>
      <c r="AQ906">
        <v>18</v>
      </c>
      <c r="AR906">
        <v>1715</v>
      </c>
      <c r="AS906">
        <v>126100</v>
      </c>
    </row>
    <row r="907" spans="3:45" x14ac:dyDescent="0.35">
      <c r="C907" t="s">
        <v>1118</v>
      </c>
      <c r="D907">
        <v>904</v>
      </c>
      <c r="T907">
        <v>904</v>
      </c>
      <c r="U907" t="s">
        <v>215</v>
      </c>
      <c r="V907">
        <f>VLOOKUP(Table13[[#This Row],[Make]],$A$4:$B$51,2,0)</f>
        <v>38</v>
      </c>
      <c r="W907" t="s">
        <v>285</v>
      </c>
      <c r="X907">
        <f>VLOOKUP(Table13[[#This Row],[Model]],Table12[[Model S]:[Column2]],2,0)</f>
        <v>69</v>
      </c>
      <c r="Y907">
        <v>2015</v>
      </c>
      <c r="Z907">
        <f>VLOOKUP(Table13[[#This Row],[Year]],$E$4:$F$31,2,0)</f>
        <v>26</v>
      </c>
      <c r="AA907" t="s">
        <v>74</v>
      </c>
      <c r="AB907">
        <f>VLOOKUP(Table13[[#This Row],[Engine Fuel Type]],$G$4:$H$13,2,0)</f>
        <v>9</v>
      </c>
      <c r="AC907">
        <v>350</v>
      </c>
      <c r="AD907">
        <v>6</v>
      </c>
      <c r="AE907" t="s">
        <v>75</v>
      </c>
      <c r="AF907">
        <f>VLOOKUP(Table13[[#This Row],[Transmission Type]],$I$4:$J$7,2,0)</f>
        <v>4</v>
      </c>
      <c r="AG907" t="s">
        <v>68</v>
      </c>
      <c r="AH907">
        <f>VLOOKUP(Table13[[#This Row],[Driven_Wheels]],$K$4:$L$7,2,0)</f>
        <v>1</v>
      </c>
      <c r="AI907">
        <v>2</v>
      </c>
      <c r="AJ907" t="s">
        <v>96</v>
      </c>
      <c r="AK907">
        <f>VLOOKUP(Table13[[#This Row],[Market Category]],$M$4:$N$75,2,0)</f>
        <v>65</v>
      </c>
      <c r="AL907" t="s">
        <v>70</v>
      </c>
      <c r="AM907">
        <f>VLOOKUP(Table13[[#This Row],[Vehicle Size]],$O$4:$P$6,2,0)</f>
        <v>1</v>
      </c>
      <c r="AN907" t="s">
        <v>78</v>
      </c>
      <c r="AO907">
        <f>VLOOKUP(Table13[[#This Row],[Vehicle Style]],$Q$4:$R$19,2,0)</f>
        <v>9</v>
      </c>
      <c r="AP907">
        <v>26</v>
      </c>
      <c r="AQ907">
        <v>18</v>
      </c>
      <c r="AR907">
        <v>1715</v>
      </c>
      <c r="AS907">
        <v>101600</v>
      </c>
    </row>
    <row r="908" spans="3:45" x14ac:dyDescent="0.35">
      <c r="C908" t="s">
        <v>1119</v>
      </c>
      <c r="D908">
        <v>905</v>
      </c>
      <c r="T908">
        <v>905</v>
      </c>
      <c r="U908" t="s">
        <v>215</v>
      </c>
      <c r="V908">
        <f>VLOOKUP(Table13[[#This Row],[Make]],$A$4:$B$51,2,0)</f>
        <v>38</v>
      </c>
      <c r="W908" t="s">
        <v>285</v>
      </c>
      <c r="X908">
        <f>VLOOKUP(Table13[[#This Row],[Model]],Table12[[Model S]:[Column2]],2,0)</f>
        <v>69</v>
      </c>
      <c r="Y908">
        <v>2015</v>
      </c>
      <c r="Z908">
        <f>VLOOKUP(Table13[[#This Row],[Year]],$E$4:$F$31,2,0)</f>
        <v>26</v>
      </c>
      <c r="AA908" t="s">
        <v>74</v>
      </c>
      <c r="AB908">
        <f>VLOOKUP(Table13[[#This Row],[Engine Fuel Type]],$G$4:$H$13,2,0)</f>
        <v>9</v>
      </c>
      <c r="AC908">
        <v>400</v>
      </c>
      <c r="AD908">
        <v>6</v>
      </c>
      <c r="AE908" t="s">
        <v>75</v>
      </c>
      <c r="AF908">
        <f>VLOOKUP(Table13[[#This Row],[Transmission Type]],$I$4:$J$7,2,0)</f>
        <v>4</v>
      </c>
      <c r="AG908" t="s">
        <v>68</v>
      </c>
      <c r="AH908">
        <f>VLOOKUP(Table13[[#This Row],[Driven_Wheels]],$K$4:$L$7,2,0)</f>
        <v>1</v>
      </c>
      <c r="AI908">
        <v>2</v>
      </c>
      <c r="AJ908" t="s">
        <v>96</v>
      </c>
      <c r="AK908">
        <f>VLOOKUP(Table13[[#This Row],[Market Category]],$M$4:$N$75,2,0)</f>
        <v>65</v>
      </c>
      <c r="AL908" t="s">
        <v>70</v>
      </c>
      <c r="AM908">
        <f>VLOOKUP(Table13[[#This Row],[Vehicle Size]],$O$4:$P$6,2,0)</f>
        <v>1</v>
      </c>
      <c r="AN908" t="s">
        <v>78</v>
      </c>
      <c r="AO908">
        <f>VLOOKUP(Table13[[#This Row],[Vehicle Style]],$Q$4:$R$19,2,0)</f>
        <v>9</v>
      </c>
      <c r="AP908">
        <v>26</v>
      </c>
      <c r="AQ908">
        <v>18</v>
      </c>
      <c r="AR908">
        <v>1715</v>
      </c>
      <c r="AS908">
        <v>116200</v>
      </c>
    </row>
    <row r="909" spans="3:45" x14ac:dyDescent="0.35">
      <c r="C909" t="s">
        <v>1120</v>
      </c>
      <c r="D909">
        <v>906</v>
      </c>
      <c r="T909">
        <v>906</v>
      </c>
      <c r="U909" t="s">
        <v>215</v>
      </c>
      <c r="V909">
        <f>VLOOKUP(Table13[[#This Row],[Make]],$A$4:$B$51,2,0)</f>
        <v>38</v>
      </c>
      <c r="W909" t="s">
        <v>285</v>
      </c>
      <c r="X909">
        <f>VLOOKUP(Table13[[#This Row],[Model]],Table12[[Model S]:[Column2]],2,0)</f>
        <v>69</v>
      </c>
      <c r="Y909">
        <v>2016</v>
      </c>
      <c r="Z909">
        <f>VLOOKUP(Table13[[#This Row],[Year]],$E$4:$F$31,2,0)</f>
        <v>27</v>
      </c>
      <c r="AA909" t="s">
        <v>74</v>
      </c>
      <c r="AB909">
        <f>VLOOKUP(Table13[[#This Row],[Engine Fuel Type]],$G$4:$H$13,2,0)</f>
        <v>9</v>
      </c>
      <c r="AC909">
        <v>350</v>
      </c>
      <c r="AD909">
        <v>6</v>
      </c>
      <c r="AE909" t="s">
        <v>75</v>
      </c>
      <c r="AF909">
        <f>VLOOKUP(Table13[[#This Row],[Transmission Type]],$I$4:$J$7,2,0)</f>
        <v>4</v>
      </c>
      <c r="AG909" t="s">
        <v>68</v>
      </c>
      <c r="AH909">
        <f>VLOOKUP(Table13[[#This Row],[Driven_Wheels]],$K$4:$L$7,2,0)</f>
        <v>1</v>
      </c>
      <c r="AI909">
        <v>2</v>
      </c>
      <c r="AJ909" t="s">
        <v>96</v>
      </c>
      <c r="AK909">
        <f>VLOOKUP(Table13[[#This Row],[Market Category]],$M$4:$N$75,2,0)</f>
        <v>65</v>
      </c>
      <c r="AL909" t="s">
        <v>70</v>
      </c>
      <c r="AM909">
        <f>VLOOKUP(Table13[[#This Row],[Vehicle Size]],$O$4:$P$6,2,0)</f>
        <v>1</v>
      </c>
      <c r="AN909" t="s">
        <v>87</v>
      </c>
      <c r="AO909">
        <f>VLOOKUP(Table13[[#This Row],[Vehicle Style]],$Q$4:$R$19,2,0)</f>
        <v>7</v>
      </c>
      <c r="AP909">
        <v>26</v>
      </c>
      <c r="AQ909">
        <v>19</v>
      </c>
      <c r="AR909">
        <v>1715</v>
      </c>
      <c r="AS909">
        <v>102930</v>
      </c>
    </row>
    <row r="910" spans="3:45" x14ac:dyDescent="0.35">
      <c r="C910" t="s">
        <v>1121</v>
      </c>
      <c r="D910">
        <v>907</v>
      </c>
      <c r="T910">
        <v>907</v>
      </c>
      <c r="U910" t="s">
        <v>215</v>
      </c>
      <c r="V910">
        <f>VLOOKUP(Table13[[#This Row],[Make]],$A$4:$B$51,2,0)</f>
        <v>38</v>
      </c>
      <c r="W910" t="s">
        <v>285</v>
      </c>
      <c r="X910">
        <f>VLOOKUP(Table13[[#This Row],[Model]],Table12[[Model S]:[Column2]],2,0)</f>
        <v>69</v>
      </c>
      <c r="Y910">
        <v>2016</v>
      </c>
      <c r="Z910">
        <f>VLOOKUP(Table13[[#This Row],[Year]],$E$4:$F$31,2,0)</f>
        <v>27</v>
      </c>
      <c r="AA910" t="s">
        <v>74</v>
      </c>
      <c r="AB910">
        <f>VLOOKUP(Table13[[#This Row],[Engine Fuel Type]],$G$4:$H$13,2,0)</f>
        <v>9</v>
      </c>
      <c r="AC910">
        <v>430</v>
      </c>
      <c r="AD910">
        <v>6</v>
      </c>
      <c r="AE910" t="s">
        <v>75</v>
      </c>
      <c r="AF910">
        <f>VLOOKUP(Table13[[#This Row],[Transmission Type]],$I$4:$J$7,2,0)</f>
        <v>4</v>
      </c>
      <c r="AG910" t="s">
        <v>68</v>
      </c>
      <c r="AH910">
        <f>VLOOKUP(Table13[[#This Row],[Driven_Wheels]],$K$4:$L$7,2,0)</f>
        <v>1</v>
      </c>
      <c r="AI910">
        <v>2</v>
      </c>
      <c r="AJ910" t="s">
        <v>96</v>
      </c>
      <c r="AK910">
        <f>VLOOKUP(Table13[[#This Row],[Market Category]],$M$4:$N$75,2,0)</f>
        <v>65</v>
      </c>
      <c r="AL910" t="s">
        <v>70</v>
      </c>
      <c r="AM910">
        <f>VLOOKUP(Table13[[#This Row],[Vehicle Size]],$O$4:$P$6,2,0)</f>
        <v>1</v>
      </c>
      <c r="AN910" t="s">
        <v>78</v>
      </c>
      <c r="AO910">
        <f>VLOOKUP(Table13[[#This Row],[Vehicle Style]],$Q$4:$R$19,2,0)</f>
        <v>9</v>
      </c>
      <c r="AP910">
        <v>26</v>
      </c>
      <c r="AQ910">
        <v>18</v>
      </c>
      <c r="AR910">
        <v>1715</v>
      </c>
      <c r="AS910">
        <v>120900</v>
      </c>
    </row>
    <row r="911" spans="3:45" x14ac:dyDescent="0.35">
      <c r="C911" t="s">
        <v>1122</v>
      </c>
      <c r="D911">
        <v>908</v>
      </c>
      <c r="T911">
        <v>908</v>
      </c>
      <c r="U911" t="s">
        <v>215</v>
      </c>
      <c r="V911">
        <f>VLOOKUP(Table13[[#This Row],[Make]],$A$4:$B$51,2,0)</f>
        <v>38</v>
      </c>
      <c r="W911" t="s">
        <v>285</v>
      </c>
      <c r="X911">
        <f>VLOOKUP(Table13[[#This Row],[Model]],Table12[[Model S]:[Column2]],2,0)</f>
        <v>69</v>
      </c>
      <c r="Y911">
        <v>2016</v>
      </c>
      <c r="Z911">
        <f>VLOOKUP(Table13[[#This Row],[Year]],$E$4:$F$31,2,0)</f>
        <v>27</v>
      </c>
      <c r="AA911" t="s">
        <v>74</v>
      </c>
      <c r="AB911">
        <f>VLOOKUP(Table13[[#This Row],[Engine Fuel Type]],$G$4:$H$13,2,0)</f>
        <v>9</v>
      </c>
      <c r="AC911">
        <v>400</v>
      </c>
      <c r="AD911">
        <v>6</v>
      </c>
      <c r="AE911" t="s">
        <v>75</v>
      </c>
      <c r="AF911">
        <f>VLOOKUP(Table13[[#This Row],[Transmission Type]],$I$4:$J$7,2,0)</f>
        <v>4</v>
      </c>
      <c r="AG911" t="s">
        <v>68</v>
      </c>
      <c r="AH911">
        <f>VLOOKUP(Table13[[#This Row],[Driven_Wheels]],$K$4:$L$7,2,0)</f>
        <v>1</v>
      </c>
      <c r="AI911">
        <v>2</v>
      </c>
      <c r="AJ911" t="s">
        <v>96</v>
      </c>
      <c r="AK911">
        <f>VLOOKUP(Table13[[#This Row],[Market Category]],$M$4:$N$75,2,0)</f>
        <v>65</v>
      </c>
      <c r="AL911" t="s">
        <v>70</v>
      </c>
      <c r="AM911">
        <f>VLOOKUP(Table13[[#This Row],[Vehicle Size]],$O$4:$P$6,2,0)</f>
        <v>1</v>
      </c>
      <c r="AN911" t="s">
        <v>78</v>
      </c>
      <c r="AO911">
        <f>VLOOKUP(Table13[[#This Row],[Vehicle Style]],$Q$4:$R$19,2,0)</f>
        <v>9</v>
      </c>
      <c r="AP911">
        <v>26</v>
      </c>
      <c r="AQ911">
        <v>18</v>
      </c>
      <c r="AR911">
        <v>1715</v>
      </c>
      <c r="AS911">
        <v>105630</v>
      </c>
    </row>
    <row r="912" spans="3:45" x14ac:dyDescent="0.35">
      <c r="C912" t="s">
        <v>1123</v>
      </c>
      <c r="D912">
        <v>909</v>
      </c>
      <c r="T912">
        <v>909</v>
      </c>
      <c r="U912" t="s">
        <v>215</v>
      </c>
      <c r="V912">
        <f>VLOOKUP(Table13[[#This Row],[Make]],$A$4:$B$51,2,0)</f>
        <v>38</v>
      </c>
      <c r="W912" t="s">
        <v>285</v>
      </c>
      <c r="X912">
        <f>VLOOKUP(Table13[[#This Row],[Model]],Table12[[Model S]:[Column2]],2,0)</f>
        <v>69</v>
      </c>
      <c r="Y912">
        <v>2016</v>
      </c>
      <c r="Z912">
        <f>VLOOKUP(Table13[[#This Row],[Year]],$E$4:$F$31,2,0)</f>
        <v>27</v>
      </c>
      <c r="AA912" t="s">
        <v>74</v>
      </c>
      <c r="AB912">
        <f>VLOOKUP(Table13[[#This Row],[Engine Fuel Type]],$G$4:$H$13,2,0)</f>
        <v>9</v>
      </c>
      <c r="AC912">
        <v>430</v>
      </c>
      <c r="AD912">
        <v>6</v>
      </c>
      <c r="AE912" t="s">
        <v>75</v>
      </c>
      <c r="AF912">
        <f>VLOOKUP(Table13[[#This Row],[Transmission Type]],$I$4:$J$7,2,0)</f>
        <v>4</v>
      </c>
      <c r="AG912" t="s">
        <v>76</v>
      </c>
      <c r="AH912">
        <f>VLOOKUP(Table13[[#This Row],[Driven_Wheels]],$K$4:$L$7,2,0)</f>
        <v>4</v>
      </c>
      <c r="AI912">
        <v>2</v>
      </c>
      <c r="AJ912" t="s">
        <v>96</v>
      </c>
      <c r="AK912">
        <f>VLOOKUP(Table13[[#This Row],[Market Category]],$M$4:$N$75,2,0)</f>
        <v>65</v>
      </c>
      <c r="AL912" t="s">
        <v>70</v>
      </c>
      <c r="AM912">
        <f>VLOOKUP(Table13[[#This Row],[Vehicle Size]],$O$4:$P$6,2,0)</f>
        <v>1</v>
      </c>
      <c r="AN912" t="s">
        <v>87</v>
      </c>
      <c r="AO912">
        <f>VLOOKUP(Table13[[#This Row],[Vehicle Style]],$Q$4:$R$19,2,0)</f>
        <v>7</v>
      </c>
      <c r="AP912">
        <v>25</v>
      </c>
      <c r="AQ912">
        <v>18</v>
      </c>
      <c r="AR912">
        <v>1715</v>
      </c>
      <c r="AS912">
        <v>126100</v>
      </c>
    </row>
    <row r="913" spans="3:45" x14ac:dyDescent="0.35">
      <c r="C913" t="s">
        <v>1124</v>
      </c>
      <c r="D913">
        <v>910</v>
      </c>
      <c r="T913">
        <v>910</v>
      </c>
      <c r="U913" t="s">
        <v>215</v>
      </c>
      <c r="V913">
        <f>VLOOKUP(Table13[[#This Row],[Make]],$A$4:$B$51,2,0)</f>
        <v>38</v>
      </c>
      <c r="W913" t="s">
        <v>285</v>
      </c>
      <c r="X913">
        <f>VLOOKUP(Table13[[#This Row],[Model]],Table12[[Model S]:[Column2]],2,0)</f>
        <v>69</v>
      </c>
      <c r="Y913">
        <v>2016</v>
      </c>
      <c r="Z913">
        <f>VLOOKUP(Table13[[#This Row],[Year]],$E$4:$F$31,2,0)</f>
        <v>27</v>
      </c>
      <c r="AA913" t="s">
        <v>74</v>
      </c>
      <c r="AB913">
        <f>VLOOKUP(Table13[[#This Row],[Engine Fuel Type]],$G$4:$H$13,2,0)</f>
        <v>9</v>
      </c>
      <c r="AC913">
        <v>350</v>
      </c>
      <c r="AD913">
        <v>6</v>
      </c>
      <c r="AE913" t="s">
        <v>75</v>
      </c>
      <c r="AF913">
        <f>VLOOKUP(Table13[[#This Row],[Transmission Type]],$I$4:$J$7,2,0)</f>
        <v>4</v>
      </c>
      <c r="AG913" t="s">
        <v>68</v>
      </c>
      <c r="AH913">
        <f>VLOOKUP(Table13[[#This Row],[Driven_Wheels]],$K$4:$L$7,2,0)</f>
        <v>1</v>
      </c>
      <c r="AI913">
        <v>2</v>
      </c>
      <c r="AJ913" t="s">
        <v>96</v>
      </c>
      <c r="AK913">
        <f>VLOOKUP(Table13[[#This Row],[Market Category]],$M$4:$N$75,2,0)</f>
        <v>65</v>
      </c>
      <c r="AL913" t="s">
        <v>70</v>
      </c>
      <c r="AM913">
        <f>VLOOKUP(Table13[[#This Row],[Vehicle Size]],$O$4:$P$6,2,0)</f>
        <v>1</v>
      </c>
      <c r="AN913" t="s">
        <v>78</v>
      </c>
      <c r="AO913">
        <f>VLOOKUP(Table13[[#This Row],[Vehicle Style]],$Q$4:$R$19,2,0)</f>
        <v>9</v>
      </c>
      <c r="AP913">
        <v>27</v>
      </c>
      <c r="AQ913">
        <v>19</v>
      </c>
      <c r="AR913">
        <v>1715</v>
      </c>
      <c r="AS913">
        <v>91030</v>
      </c>
    </row>
    <row r="914" spans="3:45" x14ac:dyDescent="0.35">
      <c r="C914" t="s">
        <v>1125</v>
      </c>
      <c r="D914">
        <v>911</v>
      </c>
      <c r="T914">
        <v>911</v>
      </c>
      <c r="U914" t="s">
        <v>215</v>
      </c>
      <c r="V914">
        <f>VLOOKUP(Table13[[#This Row],[Make]],$A$4:$B$51,2,0)</f>
        <v>38</v>
      </c>
      <c r="W914" t="s">
        <v>285</v>
      </c>
      <c r="X914">
        <f>VLOOKUP(Table13[[#This Row],[Model]],Table12[[Model S]:[Column2]],2,0)</f>
        <v>69</v>
      </c>
      <c r="Y914">
        <v>2016</v>
      </c>
      <c r="Z914">
        <f>VLOOKUP(Table13[[#This Row],[Year]],$E$4:$F$31,2,0)</f>
        <v>27</v>
      </c>
      <c r="AA914" t="s">
        <v>74</v>
      </c>
      <c r="AB914">
        <f>VLOOKUP(Table13[[#This Row],[Engine Fuel Type]],$G$4:$H$13,2,0)</f>
        <v>9</v>
      </c>
      <c r="AC914">
        <v>400</v>
      </c>
      <c r="AD914">
        <v>6</v>
      </c>
      <c r="AE914" t="s">
        <v>75</v>
      </c>
      <c r="AF914">
        <f>VLOOKUP(Table13[[#This Row],[Transmission Type]],$I$4:$J$7,2,0)</f>
        <v>4</v>
      </c>
      <c r="AG914" t="s">
        <v>76</v>
      </c>
      <c r="AH914">
        <f>VLOOKUP(Table13[[#This Row],[Driven_Wheels]],$K$4:$L$7,2,0)</f>
        <v>4</v>
      </c>
      <c r="AI914">
        <v>2</v>
      </c>
      <c r="AJ914" t="s">
        <v>96</v>
      </c>
      <c r="AK914">
        <f>VLOOKUP(Table13[[#This Row],[Market Category]],$M$4:$N$75,2,0)</f>
        <v>65</v>
      </c>
      <c r="AL914" t="s">
        <v>70</v>
      </c>
      <c r="AM914">
        <f>VLOOKUP(Table13[[#This Row],[Vehicle Size]],$O$4:$P$6,2,0)</f>
        <v>1</v>
      </c>
      <c r="AN914" t="s">
        <v>78</v>
      </c>
      <c r="AO914">
        <f>VLOOKUP(Table13[[#This Row],[Vehicle Style]],$Q$4:$R$19,2,0)</f>
        <v>9</v>
      </c>
      <c r="AP914">
        <v>27</v>
      </c>
      <c r="AQ914">
        <v>19</v>
      </c>
      <c r="AR914">
        <v>1715</v>
      </c>
      <c r="AS914">
        <v>98900</v>
      </c>
    </row>
    <row r="915" spans="3:45" x14ac:dyDescent="0.35">
      <c r="C915" t="s">
        <v>1126</v>
      </c>
      <c r="D915">
        <v>912</v>
      </c>
      <c r="T915">
        <v>912</v>
      </c>
      <c r="U915" t="s">
        <v>215</v>
      </c>
      <c r="V915">
        <f>VLOOKUP(Table13[[#This Row],[Make]],$A$4:$B$51,2,0)</f>
        <v>38</v>
      </c>
      <c r="W915" t="s">
        <v>285</v>
      </c>
      <c r="X915">
        <f>VLOOKUP(Table13[[#This Row],[Model]],Table12[[Model S]:[Column2]],2,0)</f>
        <v>69</v>
      </c>
      <c r="Y915">
        <v>2016</v>
      </c>
      <c r="Z915">
        <f>VLOOKUP(Table13[[#This Row],[Year]],$E$4:$F$31,2,0)</f>
        <v>27</v>
      </c>
      <c r="AA915" t="s">
        <v>74</v>
      </c>
      <c r="AB915">
        <f>VLOOKUP(Table13[[#This Row],[Engine Fuel Type]],$G$4:$H$13,2,0)</f>
        <v>9</v>
      </c>
      <c r="AC915">
        <v>430</v>
      </c>
      <c r="AD915">
        <v>6</v>
      </c>
      <c r="AE915" t="s">
        <v>75</v>
      </c>
      <c r="AF915">
        <f>VLOOKUP(Table13[[#This Row],[Transmission Type]],$I$4:$J$7,2,0)</f>
        <v>4</v>
      </c>
      <c r="AG915" t="s">
        <v>68</v>
      </c>
      <c r="AH915">
        <f>VLOOKUP(Table13[[#This Row],[Driven_Wheels]],$K$4:$L$7,2,0)</f>
        <v>1</v>
      </c>
      <c r="AI915">
        <v>2</v>
      </c>
      <c r="AJ915" t="s">
        <v>96</v>
      </c>
      <c r="AK915">
        <f>VLOOKUP(Table13[[#This Row],[Market Category]],$M$4:$N$75,2,0)</f>
        <v>65</v>
      </c>
      <c r="AL915" t="s">
        <v>70</v>
      </c>
      <c r="AM915">
        <f>VLOOKUP(Table13[[#This Row],[Vehicle Size]],$O$4:$P$6,2,0)</f>
        <v>1</v>
      </c>
      <c r="AN915" t="s">
        <v>87</v>
      </c>
      <c r="AO915">
        <f>VLOOKUP(Table13[[#This Row],[Vehicle Style]],$Q$4:$R$19,2,0)</f>
        <v>7</v>
      </c>
      <c r="AP915">
        <v>25</v>
      </c>
      <c r="AQ915">
        <v>18</v>
      </c>
      <c r="AR915">
        <v>1715</v>
      </c>
      <c r="AS915">
        <v>132800</v>
      </c>
    </row>
    <row r="916" spans="3:45" x14ac:dyDescent="0.35">
      <c r="C916" t="s">
        <v>1127</v>
      </c>
      <c r="D916">
        <v>913</v>
      </c>
      <c r="T916">
        <v>913</v>
      </c>
      <c r="U916" t="s">
        <v>215</v>
      </c>
      <c r="V916">
        <f>VLOOKUP(Table13[[#This Row],[Make]],$A$4:$B$51,2,0)</f>
        <v>38</v>
      </c>
      <c r="W916" t="s">
        <v>285</v>
      </c>
      <c r="X916">
        <f>VLOOKUP(Table13[[#This Row],[Model]],Table12[[Model S]:[Column2]],2,0)</f>
        <v>69</v>
      </c>
      <c r="Y916">
        <v>2016</v>
      </c>
      <c r="Z916">
        <f>VLOOKUP(Table13[[#This Row],[Year]],$E$4:$F$31,2,0)</f>
        <v>27</v>
      </c>
      <c r="AA916" t="s">
        <v>74</v>
      </c>
      <c r="AB916">
        <f>VLOOKUP(Table13[[#This Row],[Engine Fuel Type]],$G$4:$H$13,2,0)</f>
        <v>9</v>
      </c>
      <c r="AC916">
        <v>350</v>
      </c>
      <c r="AD916">
        <v>6</v>
      </c>
      <c r="AE916" t="s">
        <v>75</v>
      </c>
      <c r="AF916">
        <f>VLOOKUP(Table13[[#This Row],[Transmission Type]],$I$4:$J$7,2,0)</f>
        <v>4</v>
      </c>
      <c r="AG916" t="s">
        <v>76</v>
      </c>
      <c r="AH916">
        <f>VLOOKUP(Table13[[#This Row],[Driven_Wheels]],$K$4:$L$7,2,0)</f>
        <v>4</v>
      </c>
      <c r="AI916">
        <v>2</v>
      </c>
      <c r="AJ916" t="s">
        <v>96</v>
      </c>
      <c r="AK916">
        <f>VLOOKUP(Table13[[#This Row],[Market Category]],$M$4:$N$75,2,0)</f>
        <v>65</v>
      </c>
      <c r="AL916" t="s">
        <v>70</v>
      </c>
      <c r="AM916">
        <f>VLOOKUP(Table13[[#This Row],[Vehicle Size]],$O$4:$P$6,2,0)</f>
        <v>1</v>
      </c>
      <c r="AN916" t="s">
        <v>78</v>
      </c>
      <c r="AO916">
        <f>VLOOKUP(Table13[[#This Row],[Vehicle Style]],$Q$4:$R$19,2,0)</f>
        <v>9</v>
      </c>
      <c r="AP916">
        <v>27</v>
      </c>
      <c r="AQ916">
        <v>19</v>
      </c>
      <c r="AR916">
        <v>1715</v>
      </c>
      <c r="AS916">
        <v>84300</v>
      </c>
    </row>
    <row r="917" spans="3:45" x14ac:dyDescent="0.35">
      <c r="C917" t="s">
        <v>1128</v>
      </c>
      <c r="D917">
        <v>914</v>
      </c>
      <c r="T917">
        <v>914</v>
      </c>
      <c r="U917" t="s">
        <v>215</v>
      </c>
      <c r="V917">
        <f>VLOOKUP(Table13[[#This Row],[Make]],$A$4:$B$51,2,0)</f>
        <v>38</v>
      </c>
      <c r="W917" t="s">
        <v>285</v>
      </c>
      <c r="X917">
        <f>VLOOKUP(Table13[[#This Row],[Model]],Table12[[Model S]:[Column2]],2,0)</f>
        <v>69</v>
      </c>
      <c r="Y917">
        <v>2016</v>
      </c>
      <c r="Z917">
        <f>VLOOKUP(Table13[[#This Row],[Year]],$E$4:$F$31,2,0)</f>
        <v>27</v>
      </c>
      <c r="AA917" t="s">
        <v>74</v>
      </c>
      <c r="AB917">
        <f>VLOOKUP(Table13[[#This Row],[Engine Fuel Type]],$G$4:$H$13,2,0)</f>
        <v>9</v>
      </c>
      <c r="AC917">
        <v>520</v>
      </c>
      <c r="AD917">
        <v>6</v>
      </c>
      <c r="AE917" t="s">
        <v>67</v>
      </c>
      <c r="AF917">
        <f>VLOOKUP(Table13[[#This Row],[Transmission Type]],$I$4:$J$7,2,0)</f>
        <v>1</v>
      </c>
      <c r="AG917" t="s">
        <v>68</v>
      </c>
      <c r="AH917">
        <f>VLOOKUP(Table13[[#This Row],[Driven_Wheels]],$K$4:$L$7,2,0)</f>
        <v>1</v>
      </c>
      <c r="AI917">
        <v>2</v>
      </c>
      <c r="AJ917" t="s">
        <v>96</v>
      </c>
      <c r="AK917">
        <f>VLOOKUP(Table13[[#This Row],[Market Category]],$M$4:$N$75,2,0)</f>
        <v>65</v>
      </c>
      <c r="AL917" t="s">
        <v>70</v>
      </c>
      <c r="AM917">
        <f>VLOOKUP(Table13[[#This Row],[Vehicle Size]],$O$4:$P$6,2,0)</f>
        <v>1</v>
      </c>
      <c r="AN917" t="s">
        <v>78</v>
      </c>
      <c r="AO917">
        <f>VLOOKUP(Table13[[#This Row],[Vehicle Style]],$Q$4:$R$19,2,0)</f>
        <v>9</v>
      </c>
      <c r="AP917">
        <v>24</v>
      </c>
      <c r="AQ917">
        <v>17</v>
      </c>
      <c r="AR917">
        <v>1715</v>
      </c>
      <c r="AS917">
        <v>151100</v>
      </c>
    </row>
  </sheetData>
  <mergeCells count="2">
    <mergeCell ref="A2:R2"/>
    <mergeCell ref="T2:AS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960-7BDC-45C5-9503-54A44DED1898}">
  <dimension ref="A1:AN918"/>
  <sheetViews>
    <sheetView topLeftCell="X1" workbookViewId="0">
      <selection activeCell="M1" sqref="M1"/>
    </sheetView>
  </sheetViews>
  <sheetFormatPr defaultRowHeight="14.5" x14ac:dyDescent="0.35"/>
  <cols>
    <col min="2" max="2" width="9.1796875" customWidth="1"/>
    <col min="4" max="4" width="17.7265625" customWidth="1"/>
    <col min="5" max="5" width="11.1796875" customWidth="1"/>
    <col min="6" max="6" width="16.453125" customWidth="1"/>
    <col min="7" max="7" width="19.26953125" customWidth="1"/>
    <col min="8" max="8" width="16.453125" customWidth="1"/>
    <col min="9" max="9" width="17.26953125" customWidth="1"/>
    <col min="10" max="10" width="17.90625" customWidth="1"/>
    <col min="11" max="11" width="13.453125" customWidth="1"/>
    <col min="12" max="12" width="14.26953125" customWidth="1"/>
    <col min="13" max="13" width="14.453125" customWidth="1"/>
    <col min="14" max="14" width="10.54296875" customWidth="1"/>
    <col min="15" max="15" width="11.453125" customWidth="1"/>
    <col min="18" max="18" width="17.453125" bestFit="1" customWidth="1"/>
    <col min="19" max="19" width="12.453125" bestFit="1" customWidth="1"/>
    <col min="20" max="20" width="13.54296875" bestFit="1" customWidth="1"/>
    <col min="21" max="21" width="12.453125" bestFit="1" customWidth="1"/>
    <col min="22" max="22" width="11.81640625" bestFit="1" customWidth="1"/>
    <col min="23" max="26" width="12.453125" bestFit="1" customWidth="1"/>
  </cols>
  <sheetData>
    <row r="1" spans="1:40" x14ac:dyDescent="0.35">
      <c r="R1" s="6" t="s">
        <v>40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4" spans="1:40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R4" t="s">
        <v>16</v>
      </c>
    </row>
    <row r="5" spans="1:40" ht="15" thickBot="1" x14ac:dyDescent="0.4">
      <c r="A5">
        <v>6</v>
      </c>
      <c r="B5">
        <v>2</v>
      </c>
      <c r="C5">
        <v>22</v>
      </c>
      <c r="D5">
        <v>9</v>
      </c>
      <c r="E5">
        <v>335</v>
      </c>
      <c r="F5">
        <v>6</v>
      </c>
      <c r="G5">
        <v>4</v>
      </c>
      <c r="H5">
        <v>4</v>
      </c>
      <c r="I5">
        <v>2</v>
      </c>
      <c r="J5">
        <v>39</v>
      </c>
      <c r="K5">
        <v>1</v>
      </c>
      <c r="L5">
        <v>9</v>
      </c>
      <c r="M5">
        <v>26</v>
      </c>
      <c r="N5">
        <v>19</v>
      </c>
      <c r="O5">
        <v>3916</v>
      </c>
      <c r="P5">
        <v>46135</v>
      </c>
    </row>
    <row r="6" spans="1:40" x14ac:dyDescent="0.35">
      <c r="A6">
        <v>6</v>
      </c>
      <c r="B6">
        <v>1</v>
      </c>
      <c r="C6">
        <v>22</v>
      </c>
      <c r="D6">
        <v>9</v>
      </c>
      <c r="E6">
        <v>300</v>
      </c>
      <c r="F6">
        <v>6</v>
      </c>
      <c r="G6">
        <v>4</v>
      </c>
      <c r="H6">
        <v>4</v>
      </c>
      <c r="I6">
        <v>2</v>
      </c>
      <c r="J6">
        <v>68</v>
      </c>
      <c r="K6">
        <v>1</v>
      </c>
      <c r="L6">
        <v>7</v>
      </c>
      <c r="M6">
        <v>28</v>
      </c>
      <c r="N6">
        <v>19</v>
      </c>
      <c r="O6">
        <v>3916</v>
      </c>
      <c r="P6">
        <v>40650</v>
      </c>
      <c r="R6" s="1" t="s">
        <v>17</v>
      </c>
      <c r="S6" s="1"/>
    </row>
    <row r="7" spans="1:40" x14ac:dyDescent="0.35">
      <c r="A7">
        <v>6</v>
      </c>
      <c r="B7">
        <v>1</v>
      </c>
      <c r="C7">
        <v>22</v>
      </c>
      <c r="D7">
        <v>9</v>
      </c>
      <c r="E7">
        <v>300</v>
      </c>
      <c r="F7">
        <v>6</v>
      </c>
      <c r="G7">
        <v>4</v>
      </c>
      <c r="H7">
        <v>4</v>
      </c>
      <c r="I7">
        <v>2</v>
      </c>
      <c r="J7">
        <v>65</v>
      </c>
      <c r="K7">
        <v>1</v>
      </c>
      <c r="L7">
        <v>9</v>
      </c>
      <c r="M7">
        <v>28</v>
      </c>
      <c r="N7">
        <v>20</v>
      </c>
      <c r="O7">
        <v>3916</v>
      </c>
      <c r="P7">
        <v>36350</v>
      </c>
      <c r="R7" s="2" t="s">
        <v>18</v>
      </c>
      <c r="S7" s="2">
        <v>0.86020109348277674</v>
      </c>
    </row>
    <row r="8" spans="1:40" x14ac:dyDescent="0.35">
      <c r="A8">
        <v>6</v>
      </c>
      <c r="B8">
        <v>1</v>
      </c>
      <c r="C8">
        <v>22</v>
      </c>
      <c r="D8">
        <v>9</v>
      </c>
      <c r="E8">
        <v>230</v>
      </c>
      <c r="F8">
        <v>6</v>
      </c>
      <c r="G8">
        <v>4</v>
      </c>
      <c r="H8">
        <v>4</v>
      </c>
      <c r="I8">
        <v>2</v>
      </c>
      <c r="J8">
        <v>68</v>
      </c>
      <c r="K8">
        <v>1</v>
      </c>
      <c r="L8">
        <v>9</v>
      </c>
      <c r="M8">
        <v>28</v>
      </c>
      <c r="N8">
        <v>18</v>
      </c>
      <c r="O8">
        <v>3916</v>
      </c>
      <c r="P8">
        <v>29450</v>
      </c>
      <c r="R8" s="2" t="s">
        <v>19</v>
      </c>
      <c r="S8" s="2">
        <v>0.73994592122896474</v>
      </c>
    </row>
    <row r="9" spans="1:40" x14ac:dyDescent="0.35">
      <c r="A9">
        <v>6</v>
      </c>
      <c r="B9">
        <v>1</v>
      </c>
      <c r="C9">
        <v>22</v>
      </c>
      <c r="D9">
        <v>9</v>
      </c>
      <c r="E9">
        <v>230</v>
      </c>
      <c r="F9">
        <v>6</v>
      </c>
      <c r="G9">
        <v>4</v>
      </c>
      <c r="H9">
        <v>4</v>
      </c>
      <c r="I9">
        <v>2</v>
      </c>
      <c r="J9">
        <v>64</v>
      </c>
      <c r="K9">
        <v>1</v>
      </c>
      <c r="L9">
        <v>7</v>
      </c>
      <c r="M9">
        <v>28</v>
      </c>
      <c r="N9">
        <v>18</v>
      </c>
      <c r="O9">
        <v>3916</v>
      </c>
      <c r="P9">
        <v>34500</v>
      </c>
      <c r="R9" s="2" t="s">
        <v>20</v>
      </c>
      <c r="S9" s="2">
        <v>0.73560203349893627</v>
      </c>
    </row>
    <row r="10" spans="1:40" x14ac:dyDescent="0.35">
      <c r="A10">
        <v>6</v>
      </c>
      <c r="B10">
        <v>1</v>
      </c>
      <c r="C10">
        <v>23</v>
      </c>
      <c r="D10">
        <v>9</v>
      </c>
      <c r="E10">
        <v>230</v>
      </c>
      <c r="F10">
        <v>6</v>
      </c>
      <c r="G10">
        <v>4</v>
      </c>
      <c r="H10">
        <v>4</v>
      </c>
      <c r="I10">
        <v>2</v>
      </c>
      <c r="J10">
        <v>68</v>
      </c>
      <c r="K10">
        <v>1</v>
      </c>
      <c r="L10">
        <v>9</v>
      </c>
      <c r="M10">
        <v>28</v>
      </c>
      <c r="N10">
        <v>18</v>
      </c>
      <c r="O10">
        <v>3916</v>
      </c>
      <c r="P10">
        <v>31200</v>
      </c>
      <c r="R10" s="2" t="s">
        <v>21</v>
      </c>
      <c r="S10" s="2">
        <v>36582.476934242637</v>
      </c>
    </row>
    <row r="11" spans="1:40" ht="15" thickBot="1" x14ac:dyDescent="0.4">
      <c r="A11">
        <v>6</v>
      </c>
      <c r="B11">
        <v>1</v>
      </c>
      <c r="C11">
        <v>23</v>
      </c>
      <c r="D11">
        <v>9</v>
      </c>
      <c r="E11">
        <v>300</v>
      </c>
      <c r="F11">
        <v>6</v>
      </c>
      <c r="G11">
        <v>4</v>
      </c>
      <c r="H11">
        <v>4</v>
      </c>
      <c r="I11">
        <v>2</v>
      </c>
      <c r="J11">
        <v>68</v>
      </c>
      <c r="K11">
        <v>1</v>
      </c>
      <c r="L11">
        <v>7</v>
      </c>
      <c r="M11">
        <v>26</v>
      </c>
      <c r="N11">
        <v>17</v>
      </c>
      <c r="O11">
        <v>3916</v>
      </c>
      <c r="P11">
        <v>44100</v>
      </c>
      <c r="R11" s="3" t="s">
        <v>22</v>
      </c>
      <c r="S11" s="3">
        <v>914</v>
      </c>
    </row>
    <row r="12" spans="1:40" x14ac:dyDescent="0.35">
      <c r="A12">
        <v>6</v>
      </c>
      <c r="B12">
        <v>1</v>
      </c>
      <c r="C12">
        <v>23</v>
      </c>
      <c r="D12">
        <v>9</v>
      </c>
      <c r="E12">
        <v>300</v>
      </c>
      <c r="F12">
        <v>6</v>
      </c>
      <c r="G12">
        <v>4</v>
      </c>
      <c r="H12">
        <v>4</v>
      </c>
      <c r="I12">
        <v>2</v>
      </c>
      <c r="J12">
        <v>65</v>
      </c>
      <c r="K12">
        <v>1</v>
      </c>
      <c r="L12">
        <v>9</v>
      </c>
      <c r="M12">
        <v>28</v>
      </c>
      <c r="N12">
        <v>20</v>
      </c>
      <c r="O12">
        <v>3916</v>
      </c>
      <c r="P12">
        <v>39300</v>
      </c>
    </row>
    <row r="13" spans="1:40" ht="15" thickBot="1" x14ac:dyDescent="0.4">
      <c r="A13">
        <v>6</v>
      </c>
      <c r="B13">
        <v>1</v>
      </c>
      <c r="C13">
        <v>23</v>
      </c>
      <c r="D13">
        <v>9</v>
      </c>
      <c r="E13">
        <v>230</v>
      </c>
      <c r="F13">
        <v>6</v>
      </c>
      <c r="G13">
        <v>4</v>
      </c>
      <c r="H13">
        <v>4</v>
      </c>
      <c r="I13">
        <v>2</v>
      </c>
      <c r="J13">
        <v>64</v>
      </c>
      <c r="K13">
        <v>1</v>
      </c>
      <c r="L13">
        <v>7</v>
      </c>
      <c r="M13">
        <v>28</v>
      </c>
      <c r="N13">
        <v>18</v>
      </c>
      <c r="O13">
        <v>3916</v>
      </c>
      <c r="P13">
        <v>36900</v>
      </c>
      <c r="R13" t="s">
        <v>23</v>
      </c>
    </row>
    <row r="14" spans="1:40" x14ac:dyDescent="0.35">
      <c r="A14">
        <v>6</v>
      </c>
      <c r="B14">
        <v>1</v>
      </c>
      <c r="C14">
        <v>24</v>
      </c>
      <c r="D14">
        <v>9</v>
      </c>
      <c r="E14">
        <v>230</v>
      </c>
      <c r="F14">
        <v>6</v>
      </c>
      <c r="G14">
        <v>4</v>
      </c>
      <c r="H14">
        <v>4</v>
      </c>
      <c r="I14">
        <v>2</v>
      </c>
      <c r="J14">
        <v>64</v>
      </c>
      <c r="K14">
        <v>1</v>
      </c>
      <c r="L14">
        <v>7</v>
      </c>
      <c r="M14">
        <v>27</v>
      </c>
      <c r="N14">
        <v>18</v>
      </c>
      <c r="O14">
        <v>3916</v>
      </c>
      <c r="P14">
        <v>37200</v>
      </c>
      <c r="R14" s="4"/>
      <c r="S14" s="4" t="s">
        <v>24</v>
      </c>
      <c r="T14" s="4" t="s">
        <v>25</v>
      </c>
      <c r="U14" s="4" t="s">
        <v>26</v>
      </c>
      <c r="V14" s="4" t="s">
        <v>27</v>
      </c>
      <c r="W14" s="4" t="s">
        <v>28</v>
      </c>
    </row>
    <row r="15" spans="1:40" x14ac:dyDescent="0.35">
      <c r="A15">
        <v>6</v>
      </c>
      <c r="B15">
        <v>1</v>
      </c>
      <c r="C15">
        <v>24</v>
      </c>
      <c r="D15">
        <v>9</v>
      </c>
      <c r="E15">
        <v>300</v>
      </c>
      <c r="F15">
        <v>6</v>
      </c>
      <c r="G15">
        <v>4</v>
      </c>
      <c r="H15">
        <v>4</v>
      </c>
      <c r="I15">
        <v>2</v>
      </c>
      <c r="J15">
        <v>65</v>
      </c>
      <c r="K15">
        <v>1</v>
      </c>
      <c r="L15">
        <v>9</v>
      </c>
      <c r="M15">
        <v>28</v>
      </c>
      <c r="N15">
        <v>20</v>
      </c>
      <c r="O15">
        <v>3916</v>
      </c>
      <c r="P15">
        <v>39600</v>
      </c>
      <c r="R15" s="2" t="s">
        <v>29</v>
      </c>
      <c r="S15" s="2">
        <v>15</v>
      </c>
      <c r="T15" s="2">
        <v>3419470507522.0166</v>
      </c>
      <c r="U15" s="2">
        <v>227964700501.46777</v>
      </c>
      <c r="V15" s="2">
        <v>170.34186130407244</v>
      </c>
      <c r="W15" s="2">
        <v>3.2101081064090622E-250</v>
      </c>
    </row>
    <row r="16" spans="1:40" x14ac:dyDescent="0.35">
      <c r="A16">
        <v>6</v>
      </c>
      <c r="B16">
        <v>1</v>
      </c>
      <c r="C16">
        <v>24</v>
      </c>
      <c r="D16">
        <v>9</v>
      </c>
      <c r="E16">
        <v>230</v>
      </c>
      <c r="F16">
        <v>6</v>
      </c>
      <c r="G16">
        <v>4</v>
      </c>
      <c r="H16">
        <v>4</v>
      </c>
      <c r="I16">
        <v>2</v>
      </c>
      <c r="J16">
        <v>68</v>
      </c>
      <c r="K16">
        <v>1</v>
      </c>
      <c r="L16">
        <v>9</v>
      </c>
      <c r="M16">
        <v>28</v>
      </c>
      <c r="N16">
        <v>19</v>
      </c>
      <c r="O16">
        <v>3916</v>
      </c>
      <c r="P16">
        <v>31500</v>
      </c>
      <c r="R16" s="2" t="s">
        <v>30</v>
      </c>
      <c r="S16" s="2">
        <v>898</v>
      </c>
      <c r="T16" s="2">
        <v>1201773301542.6663</v>
      </c>
      <c r="U16" s="2">
        <v>1338277618.6443944</v>
      </c>
      <c r="V16" s="2"/>
      <c r="W16" s="2"/>
    </row>
    <row r="17" spans="1:26" ht="15" thickBot="1" x14ac:dyDescent="0.4">
      <c r="A17">
        <v>6</v>
      </c>
      <c r="B17">
        <v>1</v>
      </c>
      <c r="C17">
        <v>24</v>
      </c>
      <c r="D17">
        <v>9</v>
      </c>
      <c r="E17">
        <v>300</v>
      </c>
      <c r="F17">
        <v>6</v>
      </c>
      <c r="G17">
        <v>4</v>
      </c>
      <c r="H17">
        <v>4</v>
      </c>
      <c r="I17">
        <v>2</v>
      </c>
      <c r="J17">
        <v>68</v>
      </c>
      <c r="K17">
        <v>1</v>
      </c>
      <c r="L17">
        <v>7</v>
      </c>
      <c r="M17">
        <v>28</v>
      </c>
      <c r="N17">
        <v>19</v>
      </c>
      <c r="O17">
        <v>3916</v>
      </c>
      <c r="P17">
        <v>44400</v>
      </c>
      <c r="R17" s="3" t="s">
        <v>31</v>
      </c>
      <c r="S17" s="3">
        <v>913</v>
      </c>
      <c r="T17" s="3">
        <v>4621243809064.6826</v>
      </c>
      <c r="U17" s="3"/>
      <c r="V17" s="3"/>
      <c r="W17" s="3"/>
    </row>
    <row r="18" spans="1:26" ht="15" thickBot="1" x14ac:dyDescent="0.4">
      <c r="A18">
        <v>6</v>
      </c>
      <c r="B18">
        <v>1</v>
      </c>
      <c r="C18">
        <v>24</v>
      </c>
      <c r="D18">
        <v>9</v>
      </c>
      <c r="E18">
        <v>230</v>
      </c>
      <c r="F18">
        <v>6</v>
      </c>
      <c r="G18">
        <v>4</v>
      </c>
      <c r="H18">
        <v>4</v>
      </c>
      <c r="I18">
        <v>2</v>
      </c>
      <c r="J18">
        <v>64</v>
      </c>
      <c r="K18">
        <v>1</v>
      </c>
      <c r="L18">
        <v>7</v>
      </c>
      <c r="M18">
        <v>28</v>
      </c>
      <c r="N18">
        <v>19</v>
      </c>
      <c r="O18">
        <v>3916</v>
      </c>
      <c r="P18">
        <v>37200</v>
      </c>
    </row>
    <row r="19" spans="1:26" x14ac:dyDescent="0.35">
      <c r="A19">
        <v>6</v>
      </c>
      <c r="B19">
        <v>1</v>
      </c>
      <c r="C19">
        <v>24</v>
      </c>
      <c r="D19">
        <v>9</v>
      </c>
      <c r="E19">
        <v>320</v>
      </c>
      <c r="F19">
        <v>6</v>
      </c>
      <c r="G19">
        <v>4</v>
      </c>
      <c r="H19">
        <v>4</v>
      </c>
      <c r="I19">
        <v>2</v>
      </c>
      <c r="J19">
        <v>65</v>
      </c>
      <c r="K19">
        <v>1</v>
      </c>
      <c r="L19">
        <v>7</v>
      </c>
      <c r="M19">
        <v>25</v>
      </c>
      <c r="N19">
        <v>18</v>
      </c>
      <c r="O19">
        <v>3916</v>
      </c>
      <c r="P19">
        <v>48250</v>
      </c>
      <c r="R19" s="4"/>
      <c r="S19" s="4" t="s">
        <v>32</v>
      </c>
      <c r="T19" s="4" t="s">
        <v>21</v>
      </c>
      <c r="U19" s="4" t="s">
        <v>33</v>
      </c>
      <c r="V19" s="4" t="s">
        <v>34</v>
      </c>
      <c r="W19" s="4" t="s">
        <v>35</v>
      </c>
      <c r="X19" s="4" t="s">
        <v>36</v>
      </c>
      <c r="Y19" s="4" t="s">
        <v>37</v>
      </c>
      <c r="Z19" s="4" t="s">
        <v>38</v>
      </c>
    </row>
    <row r="20" spans="1:26" x14ac:dyDescent="0.35">
      <c r="A20">
        <v>6</v>
      </c>
      <c r="B20">
        <v>1</v>
      </c>
      <c r="C20">
        <v>24</v>
      </c>
      <c r="D20">
        <v>9</v>
      </c>
      <c r="E20">
        <v>320</v>
      </c>
      <c r="F20">
        <v>6</v>
      </c>
      <c r="G20">
        <v>4</v>
      </c>
      <c r="H20">
        <v>4</v>
      </c>
      <c r="I20">
        <v>2</v>
      </c>
      <c r="J20">
        <v>65</v>
      </c>
      <c r="K20">
        <v>1</v>
      </c>
      <c r="L20">
        <v>9</v>
      </c>
      <c r="M20">
        <v>28</v>
      </c>
      <c r="N20">
        <v>20</v>
      </c>
      <c r="O20">
        <v>3916</v>
      </c>
      <c r="P20">
        <v>43550</v>
      </c>
      <c r="R20" s="2" t="s">
        <v>39</v>
      </c>
      <c r="S20" s="2">
        <v>-90274.430325490714</v>
      </c>
      <c r="T20" s="2">
        <v>18714.546625243205</v>
      </c>
      <c r="U20" s="2">
        <v>-4.8237572693170998</v>
      </c>
      <c r="V20" s="2">
        <v>1.6544893295635934E-6</v>
      </c>
      <c r="W20" s="2">
        <v>-127003.77199805928</v>
      </c>
      <c r="X20" s="2">
        <v>-53545.088652922146</v>
      </c>
      <c r="Y20" s="2">
        <v>-127003.77199805928</v>
      </c>
      <c r="Z20" s="2">
        <v>-53545.088652922146</v>
      </c>
    </row>
    <row r="21" spans="1:26" x14ac:dyDescent="0.35">
      <c r="A21">
        <v>4</v>
      </c>
      <c r="B21">
        <v>3</v>
      </c>
      <c r="C21">
        <v>3</v>
      </c>
      <c r="D21">
        <v>10</v>
      </c>
      <c r="E21">
        <v>172</v>
      </c>
      <c r="F21">
        <v>6</v>
      </c>
      <c r="G21">
        <v>4</v>
      </c>
      <c r="H21">
        <v>3</v>
      </c>
      <c r="I21">
        <v>4</v>
      </c>
      <c r="J21">
        <v>64</v>
      </c>
      <c r="K21">
        <v>3</v>
      </c>
      <c r="L21">
        <v>15</v>
      </c>
      <c r="M21">
        <v>24</v>
      </c>
      <c r="N21">
        <v>17</v>
      </c>
      <c r="O21">
        <v>3105</v>
      </c>
      <c r="P21">
        <v>2000</v>
      </c>
      <c r="R21" s="2" t="s">
        <v>0</v>
      </c>
      <c r="S21" s="2">
        <v>-564.88930103383416</v>
      </c>
      <c r="T21" s="2">
        <v>147.76355954919546</v>
      </c>
      <c r="U21" s="2">
        <v>-3.8229269974087452</v>
      </c>
      <c r="V21" s="2">
        <v>1.4097585295792201E-4</v>
      </c>
      <c r="W21" s="2">
        <v>-854.89142473565812</v>
      </c>
      <c r="X21" s="2">
        <v>-274.8871773320102</v>
      </c>
      <c r="Y21" s="2">
        <v>-854.89142473565812</v>
      </c>
      <c r="Z21" s="2">
        <v>-274.8871773320102</v>
      </c>
    </row>
    <row r="22" spans="1:26" x14ac:dyDescent="0.35">
      <c r="A22">
        <v>4</v>
      </c>
      <c r="B22">
        <v>3</v>
      </c>
      <c r="C22">
        <v>3</v>
      </c>
      <c r="D22">
        <v>10</v>
      </c>
      <c r="E22">
        <v>172</v>
      </c>
      <c r="F22">
        <v>6</v>
      </c>
      <c r="G22">
        <v>2</v>
      </c>
      <c r="H22">
        <v>1</v>
      </c>
      <c r="I22">
        <v>4</v>
      </c>
      <c r="J22">
        <v>64</v>
      </c>
      <c r="K22">
        <v>3</v>
      </c>
      <c r="L22">
        <v>16</v>
      </c>
      <c r="M22">
        <v>20</v>
      </c>
      <c r="N22">
        <v>16</v>
      </c>
      <c r="O22">
        <v>3105</v>
      </c>
      <c r="P22">
        <v>2000</v>
      </c>
      <c r="R22" s="2" t="s">
        <v>1</v>
      </c>
      <c r="S22" s="2">
        <v>179.92866198834108</v>
      </c>
      <c r="T22" s="2">
        <v>65.189263380313506</v>
      </c>
      <c r="U22" s="2">
        <v>2.760096565881395</v>
      </c>
      <c r="V22" s="2">
        <v>5.8961157931673377E-3</v>
      </c>
      <c r="W22" s="2">
        <v>51.98761291964739</v>
      </c>
      <c r="X22" s="2">
        <v>307.86971105703475</v>
      </c>
      <c r="Y22" s="2">
        <v>51.98761291964739</v>
      </c>
      <c r="Z22" s="2">
        <v>307.86971105703475</v>
      </c>
    </row>
    <row r="23" spans="1:26" x14ac:dyDescent="0.35">
      <c r="A23">
        <v>4</v>
      </c>
      <c r="B23">
        <v>3</v>
      </c>
      <c r="C23">
        <v>3</v>
      </c>
      <c r="D23">
        <v>10</v>
      </c>
      <c r="E23">
        <v>172</v>
      </c>
      <c r="F23">
        <v>6</v>
      </c>
      <c r="G23">
        <v>4</v>
      </c>
      <c r="H23">
        <v>1</v>
      </c>
      <c r="I23">
        <v>4</v>
      </c>
      <c r="J23">
        <v>64</v>
      </c>
      <c r="K23">
        <v>3</v>
      </c>
      <c r="L23">
        <v>15</v>
      </c>
      <c r="M23">
        <v>21</v>
      </c>
      <c r="N23">
        <v>16</v>
      </c>
      <c r="O23">
        <v>3105</v>
      </c>
      <c r="P23">
        <v>2000</v>
      </c>
      <c r="R23" s="2" t="s">
        <v>2</v>
      </c>
      <c r="S23" s="2">
        <v>927.85239526396799</v>
      </c>
      <c r="T23" s="2">
        <v>249.03182985150266</v>
      </c>
      <c r="U23" s="2">
        <v>3.7258385637580749</v>
      </c>
      <c r="V23" s="2">
        <v>2.0682826745795291E-4</v>
      </c>
      <c r="W23" s="2">
        <v>439.10023101847514</v>
      </c>
      <c r="X23" s="2">
        <v>1416.6045595094608</v>
      </c>
      <c r="Y23" s="2">
        <v>439.10023101847514</v>
      </c>
      <c r="Z23" s="2">
        <v>1416.6045595094608</v>
      </c>
    </row>
    <row r="24" spans="1:26" x14ac:dyDescent="0.35">
      <c r="A24">
        <v>4</v>
      </c>
      <c r="B24">
        <v>3</v>
      </c>
      <c r="C24">
        <v>4</v>
      </c>
      <c r="D24">
        <v>10</v>
      </c>
      <c r="E24">
        <v>172</v>
      </c>
      <c r="F24">
        <v>6</v>
      </c>
      <c r="G24">
        <v>4</v>
      </c>
      <c r="H24">
        <v>3</v>
      </c>
      <c r="I24">
        <v>4</v>
      </c>
      <c r="J24">
        <v>64</v>
      </c>
      <c r="K24">
        <v>3</v>
      </c>
      <c r="L24">
        <v>15</v>
      </c>
      <c r="M24">
        <v>24</v>
      </c>
      <c r="N24">
        <v>17</v>
      </c>
      <c r="O24">
        <v>3105</v>
      </c>
      <c r="P24">
        <v>2000</v>
      </c>
      <c r="R24" s="2" t="s">
        <v>3</v>
      </c>
      <c r="S24" s="2">
        <v>2325.3658335750069</v>
      </c>
      <c r="T24" s="2">
        <v>921.43841606817432</v>
      </c>
      <c r="U24" s="2">
        <v>2.5236258799556719</v>
      </c>
      <c r="V24" s="2">
        <v>1.1786668309571627E-2</v>
      </c>
      <c r="W24" s="2">
        <v>516.94230658729134</v>
      </c>
      <c r="X24" s="2">
        <v>4133.7893605627223</v>
      </c>
      <c r="Y24" s="2">
        <v>516.94230658729134</v>
      </c>
      <c r="Z24" s="2">
        <v>4133.7893605627223</v>
      </c>
    </row>
    <row r="25" spans="1:26" x14ac:dyDescent="0.35">
      <c r="A25">
        <v>4</v>
      </c>
      <c r="B25">
        <v>3</v>
      </c>
      <c r="C25">
        <v>4</v>
      </c>
      <c r="D25">
        <v>10</v>
      </c>
      <c r="E25">
        <v>172</v>
      </c>
      <c r="F25">
        <v>6</v>
      </c>
      <c r="G25">
        <v>2</v>
      </c>
      <c r="H25">
        <v>1</v>
      </c>
      <c r="I25">
        <v>4</v>
      </c>
      <c r="J25">
        <v>64</v>
      </c>
      <c r="K25">
        <v>3</v>
      </c>
      <c r="L25">
        <v>16</v>
      </c>
      <c r="M25">
        <v>20</v>
      </c>
      <c r="N25">
        <v>16</v>
      </c>
      <c r="O25">
        <v>3105</v>
      </c>
      <c r="P25">
        <v>2000</v>
      </c>
      <c r="R25" s="2" t="s">
        <v>4</v>
      </c>
      <c r="S25" s="2">
        <v>416.2166312040344</v>
      </c>
      <c r="T25" s="2">
        <v>28.410070220765579</v>
      </c>
      <c r="U25" s="2">
        <v>14.650320395893003</v>
      </c>
      <c r="V25" s="2">
        <v>9.7670651218678494E-44</v>
      </c>
      <c r="W25" s="2">
        <v>360.45876557277955</v>
      </c>
      <c r="X25" s="2">
        <v>471.97449683528924</v>
      </c>
      <c r="Y25" s="2">
        <v>360.45876557277955</v>
      </c>
      <c r="Z25" s="2">
        <v>471.97449683528924</v>
      </c>
    </row>
    <row r="26" spans="1:26" x14ac:dyDescent="0.35">
      <c r="A26">
        <v>4</v>
      </c>
      <c r="B26">
        <v>3</v>
      </c>
      <c r="C26">
        <v>4</v>
      </c>
      <c r="D26">
        <v>10</v>
      </c>
      <c r="E26">
        <v>172</v>
      </c>
      <c r="F26">
        <v>6</v>
      </c>
      <c r="G26">
        <v>4</v>
      </c>
      <c r="H26">
        <v>1</v>
      </c>
      <c r="I26">
        <v>4</v>
      </c>
      <c r="J26">
        <v>64</v>
      </c>
      <c r="K26">
        <v>3</v>
      </c>
      <c r="L26">
        <v>15</v>
      </c>
      <c r="M26">
        <v>21</v>
      </c>
      <c r="N26">
        <v>16</v>
      </c>
      <c r="O26">
        <v>3105</v>
      </c>
      <c r="P26">
        <v>2000</v>
      </c>
      <c r="R26" s="2" t="s">
        <v>5</v>
      </c>
      <c r="S26" s="2">
        <v>6616.6847420280874</v>
      </c>
      <c r="T26" s="2">
        <v>1505.023982762649</v>
      </c>
      <c r="U26" s="2">
        <v>4.396398208806203</v>
      </c>
      <c r="V26" s="2">
        <v>1.2322736882784368E-5</v>
      </c>
      <c r="W26" s="2">
        <v>3662.9108037518295</v>
      </c>
      <c r="X26" s="2">
        <v>9570.4586803043458</v>
      </c>
      <c r="Y26" s="2">
        <v>3662.9108037518295</v>
      </c>
      <c r="Z26" s="2">
        <v>9570.4586803043458</v>
      </c>
    </row>
    <row r="27" spans="1:26" x14ac:dyDescent="0.35">
      <c r="A27">
        <v>4</v>
      </c>
      <c r="B27">
        <v>3</v>
      </c>
      <c r="C27">
        <v>5</v>
      </c>
      <c r="D27">
        <v>10</v>
      </c>
      <c r="E27">
        <v>172</v>
      </c>
      <c r="F27">
        <v>6</v>
      </c>
      <c r="G27">
        <v>2</v>
      </c>
      <c r="H27">
        <v>3</v>
      </c>
      <c r="I27">
        <v>4</v>
      </c>
      <c r="J27">
        <v>64</v>
      </c>
      <c r="K27">
        <v>3</v>
      </c>
      <c r="L27">
        <v>16</v>
      </c>
      <c r="M27">
        <v>21</v>
      </c>
      <c r="N27">
        <v>16</v>
      </c>
      <c r="O27">
        <v>3105</v>
      </c>
      <c r="P27">
        <v>2000</v>
      </c>
      <c r="R27" s="2" t="s">
        <v>6</v>
      </c>
      <c r="S27" s="2">
        <v>3582.9064349060095</v>
      </c>
      <c r="T27" s="2">
        <v>1447.859826345994</v>
      </c>
      <c r="U27" s="2">
        <v>2.4746224528850247</v>
      </c>
      <c r="V27" s="2">
        <v>1.3521435470215344E-2</v>
      </c>
      <c r="W27" s="2">
        <v>741.3233968153545</v>
      </c>
      <c r="X27" s="2">
        <v>6424.4894729966645</v>
      </c>
      <c r="Y27" s="2">
        <v>741.3233968153545</v>
      </c>
      <c r="Z27" s="2">
        <v>6424.4894729966645</v>
      </c>
    </row>
    <row r="28" spans="1:26" x14ac:dyDescent="0.35">
      <c r="A28">
        <v>4</v>
      </c>
      <c r="B28">
        <v>3</v>
      </c>
      <c r="C28">
        <v>5</v>
      </c>
      <c r="D28">
        <v>10</v>
      </c>
      <c r="E28">
        <v>172</v>
      </c>
      <c r="F28">
        <v>6</v>
      </c>
      <c r="G28">
        <v>4</v>
      </c>
      <c r="H28">
        <v>1</v>
      </c>
      <c r="I28">
        <v>4</v>
      </c>
      <c r="J28">
        <v>64</v>
      </c>
      <c r="K28">
        <v>3</v>
      </c>
      <c r="L28">
        <v>15</v>
      </c>
      <c r="M28">
        <v>22</v>
      </c>
      <c r="N28">
        <v>16</v>
      </c>
      <c r="O28">
        <v>3105</v>
      </c>
      <c r="P28">
        <v>2000</v>
      </c>
      <c r="R28" s="2" t="s">
        <v>7</v>
      </c>
      <c r="S28" s="2">
        <v>2369.1600111035968</v>
      </c>
      <c r="T28" s="2">
        <v>1229.8952795524424</v>
      </c>
      <c r="U28" s="2">
        <v>1.9263103538097419</v>
      </c>
      <c r="V28" s="2">
        <v>5.4380989415132364E-2</v>
      </c>
      <c r="W28" s="2">
        <v>-44.643798774904099</v>
      </c>
      <c r="X28" s="2">
        <v>4782.9638209820978</v>
      </c>
      <c r="Y28" s="2">
        <v>-44.643798774904099</v>
      </c>
      <c r="Z28" s="2">
        <v>4782.9638209820978</v>
      </c>
    </row>
    <row r="29" spans="1:26" x14ac:dyDescent="0.35">
      <c r="A29">
        <v>4</v>
      </c>
      <c r="B29">
        <v>3</v>
      </c>
      <c r="C29">
        <v>5</v>
      </c>
      <c r="D29">
        <v>10</v>
      </c>
      <c r="E29">
        <v>172</v>
      </c>
      <c r="F29">
        <v>6</v>
      </c>
      <c r="G29">
        <v>4</v>
      </c>
      <c r="H29">
        <v>3</v>
      </c>
      <c r="I29">
        <v>4</v>
      </c>
      <c r="J29">
        <v>64</v>
      </c>
      <c r="K29">
        <v>3</v>
      </c>
      <c r="L29">
        <v>15</v>
      </c>
      <c r="M29">
        <v>22</v>
      </c>
      <c r="N29">
        <v>17</v>
      </c>
      <c r="O29">
        <v>3105</v>
      </c>
      <c r="P29">
        <v>2000</v>
      </c>
      <c r="R29" s="2" t="s">
        <v>8</v>
      </c>
      <c r="S29" s="2">
        <v>-91.324790056098294</v>
      </c>
      <c r="T29" s="2">
        <v>1949.4996247311901</v>
      </c>
      <c r="U29" s="2">
        <v>-4.6845246286564821E-2</v>
      </c>
      <c r="V29" s="2">
        <v>0.96264698286900197</v>
      </c>
      <c r="W29" s="2">
        <v>-3917.4307193716877</v>
      </c>
      <c r="X29" s="2">
        <v>3734.7811392594913</v>
      </c>
      <c r="Y29" s="2">
        <v>-3917.4307193716877</v>
      </c>
      <c r="Z29" s="2">
        <v>3734.7811392594913</v>
      </c>
    </row>
    <row r="30" spans="1:26" x14ac:dyDescent="0.35">
      <c r="A30">
        <v>4</v>
      </c>
      <c r="B30">
        <v>3</v>
      </c>
      <c r="C30">
        <v>5</v>
      </c>
      <c r="D30">
        <v>10</v>
      </c>
      <c r="E30">
        <v>172</v>
      </c>
      <c r="F30">
        <v>6</v>
      </c>
      <c r="G30">
        <v>2</v>
      </c>
      <c r="H30">
        <v>3</v>
      </c>
      <c r="I30">
        <v>4</v>
      </c>
      <c r="J30">
        <v>64</v>
      </c>
      <c r="K30">
        <v>3</v>
      </c>
      <c r="L30">
        <v>15</v>
      </c>
      <c r="M30">
        <v>22</v>
      </c>
      <c r="N30">
        <v>16</v>
      </c>
      <c r="O30">
        <v>3105</v>
      </c>
      <c r="P30">
        <v>2000</v>
      </c>
      <c r="R30" s="2" t="s">
        <v>9</v>
      </c>
      <c r="S30" s="2">
        <v>-1120.1438779922059</v>
      </c>
      <c r="T30" s="2">
        <v>111.53515715228173</v>
      </c>
      <c r="U30" s="2">
        <v>-10.042966779190937</v>
      </c>
      <c r="V30" s="2">
        <v>1.452598649956197E-22</v>
      </c>
      <c r="W30" s="2">
        <v>-1339.0438052832069</v>
      </c>
      <c r="X30" s="2">
        <v>-901.24395070120499</v>
      </c>
      <c r="Y30" s="2">
        <v>-1339.0438052832069</v>
      </c>
      <c r="Z30" s="2">
        <v>-901.24395070120499</v>
      </c>
    </row>
    <row r="31" spans="1:26" x14ac:dyDescent="0.35">
      <c r="A31">
        <v>4</v>
      </c>
      <c r="B31">
        <v>3</v>
      </c>
      <c r="C31">
        <v>5</v>
      </c>
      <c r="D31">
        <v>10</v>
      </c>
      <c r="E31">
        <v>172</v>
      </c>
      <c r="F31">
        <v>6</v>
      </c>
      <c r="G31">
        <v>2</v>
      </c>
      <c r="H31">
        <v>1</v>
      </c>
      <c r="I31">
        <v>4</v>
      </c>
      <c r="J31">
        <v>64</v>
      </c>
      <c r="K31">
        <v>3</v>
      </c>
      <c r="L31">
        <v>16</v>
      </c>
      <c r="M31">
        <v>21</v>
      </c>
      <c r="N31">
        <v>16</v>
      </c>
      <c r="O31">
        <v>3105</v>
      </c>
      <c r="P31">
        <v>2000</v>
      </c>
      <c r="R31" s="2" t="s">
        <v>10</v>
      </c>
      <c r="S31" s="2">
        <v>1304.5065794909494</v>
      </c>
      <c r="T31" s="2">
        <v>1781.0987041265407</v>
      </c>
      <c r="U31" s="2">
        <v>0.73241678098389595</v>
      </c>
      <c r="V31" s="2">
        <v>0.46410533485962724</v>
      </c>
      <c r="W31" s="2">
        <v>-2191.0941511296178</v>
      </c>
      <c r="X31" s="2">
        <v>4800.1073101115171</v>
      </c>
      <c r="Y31" s="2">
        <v>-2191.0941511296178</v>
      </c>
      <c r="Z31" s="2">
        <v>4800.1073101115171</v>
      </c>
    </row>
    <row r="32" spans="1:26" x14ac:dyDescent="0.35">
      <c r="A32">
        <v>14</v>
      </c>
      <c r="B32">
        <v>4</v>
      </c>
      <c r="C32">
        <v>28</v>
      </c>
      <c r="D32">
        <v>8</v>
      </c>
      <c r="E32">
        <v>160</v>
      </c>
      <c r="F32">
        <v>4</v>
      </c>
      <c r="G32">
        <v>4</v>
      </c>
      <c r="H32">
        <v>4</v>
      </c>
      <c r="I32">
        <v>2</v>
      </c>
      <c r="J32">
        <v>71</v>
      </c>
      <c r="K32">
        <v>1</v>
      </c>
      <c r="L32">
        <v>7</v>
      </c>
      <c r="M32">
        <v>35</v>
      </c>
      <c r="N32">
        <v>26</v>
      </c>
      <c r="O32">
        <v>819</v>
      </c>
      <c r="P32">
        <v>27495</v>
      </c>
      <c r="R32" s="2" t="s">
        <v>11</v>
      </c>
      <c r="S32" s="2">
        <v>1485.8185074436346</v>
      </c>
      <c r="T32" s="2">
        <v>379.17472464166246</v>
      </c>
      <c r="U32" s="2">
        <v>3.9185589409942905</v>
      </c>
      <c r="V32" s="2">
        <v>9.5844983399150414E-5</v>
      </c>
      <c r="W32" s="2">
        <v>741.64669853748444</v>
      </c>
      <c r="X32" s="2">
        <v>2229.9903163497847</v>
      </c>
      <c r="Y32" s="2">
        <v>741.64669853748444</v>
      </c>
      <c r="Z32" s="2">
        <v>2229.9903163497847</v>
      </c>
    </row>
    <row r="33" spans="1:26" x14ac:dyDescent="0.35">
      <c r="A33">
        <v>14</v>
      </c>
      <c r="B33">
        <v>4</v>
      </c>
      <c r="C33">
        <v>28</v>
      </c>
      <c r="D33">
        <v>8</v>
      </c>
      <c r="E33">
        <v>160</v>
      </c>
      <c r="F33">
        <v>4</v>
      </c>
      <c r="G33">
        <v>4</v>
      </c>
      <c r="H33">
        <v>4</v>
      </c>
      <c r="I33">
        <v>2</v>
      </c>
      <c r="J33">
        <v>71</v>
      </c>
      <c r="K33">
        <v>1</v>
      </c>
      <c r="L33">
        <v>7</v>
      </c>
      <c r="M33">
        <v>35</v>
      </c>
      <c r="N33">
        <v>26</v>
      </c>
      <c r="O33">
        <v>819</v>
      </c>
      <c r="P33">
        <v>24995</v>
      </c>
      <c r="R33" s="2" t="s">
        <v>12</v>
      </c>
      <c r="S33" s="2">
        <v>96.34531861212065</v>
      </c>
      <c r="T33" s="2">
        <v>708.70739895405586</v>
      </c>
      <c r="U33" s="2">
        <v>0.13594512877149534</v>
      </c>
      <c r="V33" s="2">
        <v>0.89189512715126551</v>
      </c>
      <c r="W33" s="2">
        <v>-1294.5703537424374</v>
      </c>
      <c r="X33" s="2">
        <v>1487.2609909666789</v>
      </c>
      <c r="Y33" s="2">
        <v>-1294.5703537424374</v>
      </c>
      <c r="Z33" s="2">
        <v>1487.2609909666789</v>
      </c>
    </row>
    <row r="34" spans="1:26" x14ac:dyDescent="0.35">
      <c r="A34">
        <v>14</v>
      </c>
      <c r="B34">
        <v>4</v>
      </c>
      <c r="C34">
        <v>28</v>
      </c>
      <c r="D34">
        <v>8</v>
      </c>
      <c r="E34">
        <v>160</v>
      </c>
      <c r="F34">
        <v>4</v>
      </c>
      <c r="G34">
        <v>4</v>
      </c>
      <c r="H34">
        <v>4</v>
      </c>
      <c r="I34">
        <v>2</v>
      </c>
      <c r="J34">
        <v>71</v>
      </c>
      <c r="K34">
        <v>1</v>
      </c>
      <c r="L34">
        <v>7</v>
      </c>
      <c r="M34">
        <v>35</v>
      </c>
      <c r="N34">
        <v>26</v>
      </c>
      <c r="O34">
        <v>819</v>
      </c>
      <c r="P34">
        <v>28195</v>
      </c>
      <c r="R34" s="2" t="s">
        <v>13</v>
      </c>
      <c r="S34" s="2">
        <v>470.59838638076099</v>
      </c>
      <c r="T34" s="2">
        <v>588.24952977672012</v>
      </c>
      <c r="U34" s="2">
        <v>0.7999978964018627</v>
      </c>
      <c r="V34" s="2">
        <v>0.42392358895008586</v>
      </c>
      <c r="W34" s="2">
        <v>-683.90556183423723</v>
      </c>
      <c r="X34" s="2">
        <v>1625.1023345957592</v>
      </c>
      <c r="Y34" s="2">
        <v>-683.90556183423723</v>
      </c>
      <c r="Z34" s="2">
        <v>1625.1023345957592</v>
      </c>
    </row>
    <row r="35" spans="1:26" ht="15" thickBot="1" x14ac:dyDescent="0.4">
      <c r="A35">
        <v>32</v>
      </c>
      <c r="B35">
        <v>5</v>
      </c>
      <c r="C35">
        <v>2</v>
      </c>
      <c r="D35">
        <v>10</v>
      </c>
      <c r="E35">
        <v>130</v>
      </c>
      <c r="F35">
        <v>4</v>
      </c>
      <c r="G35">
        <v>4</v>
      </c>
      <c r="H35">
        <v>4</v>
      </c>
      <c r="I35">
        <v>4</v>
      </c>
      <c r="J35">
        <v>64</v>
      </c>
      <c r="K35">
        <v>1</v>
      </c>
      <c r="L35">
        <v>15</v>
      </c>
      <c r="M35">
        <v>26</v>
      </c>
      <c r="N35">
        <v>18</v>
      </c>
      <c r="O35">
        <v>617</v>
      </c>
      <c r="P35">
        <v>2000</v>
      </c>
      <c r="R35" s="3" t="s">
        <v>14</v>
      </c>
      <c r="S35" s="3">
        <v>-10.496288058097049</v>
      </c>
      <c r="T35" s="3">
        <v>1.497949294788564</v>
      </c>
      <c r="U35" s="3">
        <v>-7.0071050432842608</v>
      </c>
      <c r="V35" s="3">
        <v>4.7738172314032519E-12</v>
      </c>
      <c r="W35" s="3">
        <v>-13.436177148557839</v>
      </c>
      <c r="X35" s="3">
        <v>-7.5563989676362588</v>
      </c>
      <c r="Y35" s="3">
        <v>-13.436177148557839</v>
      </c>
      <c r="Z35" s="3">
        <v>-7.5563989676362588</v>
      </c>
    </row>
    <row r="36" spans="1:26" x14ac:dyDescent="0.35">
      <c r="A36">
        <v>32</v>
      </c>
      <c r="B36">
        <v>5</v>
      </c>
      <c r="C36">
        <v>2</v>
      </c>
      <c r="D36">
        <v>10</v>
      </c>
      <c r="E36">
        <v>158</v>
      </c>
      <c r="F36">
        <v>6</v>
      </c>
      <c r="G36">
        <v>4</v>
      </c>
      <c r="H36">
        <v>4</v>
      </c>
      <c r="I36">
        <v>4</v>
      </c>
      <c r="J36">
        <v>64</v>
      </c>
      <c r="K36">
        <v>1</v>
      </c>
      <c r="L36">
        <v>15</v>
      </c>
      <c r="M36">
        <v>25</v>
      </c>
      <c r="N36">
        <v>17</v>
      </c>
      <c r="O36">
        <v>617</v>
      </c>
      <c r="P36">
        <v>2000</v>
      </c>
    </row>
    <row r="37" spans="1:26" x14ac:dyDescent="0.35">
      <c r="A37">
        <v>32</v>
      </c>
      <c r="B37">
        <v>5</v>
      </c>
      <c r="C37">
        <v>3</v>
      </c>
      <c r="D37">
        <v>10</v>
      </c>
      <c r="E37">
        <v>158</v>
      </c>
      <c r="F37">
        <v>6</v>
      </c>
      <c r="G37">
        <v>4</v>
      </c>
      <c r="H37">
        <v>4</v>
      </c>
      <c r="I37">
        <v>4</v>
      </c>
      <c r="J37">
        <v>64</v>
      </c>
      <c r="K37">
        <v>1</v>
      </c>
      <c r="L37">
        <v>15</v>
      </c>
      <c r="M37">
        <v>25</v>
      </c>
      <c r="N37">
        <v>17</v>
      </c>
      <c r="O37">
        <v>617</v>
      </c>
      <c r="P37">
        <v>2000</v>
      </c>
    </row>
    <row r="38" spans="1:26" x14ac:dyDescent="0.35">
      <c r="A38">
        <v>32</v>
      </c>
      <c r="B38">
        <v>5</v>
      </c>
      <c r="C38">
        <v>3</v>
      </c>
      <c r="D38">
        <v>10</v>
      </c>
      <c r="E38">
        <v>130</v>
      </c>
      <c r="F38">
        <v>4</v>
      </c>
      <c r="G38">
        <v>4</v>
      </c>
      <c r="H38">
        <v>4</v>
      </c>
      <c r="I38">
        <v>4</v>
      </c>
      <c r="J38">
        <v>64</v>
      </c>
      <c r="K38">
        <v>1</v>
      </c>
      <c r="L38">
        <v>15</v>
      </c>
      <c r="M38">
        <v>26</v>
      </c>
      <c r="N38">
        <v>18</v>
      </c>
      <c r="O38">
        <v>617</v>
      </c>
      <c r="P38">
        <v>2000</v>
      </c>
    </row>
    <row r="39" spans="1:26" x14ac:dyDescent="0.35">
      <c r="A39">
        <v>32</v>
      </c>
      <c r="B39">
        <v>5</v>
      </c>
      <c r="C39">
        <v>4</v>
      </c>
      <c r="D39">
        <v>10</v>
      </c>
      <c r="E39">
        <v>130</v>
      </c>
      <c r="F39">
        <v>4</v>
      </c>
      <c r="G39">
        <v>4</v>
      </c>
      <c r="H39">
        <v>4</v>
      </c>
      <c r="I39">
        <v>4</v>
      </c>
      <c r="J39">
        <v>64</v>
      </c>
      <c r="K39">
        <v>1</v>
      </c>
      <c r="L39">
        <v>15</v>
      </c>
      <c r="M39">
        <v>26</v>
      </c>
      <c r="N39">
        <v>18</v>
      </c>
      <c r="O39">
        <v>617</v>
      </c>
      <c r="P39">
        <v>2000</v>
      </c>
    </row>
    <row r="40" spans="1:26" x14ac:dyDescent="0.35">
      <c r="A40">
        <v>32</v>
      </c>
      <c r="B40">
        <v>5</v>
      </c>
      <c r="C40">
        <v>4</v>
      </c>
      <c r="D40">
        <v>10</v>
      </c>
      <c r="E40">
        <v>158</v>
      </c>
      <c r="F40">
        <v>6</v>
      </c>
      <c r="G40">
        <v>4</v>
      </c>
      <c r="H40">
        <v>4</v>
      </c>
      <c r="I40">
        <v>4</v>
      </c>
      <c r="J40">
        <v>64</v>
      </c>
      <c r="K40">
        <v>1</v>
      </c>
      <c r="L40">
        <v>15</v>
      </c>
      <c r="M40">
        <v>25</v>
      </c>
      <c r="N40">
        <v>17</v>
      </c>
      <c r="O40">
        <v>617</v>
      </c>
      <c r="P40">
        <v>2000</v>
      </c>
    </row>
    <row r="41" spans="1:26" x14ac:dyDescent="0.35">
      <c r="A41">
        <v>6</v>
      </c>
      <c r="B41">
        <v>7</v>
      </c>
      <c r="C41">
        <v>27</v>
      </c>
      <c r="D41">
        <v>9</v>
      </c>
      <c r="E41">
        <v>240</v>
      </c>
      <c r="F41">
        <v>4</v>
      </c>
      <c r="G41">
        <v>2</v>
      </c>
      <c r="H41">
        <v>4</v>
      </c>
      <c r="I41">
        <v>2</v>
      </c>
      <c r="J41">
        <v>68</v>
      </c>
      <c r="K41">
        <v>1</v>
      </c>
      <c r="L41">
        <v>9</v>
      </c>
      <c r="M41">
        <v>35</v>
      </c>
      <c r="N41">
        <v>23</v>
      </c>
      <c r="O41">
        <v>3916</v>
      </c>
      <c r="P41">
        <v>32850</v>
      </c>
    </row>
    <row r="42" spans="1:26" x14ac:dyDescent="0.35">
      <c r="A42">
        <v>6</v>
      </c>
      <c r="B42">
        <v>7</v>
      </c>
      <c r="C42">
        <v>27</v>
      </c>
      <c r="D42">
        <v>9</v>
      </c>
      <c r="E42">
        <v>240</v>
      </c>
      <c r="F42">
        <v>4</v>
      </c>
      <c r="G42">
        <v>2</v>
      </c>
      <c r="H42">
        <v>4</v>
      </c>
      <c r="I42">
        <v>2</v>
      </c>
      <c r="J42">
        <v>64</v>
      </c>
      <c r="K42">
        <v>1</v>
      </c>
      <c r="L42">
        <v>7</v>
      </c>
      <c r="M42">
        <v>34</v>
      </c>
      <c r="N42">
        <v>23</v>
      </c>
      <c r="O42">
        <v>3916</v>
      </c>
      <c r="P42">
        <v>38650</v>
      </c>
    </row>
    <row r="43" spans="1:26" x14ac:dyDescent="0.35">
      <c r="A43">
        <v>6</v>
      </c>
      <c r="B43">
        <v>7</v>
      </c>
      <c r="C43">
        <v>27</v>
      </c>
      <c r="D43">
        <v>9</v>
      </c>
      <c r="E43">
        <v>320</v>
      </c>
      <c r="F43">
        <v>6</v>
      </c>
      <c r="G43">
        <v>2</v>
      </c>
      <c r="H43">
        <v>4</v>
      </c>
      <c r="I43">
        <v>2</v>
      </c>
      <c r="J43">
        <v>39</v>
      </c>
      <c r="K43">
        <v>1</v>
      </c>
      <c r="L43">
        <v>7</v>
      </c>
      <c r="M43">
        <v>31</v>
      </c>
      <c r="N43">
        <v>20</v>
      </c>
      <c r="O43">
        <v>3916</v>
      </c>
      <c r="P43">
        <v>48750</v>
      </c>
    </row>
    <row r="44" spans="1:26" x14ac:dyDescent="0.35">
      <c r="A44">
        <v>6</v>
      </c>
      <c r="B44">
        <v>7</v>
      </c>
      <c r="C44">
        <v>27</v>
      </c>
      <c r="D44">
        <v>9</v>
      </c>
      <c r="E44">
        <v>240</v>
      </c>
      <c r="F44">
        <v>4</v>
      </c>
      <c r="G44">
        <v>2</v>
      </c>
      <c r="H44">
        <v>1</v>
      </c>
      <c r="I44">
        <v>2</v>
      </c>
      <c r="J44">
        <v>68</v>
      </c>
      <c r="K44">
        <v>1</v>
      </c>
      <c r="L44">
        <v>9</v>
      </c>
      <c r="M44">
        <v>35</v>
      </c>
      <c r="N44">
        <v>23</v>
      </c>
      <c r="O44">
        <v>3916</v>
      </c>
      <c r="P44">
        <v>34850</v>
      </c>
    </row>
    <row r="45" spans="1:26" x14ac:dyDescent="0.35">
      <c r="A45">
        <v>6</v>
      </c>
      <c r="B45">
        <v>7</v>
      </c>
      <c r="C45">
        <v>27</v>
      </c>
      <c r="D45">
        <v>9</v>
      </c>
      <c r="E45">
        <v>240</v>
      </c>
      <c r="F45">
        <v>4</v>
      </c>
      <c r="G45">
        <v>2</v>
      </c>
      <c r="H45">
        <v>1</v>
      </c>
      <c r="I45">
        <v>2</v>
      </c>
      <c r="J45">
        <v>64</v>
      </c>
      <c r="K45">
        <v>1</v>
      </c>
      <c r="L45">
        <v>7</v>
      </c>
      <c r="M45">
        <v>34</v>
      </c>
      <c r="N45">
        <v>22</v>
      </c>
      <c r="O45">
        <v>3916</v>
      </c>
      <c r="P45">
        <v>40650</v>
      </c>
    </row>
    <row r="46" spans="1:26" x14ac:dyDescent="0.35">
      <c r="A46">
        <v>6</v>
      </c>
      <c r="B46">
        <v>7</v>
      </c>
      <c r="C46">
        <v>27</v>
      </c>
      <c r="D46">
        <v>9</v>
      </c>
      <c r="E46">
        <v>320</v>
      </c>
      <c r="F46">
        <v>6</v>
      </c>
      <c r="G46">
        <v>2</v>
      </c>
      <c r="H46">
        <v>4</v>
      </c>
      <c r="I46">
        <v>2</v>
      </c>
      <c r="J46">
        <v>39</v>
      </c>
      <c r="K46">
        <v>1</v>
      </c>
      <c r="L46">
        <v>9</v>
      </c>
      <c r="M46">
        <v>31</v>
      </c>
      <c r="N46">
        <v>20</v>
      </c>
      <c r="O46">
        <v>3916</v>
      </c>
      <c r="P46">
        <v>44150</v>
      </c>
    </row>
    <row r="47" spans="1:26" x14ac:dyDescent="0.35">
      <c r="A47">
        <v>6</v>
      </c>
      <c r="B47">
        <v>7</v>
      </c>
      <c r="C47">
        <v>27</v>
      </c>
      <c r="D47">
        <v>9</v>
      </c>
      <c r="E47">
        <v>240</v>
      </c>
      <c r="F47">
        <v>4</v>
      </c>
      <c r="G47">
        <v>4</v>
      </c>
      <c r="H47">
        <v>4</v>
      </c>
      <c r="I47">
        <v>2</v>
      </c>
      <c r="J47">
        <v>68</v>
      </c>
      <c r="K47">
        <v>1</v>
      </c>
      <c r="L47">
        <v>9</v>
      </c>
      <c r="M47">
        <v>34</v>
      </c>
      <c r="N47">
        <v>22</v>
      </c>
      <c r="O47">
        <v>3916</v>
      </c>
      <c r="P47">
        <v>32850</v>
      </c>
    </row>
    <row r="48" spans="1:26" x14ac:dyDescent="0.35">
      <c r="A48">
        <v>6</v>
      </c>
      <c r="B48">
        <v>7</v>
      </c>
      <c r="C48">
        <v>27</v>
      </c>
      <c r="D48">
        <v>9</v>
      </c>
      <c r="E48">
        <v>320</v>
      </c>
      <c r="F48">
        <v>6</v>
      </c>
      <c r="G48">
        <v>2</v>
      </c>
      <c r="H48">
        <v>1</v>
      </c>
      <c r="I48">
        <v>2</v>
      </c>
      <c r="J48">
        <v>39</v>
      </c>
      <c r="K48">
        <v>1</v>
      </c>
      <c r="L48">
        <v>9</v>
      </c>
      <c r="M48">
        <v>30</v>
      </c>
      <c r="N48">
        <v>20</v>
      </c>
      <c r="O48">
        <v>3916</v>
      </c>
      <c r="P48">
        <v>46150</v>
      </c>
    </row>
    <row r="49" spans="1:16" x14ac:dyDescent="0.35">
      <c r="A49">
        <v>6</v>
      </c>
      <c r="B49">
        <v>7</v>
      </c>
      <c r="C49">
        <v>27</v>
      </c>
      <c r="D49">
        <v>9</v>
      </c>
      <c r="E49">
        <v>320</v>
      </c>
      <c r="F49">
        <v>6</v>
      </c>
      <c r="G49">
        <v>2</v>
      </c>
      <c r="H49">
        <v>4</v>
      </c>
      <c r="I49">
        <v>2</v>
      </c>
      <c r="J49">
        <v>39</v>
      </c>
      <c r="K49">
        <v>1</v>
      </c>
      <c r="L49">
        <v>7</v>
      </c>
      <c r="M49">
        <v>30</v>
      </c>
      <c r="N49">
        <v>20</v>
      </c>
      <c r="O49">
        <v>3916</v>
      </c>
      <c r="P49">
        <v>50750</v>
      </c>
    </row>
    <row r="50" spans="1:16" x14ac:dyDescent="0.35">
      <c r="A50">
        <v>6</v>
      </c>
      <c r="B50">
        <v>7</v>
      </c>
      <c r="C50">
        <v>28</v>
      </c>
      <c r="D50">
        <v>8</v>
      </c>
      <c r="E50">
        <v>335</v>
      </c>
      <c r="F50">
        <v>6</v>
      </c>
      <c r="G50">
        <v>2</v>
      </c>
      <c r="H50">
        <v>1</v>
      </c>
      <c r="I50">
        <v>2</v>
      </c>
      <c r="J50">
        <v>39</v>
      </c>
      <c r="K50">
        <v>1</v>
      </c>
      <c r="L50">
        <v>9</v>
      </c>
      <c r="M50">
        <v>31</v>
      </c>
      <c r="N50">
        <v>21</v>
      </c>
      <c r="O50">
        <v>3916</v>
      </c>
      <c r="P50">
        <v>46450</v>
      </c>
    </row>
    <row r="51" spans="1:16" x14ac:dyDescent="0.35">
      <c r="A51">
        <v>6</v>
      </c>
      <c r="B51">
        <v>7</v>
      </c>
      <c r="C51">
        <v>28</v>
      </c>
      <c r="D51">
        <v>8</v>
      </c>
      <c r="E51">
        <v>335</v>
      </c>
      <c r="F51">
        <v>6</v>
      </c>
      <c r="G51">
        <v>2</v>
      </c>
      <c r="H51">
        <v>4</v>
      </c>
      <c r="I51">
        <v>2</v>
      </c>
      <c r="J51">
        <v>39</v>
      </c>
      <c r="K51">
        <v>1</v>
      </c>
      <c r="L51">
        <v>7</v>
      </c>
      <c r="M51">
        <v>32</v>
      </c>
      <c r="N51">
        <v>21</v>
      </c>
      <c r="O51">
        <v>3916</v>
      </c>
      <c r="P51">
        <v>49050</v>
      </c>
    </row>
    <row r="52" spans="1:16" x14ac:dyDescent="0.35">
      <c r="A52">
        <v>6</v>
      </c>
      <c r="B52">
        <v>7</v>
      </c>
      <c r="C52">
        <v>28</v>
      </c>
      <c r="D52">
        <v>8</v>
      </c>
      <c r="E52">
        <v>335</v>
      </c>
      <c r="F52">
        <v>6</v>
      </c>
      <c r="G52">
        <v>2</v>
      </c>
      <c r="H52">
        <v>1</v>
      </c>
      <c r="I52">
        <v>2</v>
      </c>
      <c r="J52">
        <v>39</v>
      </c>
      <c r="K52">
        <v>1</v>
      </c>
      <c r="L52">
        <v>7</v>
      </c>
      <c r="M52">
        <v>32</v>
      </c>
      <c r="N52">
        <v>21</v>
      </c>
      <c r="O52">
        <v>3916</v>
      </c>
      <c r="P52">
        <v>51050</v>
      </c>
    </row>
    <row r="53" spans="1:16" x14ac:dyDescent="0.35">
      <c r="A53">
        <v>6</v>
      </c>
      <c r="B53">
        <v>7</v>
      </c>
      <c r="C53">
        <v>28</v>
      </c>
      <c r="D53">
        <v>8</v>
      </c>
      <c r="E53">
        <v>335</v>
      </c>
      <c r="F53">
        <v>6</v>
      </c>
      <c r="G53">
        <v>2</v>
      </c>
      <c r="H53">
        <v>4</v>
      </c>
      <c r="I53">
        <v>2</v>
      </c>
      <c r="J53">
        <v>39</v>
      </c>
      <c r="K53">
        <v>1</v>
      </c>
      <c r="L53">
        <v>9</v>
      </c>
      <c r="M53">
        <v>32</v>
      </c>
      <c r="N53">
        <v>21</v>
      </c>
      <c r="O53">
        <v>3916</v>
      </c>
      <c r="P53">
        <v>44450</v>
      </c>
    </row>
    <row r="54" spans="1:16" x14ac:dyDescent="0.35">
      <c r="A54">
        <v>6</v>
      </c>
      <c r="B54">
        <v>7</v>
      </c>
      <c r="C54">
        <v>28</v>
      </c>
      <c r="D54">
        <v>8</v>
      </c>
      <c r="E54">
        <v>248</v>
      </c>
      <c r="F54">
        <v>4</v>
      </c>
      <c r="G54">
        <v>2</v>
      </c>
      <c r="H54">
        <v>4</v>
      </c>
      <c r="I54">
        <v>2</v>
      </c>
      <c r="J54">
        <v>68</v>
      </c>
      <c r="K54">
        <v>1</v>
      </c>
      <c r="L54">
        <v>7</v>
      </c>
      <c r="M54">
        <v>34</v>
      </c>
      <c r="N54">
        <v>23</v>
      </c>
      <c r="O54">
        <v>3916</v>
      </c>
      <c r="P54">
        <v>38950</v>
      </c>
    </row>
    <row r="55" spans="1:16" x14ac:dyDescent="0.35">
      <c r="A55">
        <v>6</v>
      </c>
      <c r="B55">
        <v>7</v>
      </c>
      <c r="C55">
        <v>28</v>
      </c>
      <c r="D55">
        <v>8</v>
      </c>
      <c r="E55">
        <v>248</v>
      </c>
      <c r="F55">
        <v>4</v>
      </c>
      <c r="G55">
        <v>2</v>
      </c>
      <c r="H55">
        <v>4</v>
      </c>
      <c r="I55">
        <v>2</v>
      </c>
      <c r="J55">
        <v>68</v>
      </c>
      <c r="K55">
        <v>1</v>
      </c>
      <c r="L55">
        <v>9</v>
      </c>
      <c r="M55">
        <v>35</v>
      </c>
      <c r="N55">
        <v>24</v>
      </c>
      <c r="O55">
        <v>3916</v>
      </c>
      <c r="P55">
        <v>33150</v>
      </c>
    </row>
    <row r="56" spans="1:16" x14ac:dyDescent="0.35">
      <c r="A56">
        <v>6</v>
      </c>
      <c r="B56">
        <v>7</v>
      </c>
      <c r="C56">
        <v>28</v>
      </c>
      <c r="D56">
        <v>8</v>
      </c>
      <c r="E56">
        <v>248</v>
      </c>
      <c r="F56">
        <v>4</v>
      </c>
      <c r="G56">
        <v>2</v>
      </c>
      <c r="H56">
        <v>1</v>
      </c>
      <c r="I56">
        <v>2</v>
      </c>
      <c r="J56">
        <v>68</v>
      </c>
      <c r="K56">
        <v>1</v>
      </c>
      <c r="L56">
        <v>9</v>
      </c>
      <c r="M56">
        <v>33</v>
      </c>
      <c r="N56">
        <v>24</v>
      </c>
      <c r="O56">
        <v>3916</v>
      </c>
      <c r="P56">
        <v>35150</v>
      </c>
    </row>
    <row r="57" spans="1:16" x14ac:dyDescent="0.35">
      <c r="A57">
        <v>6</v>
      </c>
      <c r="B57">
        <v>7</v>
      </c>
      <c r="C57">
        <v>28</v>
      </c>
      <c r="D57">
        <v>8</v>
      </c>
      <c r="E57">
        <v>248</v>
      </c>
      <c r="F57">
        <v>4</v>
      </c>
      <c r="G57">
        <v>2</v>
      </c>
      <c r="H57">
        <v>1</v>
      </c>
      <c r="I57">
        <v>2</v>
      </c>
      <c r="J57">
        <v>64</v>
      </c>
      <c r="K57">
        <v>1</v>
      </c>
      <c r="L57">
        <v>7</v>
      </c>
      <c r="M57">
        <v>33</v>
      </c>
      <c r="N57">
        <v>23</v>
      </c>
      <c r="O57">
        <v>3916</v>
      </c>
      <c r="P57">
        <v>40950</v>
      </c>
    </row>
    <row r="58" spans="1:16" x14ac:dyDescent="0.35">
      <c r="A58">
        <v>4</v>
      </c>
      <c r="B58">
        <v>8</v>
      </c>
      <c r="C58">
        <v>1</v>
      </c>
      <c r="D58">
        <v>10</v>
      </c>
      <c r="E58">
        <v>162</v>
      </c>
      <c r="F58">
        <v>5</v>
      </c>
      <c r="G58">
        <v>2</v>
      </c>
      <c r="H58">
        <v>3</v>
      </c>
      <c r="I58">
        <v>4</v>
      </c>
      <c r="J58">
        <v>64</v>
      </c>
      <c r="K58">
        <v>3</v>
      </c>
      <c r="L58">
        <v>15</v>
      </c>
      <c r="M58">
        <v>20</v>
      </c>
      <c r="N58">
        <v>16</v>
      </c>
      <c r="O58">
        <v>3105</v>
      </c>
      <c r="P58">
        <v>2000</v>
      </c>
    </row>
    <row r="59" spans="1:16" x14ac:dyDescent="0.35">
      <c r="A59">
        <v>4</v>
      </c>
      <c r="B59">
        <v>8</v>
      </c>
      <c r="C59">
        <v>1</v>
      </c>
      <c r="D59">
        <v>10</v>
      </c>
      <c r="E59">
        <v>162</v>
      </c>
      <c r="F59">
        <v>5</v>
      </c>
      <c r="G59">
        <v>4</v>
      </c>
      <c r="H59">
        <v>1</v>
      </c>
      <c r="I59">
        <v>4</v>
      </c>
      <c r="J59">
        <v>64</v>
      </c>
      <c r="K59">
        <v>3</v>
      </c>
      <c r="L59">
        <v>16</v>
      </c>
      <c r="M59">
        <v>22</v>
      </c>
      <c r="N59">
        <v>15</v>
      </c>
      <c r="O59">
        <v>3105</v>
      </c>
      <c r="P59">
        <v>2000</v>
      </c>
    </row>
    <row r="60" spans="1:16" x14ac:dyDescent="0.35">
      <c r="A60">
        <v>4</v>
      </c>
      <c r="B60">
        <v>8</v>
      </c>
      <c r="C60">
        <v>1</v>
      </c>
      <c r="D60">
        <v>10</v>
      </c>
      <c r="E60">
        <v>162</v>
      </c>
      <c r="F60">
        <v>5</v>
      </c>
      <c r="G60">
        <v>4</v>
      </c>
      <c r="H60">
        <v>1</v>
      </c>
      <c r="I60">
        <v>4</v>
      </c>
      <c r="J60">
        <v>64</v>
      </c>
      <c r="K60">
        <v>3</v>
      </c>
      <c r="L60">
        <v>15</v>
      </c>
      <c r="M60">
        <v>23</v>
      </c>
      <c r="N60">
        <v>15</v>
      </c>
      <c r="O60">
        <v>3105</v>
      </c>
      <c r="P60">
        <v>2000</v>
      </c>
    </row>
    <row r="61" spans="1:16" x14ac:dyDescent="0.35">
      <c r="A61">
        <v>4</v>
      </c>
      <c r="B61">
        <v>8</v>
      </c>
      <c r="C61">
        <v>2</v>
      </c>
      <c r="D61">
        <v>10</v>
      </c>
      <c r="E61">
        <v>217</v>
      </c>
      <c r="F61">
        <v>5</v>
      </c>
      <c r="G61">
        <v>4</v>
      </c>
      <c r="H61">
        <v>1</v>
      </c>
      <c r="I61">
        <v>4</v>
      </c>
      <c r="J61">
        <v>68</v>
      </c>
      <c r="K61">
        <v>3</v>
      </c>
      <c r="L61">
        <v>15</v>
      </c>
      <c r="M61">
        <v>22</v>
      </c>
      <c r="N61">
        <v>16</v>
      </c>
      <c r="O61">
        <v>3105</v>
      </c>
      <c r="P61">
        <v>2000</v>
      </c>
    </row>
    <row r="62" spans="1:16" x14ac:dyDescent="0.35">
      <c r="A62">
        <v>4</v>
      </c>
      <c r="B62">
        <v>8</v>
      </c>
      <c r="C62">
        <v>2</v>
      </c>
      <c r="D62">
        <v>10</v>
      </c>
      <c r="E62">
        <v>217</v>
      </c>
      <c r="F62">
        <v>5</v>
      </c>
      <c r="G62">
        <v>4</v>
      </c>
      <c r="H62">
        <v>1</v>
      </c>
      <c r="I62">
        <v>4</v>
      </c>
      <c r="J62">
        <v>68</v>
      </c>
      <c r="K62">
        <v>3</v>
      </c>
      <c r="L62">
        <v>16</v>
      </c>
      <c r="M62">
        <v>22</v>
      </c>
      <c r="N62">
        <v>16</v>
      </c>
      <c r="O62">
        <v>3105</v>
      </c>
      <c r="P62">
        <v>2000</v>
      </c>
    </row>
    <row r="63" spans="1:16" x14ac:dyDescent="0.35">
      <c r="A63">
        <v>4</v>
      </c>
      <c r="B63">
        <v>8</v>
      </c>
      <c r="C63">
        <v>2</v>
      </c>
      <c r="D63">
        <v>10</v>
      </c>
      <c r="E63">
        <v>162</v>
      </c>
      <c r="F63">
        <v>5</v>
      </c>
      <c r="G63">
        <v>2</v>
      </c>
      <c r="H63">
        <v>3</v>
      </c>
      <c r="I63">
        <v>4</v>
      </c>
      <c r="J63">
        <v>64</v>
      </c>
      <c r="K63">
        <v>3</v>
      </c>
      <c r="L63">
        <v>15</v>
      </c>
      <c r="M63">
        <v>20</v>
      </c>
      <c r="N63">
        <v>16</v>
      </c>
      <c r="O63">
        <v>3105</v>
      </c>
      <c r="P63">
        <v>2000</v>
      </c>
    </row>
    <row r="64" spans="1:16" x14ac:dyDescent="0.35">
      <c r="A64">
        <v>11</v>
      </c>
      <c r="B64">
        <v>8</v>
      </c>
      <c r="C64">
        <v>26</v>
      </c>
      <c r="D64">
        <v>5</v>
      </c>
      <c r="E64">
        <v>184</v>
      </c>
      <c r="F64">
        <v>4</v>
      </c>
      <c r="G64">
        <v>2</v>
      </c>
      <c r="H64">
        <v>3</v>
      </c>
      <c r="I64">
        <v>4</v>
      </c>
      <c r="J64">
        <v>42</v>
      </c>
      <c r="K64">
        <v>3</v>
      </c>
      <c r="L64">
        <v>15</v>
      </c>
      <c r="M64">
        <v>36</v>
      </c>
      <c r="N64">
        <v>23</v>
      </c>
      <c r="O64">
        <v>1013</v>
      </c>
      <c r="P64">
        <v>25170</v>
      </c>
    </row>
    <row r="65" spans="1:16" x14ac:dyDescent="0.35">
      <c r="A65">
        <v>11</v>
      </c>
      <c r="B65">
        <v>8</v>
      </c>
      <c r="C65">
        <v>26</v>
      </c>
      <c r="D65">
        <v>5</v>
      </c>
      <c r="E65">
        <v>184</v>
      </c>
      <c r="F65">
        <v>4</v>
      </c>
      <c r="G65">
        <v>2</v>
      </c>
      <c r="H65">
        <v>3</v>
      </c>
      <c r="I65">
        <v>4</v>
      </c>
      <c r="J65">
        <v>42</v>
      </c>
      <c r="K65">
        <v>3</v>
      </c>
      <c r="L65">
        <v>15</v>
      </c>
      <c r="M65">
        <v>36</v>
      </c>
      <c r="N65">
        <v>23</v>
      </c>
      <c r="O65">
        <v>1013</v>
      </c>
      <c r="P65">
        <v>23950</v>
      </c>
    </row>
    <row r="66" spans="1:16" x14ac:dyDescent="0.35">
      <c r="A66">
        <v>11</v>
      </c>
      <c r="B66">
        <v>8</v>
      </c>
      <c r="C66">
        <v>26</v>
      </c>
      <c r="D66">
        <v>5</v>
      </c>
      <c r="E66">
        <v>295</v>
      </c>
      <c r="F66">
        <v>6</v>
      </c>
      <c r="G66">
        <v>2</v>
      </c>
      <c r="H66">
        <v>1</v>
      </c>
      <c r="I66">
        <v>4</v>
      </c>
      <c r="J66">
        <v>49</v>
      </c>
      <c r="K66">
        <v>3</v>
      </c>
      <c r="L66">
        <v>15</v>
      </c>
      <c r="M66">
        <v>29</v>
      </c>
      <c r="N66">
        <v>18</v>
      </c>
      <c r="O66">
        <v>1013</v>
      </c>
      <c r="P66">
        <v>29370</v>
      </c>
    </row>
    <row r="67" spans="1:16" x14ac:dyDescent="0.35">
      <c r="A67">
        <v>11</v>
      </c>
      <c r="B67">
        <v>8</v>
      </c>
      <c r="C67">
        <v>26</v>
      </c>
      <c r="D67">
        <v>5</v>
      </c>
      <c r="E67">
        <v>184</v>
      </c>
      <c r="F67">
        <v>4</v>
      </c>
      <c r="G67">
        <v>2</v>
      </c>
      <c r="H67">
        <v>3</v>
      </c>
      <c r="I67">
        <v>4</v>
      </c>
      <c r="J67">
        <v>42</v>
      </c>
      <c r="K67">
        <v>3</v>
      </c>
      <c r="L67">
        <v>15</v>
      </c>
      <c r="M67">
        <v>36</v>
      </c>
      <c r="N67">
        <v>23</v>
      </c>
      <c r="O67">
        <v>1013</v>
      </c>
      <c r="P67">
        <v>21995</v>
      </c>
    </row>
    <row r="68" spans="1:16" x14ac:dyDescent="0.35">
      <c r="A68">
        <v>11</v>
      </c>
      <c r="B68">
        <v>8</v>
      </c>
      <c r="C68">
        <v>26</v>
      </c>
      <c r="D68">
        <v>5</v>
      </c>
      <c r="E68">
        <v>184</v>
      </c>
      <c r="F68">
        <v>4</v>
      </c>
      <c r="G68">
        <v>2</v>
      </c>
      <c r="H68">
        <v>3</v>
      </c>
      <c r="I68">
        <v>4</v>
      </c>
      <c r="J68">
        <v>49</v>
      </c>
      <c r="K68">
        <v>3</v>
      </c>
      <c r="L68">
        <v>15</v>
      </c>
      <c r="M68">
        <v>36</v>
      </c>
      <c r="N68">
        <v>23</v>
      </c>
      <c r="O68">
        <v>1013</v>
      </c>
      <c r="P68">
        <v>26625</v>
      </c>
    </row>
    <row r="69" spans="1:16" x14ac:dyDescent="0.35">
      <c r="A69">
        <v>11</v>
      </c>
      <c r="B69">
        <v>8</v>
      </c>
      <c r="C69">
        <v>26</v>
      </c>
      <c r="D69">
        <v>5</v>
      </c>
      <c r="E69">
        <v>295</v>
      </c>
      <c r="F69">
        <v>6</v>
      </c>
      <c r="G69">
        <v>2</v>
      </c>
      <c r="H69">
        <v>1</v>
      </c>
      <c r="I69">
        <v>4</v>
      </c>
      <c r="J69">
        <v>49</v>
      </c>
      <c r="K69">
        <v>3</v>
      </c>
      <c r="L69">
        <v>15</v>
      </c>
      <c r="M69">
        <v>29</v>
      </c>
      <c r="N69">
        <v>18</v>
      </c>
      <c r="O69">
        <v>1013</v>
      </c>
      <c r="P69">
        <v>30825</v>
      </c>
    </row>
    <row r="70" spans="1:16" x14ac:dyDescent="0.35">
      <c r="A70">
        <v>11</v>
      </c>
      <c r="B70">
        <v>8</v>
      </c>
      <c r="C70">
        <v>27</v>
      </c>
      <c r="D70">
        <v>5</v>
      </c>
      <c r="E70">
        <v>184</v>
      </c>
      <c r="F70">
        <v>4</v>
      </c>
      <c r="G70">
        <v>2</v>
      </c>
      <c r="H70">
        <v>3</v>
      </c>
      <c r="I70">
        <v>4</v>
      </c>
      <c r="J70">
        <v>42</v>
      </c>
      <c r="K70">
        <v>3</v>
      </c>
      <c r="L70">
        <v>15</v>
      </c>
      <c r="M70">
        <v>36</v>
      </c>
      <c r="N70">
        <v>23</v>
      </c>
      <c r="O70">
        <v>1013</v>
      </c>
      <c r="P70">
        <v>21995</v>
      </c>
    </row>
    <row r="71" spans="1:16" x14ac:dyDescent="0.35">
      <c r="A71">
        <v>11</v>
      </c>
      <c r="B71">
        <v>8</v>
      </c>
      <c r="C71">
        <v>27</v>
      </c>
      <c r="D71">
        <v>5</v>
      </c>
      <c r="E71">
        <v>184</v>
      </c>
      <c r="F71">
        <v>4</v>
      </c>
      <c r="G71">
        <v>2</v>
      </c>
      <c r="H71">
        <v>3</v>
      </c>
      <c r="I71">
        <v>4</v>
      </c>
      <c r="J71">
        <v>42</v>
      </c>
      <c r="K71">
        <v>3</v>
      </c>
      <c r="L71">
        <v>15</v>
      </c>
      <c r="M71">
        <v>36</v>
      </c>
      <c r="N71">
        <v>23</v>
      </c>
      <c r="O71">
        <v>1013</v>
      </c>
      <c r="P71">
        <v>27795</v>
      </c>
    </row>
    <row r="72" spans="1:16" x14ac:dyDescent="0.35">
      <c r="A72">
        <v>11</v>
      </c>
      <c r="B72">
        <v>8</v>
      </c>
      <c r="C72">
        <v>27</v>
      </c>
      <c r="D72">
        <v>5</v>
      </c>
      <c r="E72">
        <v>295</v>
      </c>
      <c r="F72">
        <v>6</v>
      </c>
      <c r="G72">
        <v>2</v>
      </c>
      <c r="H72">
        <v>1</v>
      </c>
      <c r="I72">
        <v>4</v>
      </c>
      <c r="J72">
        <v>49</v>
      </c>
      <c r="K72">
        <v>3</v>
      </c>
      <c r="L72">
        <v>15</v>
      </c>
      <c r="M72">
        <v>29</v>
      </c>
      <c r="N72">
        <v>18</v>
      </c>
      <c r="O72">
        <v>1013</v>
      </c>
      <c r="P72">
        <v>31785</v>
      </c>
    </row>
    <row r="73" spans="1:16" x14ac:dyDescent="0.35">
      <c r="A73">
        <v>11</v>
      </c>
      <c r="B73">
        <v>8</v>
      </c>
      <c r="C73">
        <v>27</v>
      </c>
      <c r="D73">
        <v>5</v>
      </c>
      <c r="E73">
        <v>295</v>
      </c>
      <c r="F73">
        <v>6</v>
      </c>
      <c r="G73">
        <v>2</v>
      </c>
      <c r="H73">
        <v>1</v>
      </c>
      <c r="I73">
        <v>4</v>
      </c>
      <c r="J73">
        <v>49</v>
      </c>
      <c r="K73">
        <v>3</v>
      </c>
      <c r="L73">
        <v>15</v>
      </c>
      <c r="M73">
        <v>29</v>
      </c>
      <c r="N73">
        <v>18</v>
      </c>
      <c r="O73">
        <v>1013</v>
      </c>
      <c r="P73">
        <v>29905</v>
      </c>
    </row>
    <row r="74" spans="1:16" x14ac:dyDescent="0.35">
      <c r="A74">
        <v>11</v>
      </c>
      <c r="B74">
        <v>8</v>
      </c>
      <c r="C74">
        <v>27</v>
      </c>
      <c r="D74">
        <v>5</v>
      </c>
      <c r="E74">
        <v>184</v>
      </c>
      <c r="F74">
        <v>4</v>
      </c>
      <c r="G74">
        <v>2</v>
      </c>
      <c r="H74">
        <v>3</v>
      </c>
      <c r="I74">
        <v>4</v>
      </c>
      <c r="J74">
        <v>42</v>
      </c>
      <c r="K74">
        <v>3</v>
      </c>
      <c r="L74">
        <v>15</v>
      </c>
      <c r="M74">
        <v>36</v>
      </c>
      <c r="N74">
        <v>23</v>
      </c>
      <c r="O74">
        <v>1013</v>
      </c>
      <c r="P74">
        <v>22490</v>
      </c>
    </row>
    <row r="75" spans="1:16" x14ac:dyDescent="0.35">
      <c r="A75">
        <v>11</v>
      </c>
      <c r="B75">
        <v>8</v>
      </c>
      <c r="C75">
        <v>27</v>
      </c>
      <c r="D75">
        <v>5</v>
      </c>
      <c r="E75">
        <v>184</v>
      </c>
      <c r="F75">
        <v>4</v>
      </c>
      <c r="G75">
        <v>2</v>
      </c>
      <c r="H75">
        <v>3</v>
      </c>
      <c r="I75">
        <v>4</v>
      </c>
      <c r="J75">
        <v>42</v>
      </c>
      <c r="K75">
        <v>3</v>
      </c>
      <c r="L75">
        <v>15</v>
      </c>
      <c r="M75">
        <v>36</v>
      </c>
      <c r="N75">
        <v>23</v>
      </c>
      <c r="O75">
        <v>1013</v>
      </c>
      <c r="P75">
        <v>27570</v>
      </c>
    </row>
    <row r="76" spans="1:16" x14ac:dyDescent="0.35">
      <c r="A76">
        <v>11</v>
      </c>
      <c r="B76">
        <v>8</v>
      </c>
      <c r="C76">
        <v>27</v>
      </c>
      <c r="D76">
        <v>5</v>
      </c>
      <c r="E76">
        <v>184</v>
      </c>
      <c r="F76">
        <v>4</v>
      </c>
      <c r="G76">
        <v>2</v>
      </c>
      <c r="H76">
        <v>3</v>
      </c>
      <c r="I76">
        <v>4</v>
      </c>
      <c r="J76">
        <v>42</v>
      </c>
      <c r="K76">
        <v>3</v>
      </c>
      <c r="L76">
        <v>15</v>
      </c>
      <c r="M76">
        <v>36</v>
      </c>
      <c r="N76">
        <v>23</v>
      </c>
      <c r="O76">
        <v>1013</v>
      </c>
      <c r="P76">
        <v>25690</v>
      </c>
    </row>
    <row r="77" spans="1:16" x14ac:dyDescent="0.35">
      <c r="A77">
        <v>11</v>
      </c>
      <c r="B77">
        <v>8</v>
      </c>
      <c r="C77">
        <v>27</v>
      </c>
      <c r="D77">
        <v>5</v>
      </c>
      <c r="E77">
        <v>184</v>
      </c>
      <c r="F77">
        <v>4</v>
      </c>
      <c r="G77">
        <v>2</v>
      </c>
      <c r="H77">
        <v>3</v>
      </c>
      <c r="I77">
        <v>4</v>
      </c>
      <c r="J77">
        <v>42</v>
      </c>
      <c r="K77">
        <v>3</v>
      </c>
      <c r="L77">
        <v>15</v>
      </c>
      <c r="M77">
        <v>36</v>
      </c>
      <c r="N77">
        <v>23</v>
      </c>
      <c r="O77">
        <v>1013</v>
      </c>
      <c r="P77">
        <v>24490</v>
      </c>
    </row>
    <row r="78" spans="1:16" x14ac:dyDescent="0.35">
      <c r="A78">
        <v>11</v>
      </c>
      <c r="B78">
        <v>8</v>
      </c>
      <c r="C78">
        <v>28</v>
      </c>
      <c r="D78">
        <v>5</v>
      </c>
      <c r="E78">
        <v>295</v>
      </c>
      <c r="F78">
        <v>6</v>
      </c>
      <c r="G78">
        <v>2</v>
      </c>
      <c r="H78">
        <v>1</v>
      </c>
      <c r="I78">
        <v>4</v>
      </c>
      <c r="J78">
        <v>49</v>
      </c>
      <c r="K78">
        <v>3</v>
      </c>
      <c r="L78">
        <v>15</v>
      </c>
      <c r="M78">
        <v>28</v>
      </c>
      <c r="N78">
        <v>18</v>
      </c>
      <c r="O78">
        <v>1013</v>
      </c>
      <c r="P78">
        <v>29905</v>
      </c>
    </row>
    <row r="79" spans="1:16" x14ac:dyDescent="0.35">
      <c r="A79">
        <v>11</v>
      </c>
      <c r="B79">
        <v>8</v>
      </c>
      <c r="C79">
        <v>28</v>
      </c>
      <c r="D79">
        <v>5</v>
      </c>
      <c r="E79">
        <v>295</v>
      </c>
      <c r="F79">
        <v>6</v>
      </c>
      <c r="G79">
        <v>2</v>
      </c>
      <c r="H79">
        <v>1</v>
      </c>
      <c r="I79">
        <v>4</v>
      </c>
      <c r="J79">
        <v>49</v>
      </c>
      <c r="K79">
        <v>3</v>
      </c>
      <c r="L79">
        <v>15</v>
      </c>
      <c r="M79">
        <v>28</v>
      </c>
      <c r="N79">
        <v>18</v>
      </c>
      <c r="O79">
        <v>1013</v>
      </c>
      <c r="P79">
        <v>31785</v>
      </c>
    </row>
    <row r="80" spans="1:16" x14ac:dyDescent="0.35">
      <c r="A80">
        <v>11</v>
      </c>
      <c r="B80">
        <v>8</v>
      </c>
      <c r="C80">
        <v>28</v>
      </c>
      <c r="D80">
        <v>5</v>
      </c>
      <c r="E80">
        <v>184</v>
      </c>
      <c r="F80">
        <v>4</v>
      </c>
      <c r="G80">
        <v>2</v>
      </c>
      <c r="H80">
        <v>3</v>
      </c>
      <c r="I80">
        <v>4</v>
      </c>
      <c r="J80">
        <v>42</v>
      </c>
      <c r="K80">
        <v>3</v>
      </c>
      <c r="L80">
        <v>15</v>
      </c>
      <c r="M80">
        <v>36</v>
      </c>
      <c r="N80">
        <v>23</v>
      </c>
      <c r="O80">
        <v>1013</v>
      </c>
      <c r="P80">
        <v>26685</v>
      </c>
    </row>
    <row r="81" spans="1:16" x14ac:dyDescent="0.35">
      <c r="A81">
        <v>11</v>
      </c>
      <c r="B81">
        <v>8</v>
      </c>
      <c r="C81">
        <v>28</v>
      </c>
      <c r="D81">
        <v>5</v>
      </c>
      <c r="E81">
        <v>184</v>
      </c>
      <c r="F81">
        <v>4</v>
      </c>
      <c r="G81">
        <v>2</v>
      </c>
      <c r="H81">
        <v>3</v>
      </c>
      <c r="I81">
        <v>4</v>
      </c>
      <c r="J81">
        <v>42</v>
      </c>
      <c r="K81">
        <v>3</v>
      </c>
      <c r="L81">
        <v>15</v>
      </c>
      <c r="M81">
        <v>36</v>
      </c>
      <c r="N81">
        <v>23</v>
      </c>
      <c r="O81">
        <v>1013</v>
      </c>
      <c r="P81">
        <v>22490</v>
      </c>
    </row>
    <row r="82" spans="1:16" x14ac:dyDescent="0.35">
      <c r="A82">
        <v>11</v>
      </c>
      <c r="B82">
        <v>8</v>
      </c>
      <c r="C82">
        <v>28</v>
      </c>
      <c r="D82">
        <v>5</v>
      </c>
      <c r="E82">
        <v>184</v>
      </c>
      <c r="F82">
        <v>4</v>
      </c>
      <c r="G82">
        <v>2</v>
      </c>
      <c r="H82">
        <v>3</v>
      </c>
      <c r="I82">
        <v>4</v>
      </c>
      <c r="J82">
        <v>42</v>
      </c>
      <c r="K82">
        <v>3</v>
      </c>
      <c r="L82">
        <v>15</v>
      </c>
      <c r="M82">
        <v>36</v>
      </c>
      <c r="N82">
        <v>23</v>
      </c>
      <c r="O82">
        <v>1013</v>
      </c>
      <c r="P82">
        <v>25690</v>
      </c>
    </row>
    <row r="83" spans="1:16" x14ac:dyDescent="0.35">
      <c r="A83">
        <v>11</v>
      </c>
      <c r="B83">
        <v>8</v>
      </c>
      <c r="C83">
        <v>28</v>
      </c>
      <c r="D83">
        <v>5</v>
      </c>
      <c r="E83">
        <v>295</v>
      </c>
      <c r="F83">
        <v>6</v>
      </c>
      <c r="G83">
        <v>2</v>
      </c>
      <c r="H83">
        <v>1</v>
      </c>
      <c r="I83">
        <v>4</v>
      </c>
      <c r="J83">
        <v>49</v>
      </c>
      <c r="K83">
        <v>3</v>
      </c>
      <c r="L83">
        <v>15</v>
      </c>
      <c r="M83">
        <v>28</v>
      </c>
      <c r="N83">
        <v>18</v>
      </c>
      <c r="O83">
        <v>1013</v>
      </c>
      <c r="P83">
        <v>30900</v>
      </c>
    </row>
    <row r="84" spans="1:16" x14ac:dyDescent="0.35">
      <c r="A84">
        <v>11</v>
      </c>
      <c r="B84">
        <v>8</v>
      </c>
      <c r="C84">
        <v>28</v>
      </c>
      <c r="D84">
        <v>5</v>
      </c>
      <c r="E84">
        <v>184</v>
      </c>
      <c r="F84">
        <v>4</v>
      </c>
      <c r="G84">
        <v>2</v>
      </c>
      <c r="H84">
        <v>3</v>
      </c>
      <c r="I84">
        <v>4</v>
      </c>
      <c r="J84">
        <v>42</v>
      </c>
      <c r="K84">
        <v>3</v>
      </c>
      <c r="L84">
        <v>15</v>
      </c>
      <c r="M84">
        <v>36</v>
      </c>
      <c r="N84">
        <v>23</v>
      </c>
      <c r="O84">
        <v>1013</v>
      </c>
      <c r="P84">
        <v>27795</v>
      </c>
    </row>
    <row r="85" spans="1:16" x14ac:dyDescent="0.35">
      <c r="A85">
        <v>11</v>
      </c>
      <c r="B85">
        <v>8</v>
      </c>
      <c r="C85">
        <v>28</v>
      </c>
      <c r="D85">
        <v>5</v>
      </c>
      <c r="E85">
        <v>184</v>
      </c>
      <c r="F85">
        <v>4</v>
      </c>
      <c r="G85">
        <v>2</v>
      </c>
      <c r="H85">
        <v>3</v>
      </c>
      <c r="I85">
        <v>4</v>
      </c>
      <c r="J85">
        <v>42</v>
      </c>
      <c r="K85">
        <v>3</v>
      </c>
      <c r="L85">
        <v>15</v>
      </c>
      <c r="M85">
        <v>36</v>
      </c>
      <c r="N85">
        <v>23</v>
      </c>
      <c r="O85">
        <v>1013</v>
      </c>
      <c r="P85">
        <v>21995</v>
      </c>
    </row>
    <row r="86" spans="1:16" x14ac:dyDescent="0.35">
      <c r="A86">
        <v>11</v>
      </c>
      <c r="B86">
        <v>8</v>
      </c>
      <c r="C86">
        <v>28</v>
      </c>
      <c r="D86">
        <v>5</v>
      </c>
      <c r="E86">
        <v>184</v>
      </c>
      <c r="F86">
        <v>4</v>
      </c>
      <c r="G86">
        <v>2</v>
      </c>
      <c r="H86">
        <v>3</v>
      </c>
      <c r="I86">
        <v>4</v>
      </c>
      <c r="J86">
        <v>42</v>
      </c>
      <c r="K86">
        <v>3</v>
      </c>
      <c r="L86">
        <v>15</v>
      </c>
      <c r="M86">
        <v>36</v>
      </c>
      <c r="N86">
        <v>23</v>
      </c>
      <c r="O86">
        <v>1013</v>
      </c>
      <c r="P86">
        <v>24490</v>
      </c>
    </row>
    <row r="87" spans="1:16" x14ac:dyDescent="0.35">
      <c r="A87">
        <v>34</v>
      </c>
      <c r="B87">
        <v>9</v>
      </c>
      <c r="C87">
        <v>7</v>
      </c>
      <c r="D87">
        <v>10</v>
      </c>
      <c r="E87">
        <v>115</v>
      </c>
      <c r="F87">
        <v>4</v>
      </c>
      <c r="G87">
        <v>4</v>
      </c>
      <c r="H87">
        <v>3</v>
      </c>
      <c r="I87">
        <v>2</v>
      </c>
      <c r="J87">
        <v>70</v>
      </c>
      <c r="K87">
        <v>1</v>
      </c>
      <c r="L87">
        <v>9</v>
      </c>
      <c r="M87">
        <v>36</v>
      </c>
      <c r="N87">
        <v>26</v>
      </c>
      <c r="O87">
        <v>2009</v>
      </c>
      <c r="P87">
        <v>2000</v>
      </c>
    </row>
    <row r="88" spans="1:16" x14ac:dyDescent="0.35">
      <c r="A88">
        <v>34</v>
      </c>
      <c r="B88">
        <v>9</v>
      </c>
      <c r="C88">
        <v>7</v>
      </c>
      <c r="D88">
        <v>10</v>
      </c>
      <c r="E88">
        <v>140</v>
      </c>
      <c r="F88">
        <v>4</v>
      </c>
      <c r="G88">
        <v>4</v>
      </c>
      <c r="H88">
        <v>3</v>
      </c>
      <c r="I88">
        <v>2</v>
      </c>
      <c r="J88">
        <v>71</v>
      </c>
      <c r="K88">
        <v>1</v>
      </c>
      <c r="L88">
        <v>9</v>
      </c>
      <c r="M88">
        <v>29</v>
      </c>
      <c r="N88">
        <v>21</v>
      </c>
      <c r="O88">
        <v>2009</v>
      </c>
      <c r="P88">
        <v>2000</v>
      </c>
    </row>
    <row r="89" spans="1:16" x14ac:dyDescent="0.35">
      <c r="A89">
        <v>34</v>
      </c>
      <c r="B89">
        <v>9</v>
      </c>
      <c r="C89">
        <v>8</v>
      </c>
      <c r="D89">
        <v>10</v>
      </c>
      <c r="E89">
        <v>140</v>
      </c>
      <c r="F89">
        <v>4</v>
      </c>
      <c r="G89">
        <v>4</v>
      </c>
      <c r="H89">
        <v>3</v>
      </c>
      <c r="I89">
        <v>2</v>
      </c>
      <c r="J89">
        <v>71</v>
      </c>
      <c r="K89">
        <v>1</v>
      </c>
      <c r="L89">
        <v>9</v>
      </c>
      <c r="M89">
        <v>29</v>
      </c>
      <c r="N89">
        <v>21</v>
      </c>
      <c r="O89">
        <v>2009</v>
      </c>
      <c r="P89">
        <v>2000</v>
      </c>
    </row>
    <row r="90" spans="1:16" x14ac:dyDescent="0.35">
      <c r="A90">
        <v>34</v>
      </c>
      <c r="B90">
        <v>9</v>
      </c>
      <c r="C90">
        <v>8</v>
      </c>
      <c r="D90">
        <v>10</v>
      </c>
      <c r="E90">
        <v>115</v>
      </c>
      <c r="F90">
        <v>4</v>
      </c>
      <c r="G90">
        <v>4</v>
      </c>
      <c r="H90">
        <v>3</v>
      </c>
      <c r="I90">
        <v>2</v>
      </c>
      <c r="J90">
        <v>70</v>
      </c>
      <c r="K90">
        <v>1</v>
      </c>
      <c r="L90">
        <v>9</v>
      </c>
      <c r="M90">
        <v>35</v>
      </c>
      <c r="N90">
        <v>25</v>
      </c>
      <c r="O90">
        <v>2009</v>
      </c>
      <c r="P90">
        <v>2000</v>
      </c>
    </row>
    <row r="91" spans="1:16" x14ac:dyDescent="0.35">
      <c r="A91">
        <v>34</v>
      </c>
      <c r="B91">
        <v>9</v>
      </c>
      <c r="C91">
        <v>9</v>
      </c>
      <c r="D91">
        <v>10</v>
      </c>
      <c r="E91">
        <v>115</v>
      </c>
      <c r="F91">
        <v>4</v>
      </c>
      <c r="G91">
        <v>4</v>
      </c>
      <c r="H91">
        <v>3</v>
      </c>
      <c r="I91">
        <v>2</v>
      </c>
      <c r="J91">
        <v>70</v>
      </c>
      <c r="K91">
        <v>1</v>
      </c>
      <c r="L91">
        <v>9</v>
      </c>
      <c r="M91">
        <v>35</v>
      </c>
      <c r="N91">
        <v>25</v>
      </c>
      <c r="O91">
        <v>2009</v>
      </c>
      <c r="P91">
        <v>2000</v>
      </c>
    </row>
    <row r="92" spans="1:16" x14ac:dyDescent="0.35">
      <c r="A92">
        <v>34</v>
      </c>
      <c r="B92">
        <v>9</v>
      </c>
      <c r="C92">
        <v>9</v>
      </c>
      <c r="D92">
        <v>10</v>
      </c>
      <c r="E92">
        <v>140</v>
      </c>
      <c r="F92">
        <v>4</v>
      </c>
      <c r="G92">
        <v>4</v>
      </c>
      <c r="H92">
        <v>3</v>
      </c>
      <c r="I92">
        <v>2</v>
      </c>
      <c r="J92">
        <v>71</v>
      </c>
      <c r="K92">
        <v>1</v>
      </c>
      <c r="L92">
        <v>9</v>
      </c>
      <c r="M92">
        <v>28</v>
      </c>
      <c r="N92">
        <v>20</v>
      </c>
      <c r="O92">
        <v>2009</v>
      </c>
      <c r="P92">
        <v>2073</v>
      </c>
    </row>
    <row r="93" spans="1:16" x14ac:dyDescent="0.35">
      <c r="A93">
        <v>34</v>
      </c>
      <c r="B93">
        <v>11</v>
      </c>
      <c r="C93">
        <v>7</v>
      </c>
      <c r="D93">
        <v>10</v>
      </c>
      <c r="E93">
        <v>155</v>
      </c>
      <c r="F93">
        <v>4</v>
      </c>
      <c r="G93">
        <v>4</v>
      </c>
      <c r="H93">
        <v>4</v>
      </c>
      <c r="I93">
        <v>2</v>
      </c>
      <c r="J93">
        <v>71</v>
      </c>
      <c r="K93">
        <v>1</v>
      </c>
      <c r="L93">
        <v>9</v>
      </c>
      <c r="M93">
        <v>26</v>
      </c>
      <c r="N93">
        <v>19</v>
      </c>
      <c r="O93">
        <v>2009</v>
      </c>
      <c r="P93">
        <v>3713</v>
      </c>
    </row>
    <row r="94" spans="1:16" x14ac:dyDescent="0.35">
      <c r="A94">
        <v>34</v>
      </c>
      <c r="B94">
        <v>11</v>
      </c>
      <c r="C94">
        <v>7</v>
      </c>
      <c r="D94">
        <v>10</v>
      </c>
      <c r="E94">
        <v>155</v>
      </c>
      <c r="F94">
        <v>4</v>
      </c>
      <c r="G94">
        <v>4</v>
      </c>
      <c r="H94">
        <v>4</v>
      </c>
      <c r="I94">
        <v>2</v>
      </c>
      <c r="J94">
        <v>71</v>
      </c>
      <c r="K94">
        <v>1</v>
      </c>
      <c r="L94">
        <v>9</v>
      </c>
      <c r="M94">
        <v>26</v>
      </c>
      <c r="N94">
        <v>19</v>
      </c>
      <c r="O94">
        <v>2009</v>
      </c>
      <c r="P94">
        <v>3520</v>
      </c>
    </row>
    <row r="95" spans="1:16" x14ac:dyDescent="0.35">
      <c r="A95">
        <v>34</v>
      </c>
      <c r="B95">
        <v>11</v>
      </c>
      <c r="C95">
        <v>8</v>
      </c>
      <c r="D95">
        <v>10</v>
      </c>
      <c r="E95">
        <v>155</v>
      </c>
      <c r="F95">
        <v>4</v>
      </c>
      <c r="G95">
        <v>4</v>
      </c>
      <c r="H95">
        <v>4</v>
      </c>
      <c r="I95">
        <v>2</v>
      </c>
      <c r="J95">
        <v>71</v>
      </c>
      <c r="K95">
        <v>1</v>
      </c>
      <c r="L95">
        <v>9</v>
      </c>
      <c r="M95">
        <v>26</v>
      </c>
      <c r="N95">
        <v>19</v>
      </c>
      <c r="O95">
        <v>2009</v>
      </c>
      <c r="P95">
        <v>3910</v>
      </c>
    </row>
    <row r="96" spans="1:16" x14ac:dyDescent="0.35">
      <c r="A96">
        <v>34</v>
      </c>
      <c r="B96">
        <v>11</v>
      </c>
      <c r="C96">
        <v>8</v>
      </c>
      <c r="D96">
        <v>10</v>
      </c>
      <c r="E96">
        <v>155</v>
      </c>
      <c r="F96">
        <v>4</v>
      </c>
      <c r="G96">
        <v>4</v>
      </c>
      <c r="H96">
        <v>4</v>
      </c>
      <c r="I96">
        <v>2</v>
      </c>
      <c r="J96">
        <v>71</v>
      </c>
      <c r="K96">
        <v>1</v>
      </c>
      <c r="L96">
        <v>9</v>
      </c>
      <c r="M96">
        <v>26</v>
      </c>
      <c r="N96">
        <v>19</v>
      </c>
      <c r="O96">
        <v>2009</v>
      </c>
      <c r="P96">
        <v>4182</v>
      </c>
    </row>
    <row r="97" spans="1:16" x14ac:dyDescent="0.35">
      <c r="A97">
        <v>34</v>
      </c>
      <c r="B97">
        <v>11</v>
      </c>
      <c r="C97">
        <v>8</v>
      </c>
      <c r="D97">
        <v>10</v>
      </c>
      <c r="E97">
        <v>155</v>
      </c>
      <c r="F97">
        <v>4</v>
      </c>
      <c r="G97">
        <v>4</v>
      </c>
      <c r="H97">
        <v>4</v>
      </c>
      <c r="I97">
        <v>2</v>
      </c>
      <c r="J97">
        <v>71</v>
      </c>
      <c r="K97">
        <v>1</v>
      </c>
      <c r="L97">
        <v>9</v>
      </c>
      <c r="M97">
        <v>26</v>
      </c>
      <c r="N97">
        <v>19</v>
      </c>
      <c r="O97">
        <v>2009</v>
      </c>
      <c r="P97">
        <v>4107</v>
      </c>
    </row>
    <row r="98" spans="1:16" x14ac:dyDescent="0.35">
      <c r="A98">
        <v>34</v>
      </c>
      <c r="B98">
        <v>11</v>
      </c>
      <c r="C98">
        <v>9</v>
      </c>
      <c r="D98">
        <v>10</v>
      </c>
      <c r="E98">
        <v>155</v>
      </c>
      <c r="F98">
        <v>4</v>
      </c>
      <c r="G98">
        <v>4</v>
      </c>
      <c r="H98">
        <v>4</v>
      </c>
      <c r="I98">
        <v>2</v>
      </c>
      <c r="J98">
        <v>71</v>
      </c>
      <c r="K98">
        <v>1</v>
      </c>
      <c r="L98">
        <v>9</v>
      </c>
      <c r="M98">
        <v>25</v>
      </c>
      <c r="N98">
        <v>20</v>
      </c>
      <c r="O98">
        <v>2009</v>
      </c>
      <c r="P98">
        <v>4299</v>
      </c>
    </row>
    <row r="99" spans="1:16" x14ac:dyDescent="0.35">
      <c r="A99">
        <v>34</v>
      </c>
      <c r="B99">
        <v>11</v>
      </c>
      <c r="C99">
        <v>9</v>
      </c>
      <c r="D99">
        <v>10</v>
      </c>
      <c r="E99">
        <v>155</v>
      </c>
      <c r="F99">
        <v>4</v>
      </c>
      <c r="G99">
        <v>4</v>
      </c>
      <c r="H99">
        <v>4</v>
      </c>
      <c r="I99">
        <v>2</v>
      </c>
      <c r="J99">
        <v>71</v>
      </c>
      <c r="K99">
        <v>1</v>
      </c>
      <c r="L99">
        <v>9</v>
      </c>
      <c r="M99">
        <v>25</v>
      </c>
      <c r="N99">
        <v>20</v>
      </c>
      <c r="O99">
        <v>2009</v>
      </c>
      <c r="P99">
        <v>4693</v>
      </c>
    </row>
    <row r="100" spans="1:16" x14ac:dyDescent="0.35">
      <c r="A100">
        <v>34</v>
      </c>
      <c r="B100">
        <v>11</v>
      </c>
      <c r="C100">
        <v>9</v>
      </c>
      <c r="D100">
        <v>10</v>
      </c>
      <c r="E100">
        <v>155</v>
      </c>
      <c r="F100">
        <v>4</v>
      </c>
      <c r="G100">
        <v>4</v>
      </c>
      <c r="H100">
        <v>4</v>
      </c>
      <c r="I100">
        <v>2</v>
      </c>
      <c r="J100">
        <v>71</v>
      </c>
      <c r="K100">
        <v>1</v>
      </c>
      <c r="L100">
        <v>9</v>
      </c>
      <c r="M100">
        <v>25</v>
      </c>
      <c r="N100">
        <v>20</v>
      </c>
      <c r="O100">
        <v>2009</v>
      </c>
      <c r="P100">
        <v>4107</v>
      </c>
    </row>
    <row r="101" spans="1:16" x14ac:dyDescent="0.35">
      <c r="A101">
        <v>48</v>
      </c>
      <c r="B101">
        <v>10</v>
      </c>
      <c r="C101">
        <v>2</v>
      </c>
      <c r="D101">
        <v>10</v>
      </c>
      <c r="E101">
        <v>114</v>
      </c>
      <c r="F101">
        <v>4</v>
      </c>
      <c r="G101">
        <v>4</v>
      </c>
      <c r="H101">
        <v>4</v>
      </c>
      <c r="I101">
        <v>4</v>
      </c>
      <c r="J101">
        <v>64</v>
      </c>
      <c r="K101">
        <v>3</v>
      </c>
      <c r="L101">
        <v>16</v>
      </c>
      <c r="M101">
        <v>26</v>
      </c>
      <c r="N101">
        <v>19</v>
      </c>
      <c r="O101">
        <v>870</v>
      </c>
      <c r="P101">
        <v>2000</v>
      </c>
    </row>
    <row r="102" spans="1:16" x14ac:dyDescent="0.35">
      <c r="A102">
        <v>48</v>
      </c>
      <c r="B102">
        <v>10</v>
      </c>
      <c r="C102">
        <v>2</v>
      </c>
      <c r="D102">
        <v>10</v>
      </c>
      <c r="E102">
        <v>114</v>
      </c>
      <c r="F102">
        <v>4</v>
      </c>
      <c r="G102">
        <v>2</v>
      </c>
      <c r="H102">
        <v>4</v>
      </c>
      <c r="I102">
        <v>4</v>
      </c>
      <c r="J102">
        <v>64</v>
      </c>
      <c r="K102">
        <v>3</v>
      </c>
      <c r="L102">
        <v>16</v>
      </c>
      <c r="M102">
        <v>23</v>
      </c>
      <c r="N102">
        <v>18</v>
      </c>
      <c r="O102">
        <v>870</v>
      </c>
      <c r="P102">
        <v>2000</v>
      </c>
    </row>
    <row r="103" spans="1:16" x14ac:dyDescent="0.35">
      <c r="A103">
        <v>48</v>
      </c>
      <c r="B103">
        <v>10</v>
      </c>
      <c r="C103">
        <v>2</v>
      </c>
      <c r="D103">
        <v>10</v>
      </c>
      <c r="E103">
        <v>114</v>
      </c>
      <c r="F103">
        <v>4</v>
      </c>
      <c r="G103">
        <v>4</v>
      </c>
      <c r="H103">
        <v>4</v>
      </c>
      <c r="I103">
        <v>4</v>
      </c>
      <c r="J103">
        <v>64</v>
      </c>
      <c r="K103">
        <v>3</v>
      </c>
      <c r="L103">
        <v>15</v>
      </c>
      <c r="M103">
        <v>26</v>
      </c>
      <c r="N103">
        <v>19</v>
      </c>
      <c r="O103">
        <v>870</v>
      </c>
      <c r="P103">
        <v>2000</v>
      </c>
    </row>
    <row r="104" spans="1:16" x14ac:dyDescent="0.35">
      <c r="A104">
        <v>48</v>
      </c>
      <c r="B104">
        <v>10</v>
      </c>
      <c r="C104">
        <v>3</v>
      </c>
      <c r="D104">
        <v>10</v>
      </c>
      <c r="E104">
        <v>114</v>
      </c>
      <c r="F104">
        <v>4</v>
      </c>
      <c r="G104">
        <v>4</v>
      </c>
      <c r="H104">
        <v>4</v>
      </c>
      <c r="I104">
        <v>4</v>
      </c>
      <c r="J104">
        <v>64</v>
      </c>
      <c r="K104">
        <v>3</v>
      </c>
      <c r="L104">
        <v>15</v>
      </c>
      <c r="M104">
        <v>26</v>
      </c>
      <c r="N104">
        <v>19</v>
      </c>
      <c r="O104">
        <v>870</v>
      </c>
      <c r="P104">
        <v>2000</v>
      </c>
    </row>
    <row r="105" spans="1:16" x14ac:dyDescent="0.35">
      <c r="A105">
        <v>48</v>
      </c>
      <c r="B105">
        <v>10</v>
      </c>
      <c r="C105">
        <v>3</v>
      </c>
      <c r="D105">
        <v>10</v>
      </c>
      <c r="E105">
        <v>114</v>
      </c>
      <c r="F105">
        <v>4</v>
      </c>
      <c r="G105">
        <v>4</v>
      </c>
      <c r="H105">
        <v>4</v>
      </c>
      <c r="I105">
        <v>4</v>
      </c>
      <c r="J105">
        <v>64</v>
      </c>
      <c r="K105">
        <v>3</v>
      </c>
      <c r="L105">
        <v>16</v>
      </c>
      <c r="M105">
        <v>26</v>
      </c>
      <c r="N105">
        <v>19</v>
      </c>
      <c r="O105">
        <v>870</v>
      </c>
      <c r="P105">
        <v>2000</v>
      </c>
    </row>
    <row r="106" spans="1:16" x14ac:dyDescent="0.35">
      <c r="A106">
        <v>48</v>
      </c>
      <c r="B106">
        <v>10</v>
      </c>
      <c r="C106">
        <v>4</v>
      </c>
      <c r="D106">
        <v>10</v>
      </c>
      <c r="E106">
        <v>114</v>
      </c>
      <c r="F106">
        <v>4</v>
      </c>
      <c r="G106">
        <v>4</v>
      </c>
      <c r="H106">
        <v>4</v>
      </c>
      <c r="I106">
        <v>4</v>
      </c>
      <c r="J106">
        <v>64</v>
      </c>
      <c r="K106">
        <v>3</v>
      </c>
      <c r="L106">
        <v>15</v>
      </c>
      <c r="M106">
        <v>26</v>
      </c>
      <c r="N106">
        <v>19</v>
      </c>
      <c r="O106">
        <v>870</v>
      </c>
      <c r="P106">
        <v>2000</v>
      </c>
    </row>
    <row r="107" spans="1:16" x14ac:dyDescent="0.35">
      <c r="A107">
        <v>48</v>
      </c>
      <c r="B107">
        <v>10</v>
      </c>
      <c r="C107">
        <v>4</v>
      </c>
      <c r="D107">
        <v>10</v>
      </c>
      <c r="E107">
        <v>114</v>
      </c>
      <c r="F107">
        <v>4</v>
      </c>
      <c r="G107">
        <v>4</v>
      </c>
      <c r="H107">
        <v>4</v>
      </c>
      <c r="I107">
        <v>4</v>
      </c>
      <c r="J107">
        <v>64</v>
      </c>
      <c r="K107">
        <v>3</v>
      </c>
      <c r="L107">
        <v>16</v>
      </c>
      <c r="M107">
        <v>25</v>
      </c>
      <c r="N107">
        <v>18</v>
      </c>
      <c r="O107">
        <v>870</v>
      </c>
      <c r="P107">
        <v>2000</v>
      </c>
    </row>
    <row r="108" spans="1:16" x14ac:dyDescent="0.35">
      <c r="A108">
        <v>30</v>
      </c>
      <c r="B108">
        <v>6</v>
      </c>
      <c r="C108">
        <v>23</v>
      </c>
      <c r="D108">
        <v>10</v>
      </c>
      <c r="E108">
        <v>100</v>
      </c>
      <c r="F108">
        <v>4</v>
      </c>
      <c r="G108">
        <v>4</v>
      </c>
      <c r="H108">
        <v>3</v>
      </c>
      <c r="I108">
        <v>4</v>
      </c>
      <c r="J108">
        <v>51</v>
      </c>
      <c r="K108">
        <v>1</v>
      </c>
      <c r="L108">
        <v>3</v>
      </c>
      <c r="M108">
        <v>35</v>
      </c>
      <c r="N108">
        <v>29</v>
      </c>
      <c r="O108">
        <v>586</v>
      </c>
      <c r="P108">
        <v>16020</v>
      </c>
    </row>
    <row r="109" spans="1:16" x14ac:dyDescent="0.35">
      <c r="A109">
        <v>30</v>
      </c>
      <c r="B109">
        <v>6</v>
      </c>
      <c r="C109">
        <v>23</v>
      </c>
      <c r="D109">
        <v>10</v>
      </c>
      <c r="E109">
        <v>100</v>
      </c>
      <c r="F109">
        <v>4</v>
      </c>
      <c r="G109">
        <v>4</v>
      </c>
      <c r="H109">
        <v>3</v>
      </c>
      <c r="I109">
        <v>4</v>
      </c>
      <c r="J109">
        <v>51</v>
      </c>
      <c r="K109">
        <v>1</v>
      </c>
      <c r="L109">
        <v>3</v>
      </c>
      <c r="M109">
        <v>35</v>
      </c>
      <c r="N109">
        <v>29</v>
      </c>
      <c r="O109">
        <v>586</v>
      </c>
      <c r="P109">
        <v>14530</v>
      </c>
    </row>
    <row r="110" spans="1:16" x14ac:dyDescent="0.35">
      <c r="A110">
        <v>30</v>
      </c>
      <c r="B110">
        <v>6</v>
      </c>
      <c r="C110">
        <v>23</v>
      </c>
      <c r="D110">
        <v>10</v>
      </c>
      <c r="E110">
        <v>100</v>
      </c>
      <c r="F110">
        <v>4</v>
      </c>
      <c r="G110">
        <v>2</v>
      </c>
      <c r="H110">
        <v>3</v>
      </c>
      <c r="I110">
        <v>4</v>
      </c>
      <c r="J110">
        <v>51</v>
      </c>
      <c r="K110">
        <v>1</v>
      </c>
      <c r="L110">
        <v>3</v>
      </c>
      <c r="M110">
        <v>34</v>
      </c>
      <c r="N110">
        <v>28</v>
      </c>
      <c r="O110">
        <v>586</v>
      </c>
      <c r="P110">
        <v>16860</v>
      </c>
    </row>
    <row r="111" spans="1:16" x14ac:dyDescent="0.35">
      <c r="A111">
        <v>30</v>
      </c>
      <c r="B111">
        <v>6</v>
      </c>
      <c r="C111">
        <v>23</v>
      </c>
      <c r="D111">
        <v>10</v>
      </c>
      <c r="E111">
        <v>100</v>
      </c>
      <c r="F111">
        <v>4</v>
      </c>
      <c r="G111">
        <v>2</v>
      </c>
      <c r="H111">
        <v>3</v>
      </c>
      <c r="I111">
        <v>4</v>
      </c>
      <c r="J111">
        <v>51</v>
      </c>
      <c r="K111">
        <v>1</v>
      </c>
      <c r="L111">
        <v>3</v>
      </c>
      <c r="M111">
        <v>34</v>
      </c>
      <c r="N111">
        <v>28</v>
      </c>
      <c r="O111">
        <v>586</v>
      </c>
      <c r="P111">
        <v>15370</v>
      </c>
    </row>
    <row r="112" spans="1:16" x14ac:dyDescent="0.35">
      <c r="A112">
        <v>30</v>
      </c>
      <c r="B112">
        <v>6</v>
      </c>
      <c r="C112">
        <v>24</v>
      </c>
      <c r="D112">
        <v>10</v>
      </c>
      <c r="E112">
        <v>100</v>
      </c>
      <c r="F112">
        <v>4</v>
      </c>
      <c r="G112">
        <v>2</v>
      </c>
      <c r="H112">
        <v>3</v>
      </c>
      <c r="I112">
        <v>4</v>
      </c>
      <c r="J112">
        <v>51</v>
      </c>
      <c r="K112">
        <v>1</v>
      </c>
      <c r="L112">
        <v>3</v>
      </c>
      <c r="M112">
        <v>34</v>
      </c>
      <c r="N112">
        <v>28</v>
      </c>
      <c r="O112">
        <v>586</v>
      </c>
      <c r="P112">
        <v>17050</v>
      </c>
    </row>
    <row r="113" spans="1:16" x14ac:dyDescent="0.35">
      <c r="A113">
        <v>30</v>
      </c>
      <c r="B113">
        <v>6</v>
      </c>
      <c r="C113">
        <v>24</v>
      </c>
      <c r="D113">
        <v>10</v>
      </c>
      <c r="E113">
        <v>100</v>
      </c>
      <c r="F113">
        <v>4</v>
      </c>
      <c r="G113">
        <v>2</v>
      </c>
      <c r="H113">
        <v>3</v>
      </c>
      <c r="I113">
        <v>4</v>
      </c>
      <c r="J113">
        <v>51</v>
      </c>
      <c r="K113">
        <v>1</v>
      </c>
      <c r="L113">
        <v>3</v>
      </c>
      <c r="M113">
        <v>34</v>
      </c>
      <c r="N113">
        <v>28</v>
      </c>
      <c r="O113">
        <v>586</v>
      </c>
      <c r="P113">
        <v>15560</v>
      </c>
    </row>
    <row r="114" spans="1:16" x14ac:dyDescent="0.35">
      <c r="A114">
        <v>30</v>
      </c>
      <c r="B114">
        <v>6</v>
      </c>
      <c r="C114">
        <v>24</v>
      </c>
      <c r="D114">
        <v>10</v>
      </c>
      <c r="E114">
        <v>100</v>
      </c>
      <c r="F114">
        <v>4</v>
      </c>
      <c r="G114">
        <v>4</v>
      </c>
      <c r="H114">
        <v>3</v>
      </c>
      <c r="I114">
        <v>4</v>
      </c>
      <c r="J114">
        <v>51</v>
      </c>
      <c r="K114">
        <v>1</v>
      </c>
      <c r="L114">
        <v>3</v>
      </c>
      <c r="M114">
        <v>35</v>
      </c>
      <c r="N114">
        <v>29</v>
      </c>
      <c r="O114">
        <v>586</v>
      </c>
      <c r="P114">
        <v>16210</v>
      </c>
    </row>
    <row r="115" spans="1:16" x14ac:dyDescent="0.35">
      <c r="A115">
        <v>30</v>
      </c>
      <c r="B115">
        <v>6</v>
      </c>
      <c r="C115">
        <v>24</v>
      </c>
      <c r="D115">
        <v>10</v>
      </c>
      <c r="E115">
        <v>100</v>
      </c>
      <c r="F115">
        <v>4</v>
      </c>
      <c r="G115">
        <v>4</v>
      </c>
      <c r="H115">
        <v>3</v>
      </c>
      <c r="I115">
        <v>4</v>
      </c>
      <c r="J115">
        <v>51</v>
      </c>
      <c r="K115">
        <v>1</v>
      </c>
      <c r="L115">
        <v>3</v>
      </c>
      <c r="M115">
        <v>35</v>
      </c>
      <c r="N115">
        <v>29</v>
      </c>
      <c r="O115">
        <v>586</v>
      </c>
      <c r="P115">
        <v>14720</v>
      </c>
    </row>
    <row r="116" spans="1:16" x14ac:dyDescent="0.35">
      <c r="A116">
        <v>30</v>
      </c>
      <c r="B116">
        <v>6</v>
      </c>
      <c r="C116">
        <v>25</v>
      </c>
      <c r="D116">
        <v>10</v>
      </c>
      <c r="E116">
        <v>100</v>
      </c>
      <c r="F116">
        <v>4</v>
      </c>
      <c r="G116">
        <v>2</v>
      </c>
      <c r="H116">
        <v>3</v>
      </c>
      <c r="I116">
        <v>4</v>
      </c>
      <c r="J116">
        <v>51</v>
      </c>
      <c r="K116">
        <v>1</v>
      </c>
      <c r="L116">
        <v>3</v>
      </c>
      <c r="M116">
        <v>34</v>
      </c>
      <c r="N116">
        <v>28</v>
      </c>
      <c r="O116">
        <v>586</v>
      </c>
      <c r="P116">
        <v>17050</v>
      </c>
    </row>
    <row r="117" spans="1:16" x14ac:dyDescent="0.35">
      <c r="A117">
        <v>30</v>
      </c>
      <c r="B117">
        <v>6</v>
      </c>
      <c r="C117">
        <v>25</v>
      </c>
      <c r="D117">
        <v>10</v>
      </c>
      <c r="E117">
        <v>100</v>
      </c>
      <c r="F117">
        <v>4</v>
      </c>
      <c r="G117">
        <v>2</v>
      </c>
      <c r="H117">
        <v>3</v>
      </c>
      <c r="I117">
        <v>4</v>
      </c>
      <c r="J117">
        <v>51</v>
      </c>
      <c r="K117">
        <v>1</v>
      </c>
      <c r="L117">
        <v>3</v>
      </c>
      <c r="M117">
        <v>34</v>
      </c>
      <c r="N117">
        <v>28</v>
      </c>
      <c r="O117">
        <v>586</v>
      </c>
      <c r="P117">
        <v>15560</v>
      </c>
    </row>
    <row r="118" spans="1:16" x14ac:dyDescent="0.35">
      <c r="A118">
        <v>30</v>
      </c>
      <c r="B118">
        <v>6</v>
      </c>
      <c r="C118">
        <v>25</v>
      </c>
      <c r="D118">
        <v>10</v>
      </c>
      <c r="E118">
        <v>100</v>
      </c>
      <c r="F118">
        <v>4</v>
      </c>
      <c r="G118">
        <v>4</v>
      </c>
      <c r="H118">
        <v>3</v>
      </c>
      <c r="I118">
        <v>4</v>
      </c>
      <c r="J118">
        <v>51</v>
      </c>
      <c r="K118">
        <v>1</v>
      </c>
      <c r="L118">
        <v>3</v>
      </c>
      <c r="M118">
        <v>35</v>
      </c>
      <c r="N118">
        <v>29</v>
      </c>
      <c r="O118">
        <v>586</v>
      </c>
      <c r="P118">
        <v>16210</v>
      </c>
    </row>
    <row r="119" spans="1:16" x14ac:dyDescent="0.35">
      <c r="A119">
        <v>30</v>
      </c>
      <c r="B119">
        <v>6</v>
      </c>
      <c r="C119">
        <v>25</v>
      </c>
      <c r="D119">
        <v>10</v>
      </c>
      <c r="E119">
        <v>100</v>
      </c>
      <c r="F119">
        <v>4</v>
      </c>
      <c r="G119">
        <v>4</v>
      </c>
      <c r="H119">
        <v>3</v>
      </c>
      <c r="I119">
        <v>4</v>
      </c>
      <c r="J119">
        <v>51</v>
      </c>
      <c r="K119">
        <v>1</v>
      </c>
      <c r="L119">
        <v>3</v>
      </c>
      <c r="M119">
        <v>35</v>
      </c>
      <c r="N119">
        <v>29</v>
      </c>
      <c r="O119">
        <v>586</v>
      </c>
      <c r="P119">
        <v>14720</v>
      </c>
    </row>
    <row r="120" spans="1:16" x14ac:dyDescent="0.35">
      <c r="A120">
        <v>6</v>
      </c>
      <c r="B120">
        <v>14</v>
      </c>
      <c r="C120">
        <v>26</v>
      </c>
      <c r="D120">
        <v>9</v>
      </c>
      <c r="E120">
        <v>300</v>
      </c>
      <c r="F120">
        <v>6</v>
      </c>
      <c r="G120">
        <v>2</v>
      </c>
      <c r="H120">
        <v>1</v>
      </c>
      <c r="I120">
        <v>4</v>
      </c>
      <c r="J120">
        <v>60</v>
      </c>
      <c r="K120">
        <v>3</v>
      </c>
      <c r="L120">
        <v>3</v>
      </c>
      <c r="M120">
        <v>30</v>
      </c>
      <c r="N120">
        <v>20</v>
      </c>
      <c r="O120">
        <v>3916</v>
      </c>
      <c r="P120">
        <v>47250</v>
      </c>
    </row>
    <row r="121" spans="1:16" x14ac:dyDescent="0.35">
      <c r="A121">
        <v>6</v>
      </c>
      <c r="B121">
        <v>14</v>
      </c>
      <c r="C121">
        <v>26</v>
      </c>
      <c r="D121">
        <v>9</v>
      </c>
      <c r="E121">
        <v>240</v>
      </c>
      <c r="F121">
        <v>4</v>
      </c>
      <c r="G121">
        <v>2</v>
      </c>
      <c r="H121">
        <v>1</v>
      </c>
      <c r="I121">
        <v>4</v>
      </c>
      <c r="J121">
        <v>58</v>
      </c>
      <c r="K121">
        <v>3</v>
      </c>
      <c r="L121">
        <v>3</v>
      </c>
      <c r="M121">
        <v>33</v>
      </c>
      <c r="N121">
        <v>22</v>
      </c>
      <c r="O121">
        <v>3916</v>
      </c>
      <c r="P121">
        <v>41850</v>
      </c>
    </row>
    <row r="122" spans="1:16" x14ac:dyDescent="0.35">
      <c r="A122">
        <v>6</v>
      </c>
      <c r="B122">
        <v>14</v>
      </c>
      <c r="C122">
        <v>27</v>
      </c>
      <c r="D122">
        <v>9</v>
      </c>
      <c r="E122">
        <v>240</v>
      </c>
      <c r="F122">
        <v>4</v>
      </c>
      <c r="G122">
        <v>2</v>
      </c>
      <c r="H122">
        <v>1</v>
      </c>
      <c r="I122">
        <v>4</v>
      </c>
      <c r="J122">
        <v>58</v>
      </c>
      <c r="K122">
        <v>3</v>
      </c>
      <c r="L122">
        <v>3</v>
      </c>
      <c r="M122">
        <v>34</v>
      </c>
      <c r="N122">
        <v>22</v>
      </c>
      <c r="O122">
        <v>3916</v>
      </c>
      <c r="P122">
        <v>43000</v>
      </c>
    </row>
    <row r="123" spans="1:16" x14ac:dyDescent="0.35">
      <c r="A123">
        <v>6</v>
      </c>
      <c r="B123">
        <v>14</v>
      </c>
      <c r="C123">
        <v>27</v>
      </c>
      <c r="D123">
        <v>9</v>
      </c>
      <c r="E123">
        <v>300</v>
      </c>
      <c r="F123">
        <v>6</v>
      </c>
      <c r="G123">
        <v>2</v>
      </c>
      <c r="H123">
        <v>1</v>
      </c>
      <c r="I123">
        <v>4</v>
      </c>
      <c r="J123">
        <v>60</v>
      </c>
      <c r="K123">
        <v>3</v>
      </c>
      <c r="L123">
        <v>3</v>
      </c>
      <c r="M123">
        <v>30</v>
      </c>
      <c r="N123">
        <v>20</v>
      </c>
      <c r="O123">
        <v>3916</v>
      </c>
      <c r="P123">
        <v>49200</v>
      </c>
    </row>
    <row r="124" spans="1:16" x14ac:dyDescent="0.35">
      <c r="A124">
        <v>6</v>
      </c>
      <c r="B124">
        <v>14</v>
      </c>
      <c r="C124">
        <v>28</v>
      </c>
      <c r="D124">
        <v>9</v>
      </c>
      <c r="E124">
        <v>320</v>
      </c>
      <c r="F124">
        <v>6</v>
      </c>
      <c r="G124">
        <v>2</v>
      </c>
      <c r="H124">
        <v>1</v>
      </c>
      <c r="I124">
        <v>4</v>
      </c>
      <c r="J124">
        <v>60</v>
      </c>
      <c r="K124">
        <v>3</v>
      </c>
      <c r="L124">
        <v>3</v>
      </c>
      <c r="M124">
        <v>30</v>
      </c>
      <c r="N124">
        <v>20</v>
      </c>
      <c r="O124">
        <v>3916</v>
      </c>
      <c r="P124">
        <v>49650</v>
      </c>
    </row>
    <row r="125" spans="1:16" x14ac:dyDescent="0.35">
      <c r="A125">
        <v>6</v>
      </c>
      <c r="B125">
        <v>14</v>
      </c>
      <c r="C125">
        <v>28</v>
      </c>
      <c r="D125">
        <v>9</v>
      </c>
      <c r="E125">
        <v>248</v>
      </c>
      <c r="F125">
        <v>4</v>
      </c>
      <c r="G125">
        <v>2</v>
      </c>
      <c r="H125">
        <v>1</v>
      </c>
      <c r="I125">
        <v>4</v>
      </c>
      <c r="J125">
        <v>58</v>
      </c>
      <c r="K125">
        <v>3</v>
      </c>
      <c r="L125">
        <v>3</v>
      </c>
      <c r="M125">
        <v>33</v>
      </c>
      <c r="N125">
        <v>23</v>
      </c>
      <c r="O125">
        <v>3916</v>
      </c>
      <c r="P125">
        <v>43950</v>
      </c>
    </row>
    <row r="126" spans="1:16" x14ac:dyDescent="0.35">
      <c r="A126">
        <v>6</v>
      </c>
      <c r="B126">
        <v>13</v>
      </c>
      <c r="C126">
        <v>26</v>
      </c>
      <c r="D126">
        <v>9</v>
      </c>
      <c r="E126">
        <v>241</v>
      </c>
      <c r="F126">
        <v>4</v>
      </c>
      <c r="G126">
        <v>2</v>
      </c>
      <c r="H126">
        <v>1</v>
      </c>
      <c r="I126">
        <v>4</v>
      </c>
      <c r="J126">
        <v>64</v>
      </c>
      <c r="K126">
        <v>3</v>
      </c>
      <c r="L126">
        <v>16</v>
      </c>
      <c r="M126">
        <v>33</v>
      </c>
      <c r="N126">
        <v>22</v>
      </c>
      <c r="O126">
        <v>3916</v>
      </c>
      <c r="P126">
        <v>41950</v>
      </c>
    </row>
    <row r="127" spans="1:16" x14ac:dyDescent="0.35">
      <c r="A127">
        <v>6</v>
      </c>
      <c r="B127">
        <v>13</v>
      </c>
      <c r="C127">
        <v>26</v>
      </c>
      <c r="D127">
        <v>9</v>
      </c>
      <c r="E127">
        <v>335</v>
      </c>
      <c r="F127">
        <v>6</v>
      </c>
      <c r="G127">
        <v>2</v>
      </c>
      <c r="H127">
        <v>4</v>
      </c>
      <c r="I127">
        <v>4</v>
      </c>
      <c r="J127">
        <v>66</v>
      </c>
      <c r="K127">
        <v>3</v>
      </c>
      <c r="L127">
        <v>15</v>
      </c>
      <c r="M127">
        <v>33</v>
      </c>
      <c r="N127">
        <v>25</v>
      </c>
      <c r="O127">
        <v>3916</v>
      </c>
      <c r="P127">
        <v>50150</v>
      </c>
    </row>
    <row r="128" spans="1:16" x14ac:dyDescent="0.35">
      <c r="A128">
        <v>6</v>
      </c>
      <c r="B128">
        <v>13</v>
      </c>
      <c r="C128">
        <v>26</v>
      </c>
      <c r="D128">
        <v>9</v>
      </c>
      <c r="E128">
        <v>240</v>
      </c>
      <c r="F128">
        <v>4</v>
      </c>
      <c r="G128">
        <v>2</v>
      </c>
      <c r="H128">
        <v>4</v>
      </c>
      <c r="I128">
        <v>4</v>
      </c>
      <c r="J128">
        <v>68</v>
      </c>
      <c r="K128">
        <v>3</v>
      </c>
      <c r="L128">
        <v>15</v>
      </c>
      <c r="M128">
        <v>35</v>
      </c>
      <c r="N128">
        <v>23</v>
      </c>
      <c r="O128">
        <v>3916</v>
      </c>
      <c r="P128">
        <v>37500</v>
      </c>
    </row>
    <row r="129" spans="1:16" x14ac:dyDescent="0.35">
      <c r="A129">
        <v>6</v>
      </c>
      <c r="B129">
        <v>13</v>
      </c>
      <c r="C129">
        <v>26</v>
      </c>
      <c r="D129">
        <v>9</v>
      </c>
      <c r="E129">
        <v>300</v>
      </c>
      <c r="F129">
        <v>6</v>
      </c>
      <c r="G129">
        <v>2</v>
      </c>
      <c r="H129">
        <v>4</v>
      </c>
      <c r="I129">
        <v>4</v>
      </c>
      <c r="J129">
        <v>65</v>
      </c>
      <c r="K129">
        <v>3</v>
      </c>
      <c r="L129">
        <v>15</v>
      </c>
      <c r="M129">
        <v>32</v>
      </c>
      <c r="N129">
        <v>21</v>
      </c>
      <c r="O129">
        <v>3916</v>
      </c>
      <c r="P129">
        <v>43750</v>
      </c>
    </row>
    <row r="130" spans="1:16" x14ac:dyDescent="0.35">
      <c r="A130">
        <v>6</v>
      </c>
      <c r="B130">
        <v>13</v>
      </c>
      <c r="C130">
        <v>26</v>
      </c>
      <c r="D130">
        <v>1</v>
      </c>
      <c r="E130">
        <v>180</v>
      </c>
      <c r="F130">
        <v>4</v>
      </c>
      <c r="G130">
        <v>2</v>
      </c>
      <c r="H130">
        <v>4</v>
      </c>
      <c r="I130">
        <v>4</v>
      </c>
      <c r="J130">
        <v>25</v>
      </c>
      <c r="K130">
        <v>3</v>
      </c>
      <c r="L130">
        <v>15</v>
      </c>
      <c r="M130">
        <v>45</v>
      </c>
      <c r="N130">
        <v>32</v>
      </c>
      <c r="O130">
        <v>3916</v>
      </c>
      <c r="P130">
        <v>39000</v>
      </c>
    </row>
    <row r="131" spans="1:16" x14ac:dyDescent="0.35">
      <c r="A131">
        <v>6</v>
      </c>
      <c r="B131">
        <v>13</v>
      </c>
      <c r="C131">
        <v>26</v>
      </c>
      <c r="D131">
        <v>9</v>
      </c>
      <c r="E131">
        <v>240</v>
      </c>
      <c r="F131">
        <v>4</v>
      </c>
      <c r="G131">
        <v>2</v>
      </c>
      <c r="H131">
        <v>1</v>
      </c>
      <c r="I131">
        <v>4</v>
      </c>
      <c r="J131">
        <v>64</v>
      </c>
      <c r="K131">
        <v>3</v>
      </c>
      <c r="L131">
        <v>15</v>
      </c>
      <c r="M131">
        <v>33</v>
      </c>
      <c r="N131">
        <v>22</v>
      </c>
      <c r="O131">
        <v>3916</v>
      </c>
      <c r="P131">
        <v>39500</v>
      </c>
    </row>
    <row r="132" spans="1:16" x14ac:dyDescent="0.35">
      <c r="A132">
        <v>6</v>
      </c>
      <c r="B132">
        <v>13</v>
      </c>
      <c r="C132">
        <v>26</v>
      </c>
      <c r="D132">
        <v>9</v>
      </c>
      <c r="E132">
        <v>180</v>
      </c>
      <c r="F132">
        <v>4</v>
      </c>
      <c r="G132">
        <v>2</v>
      </c>
      <c r="H132">
        <v>1</v>
      </c>
      <c r="I132">
        <v>4</v>
      </c>
      <c r="J132">
        <v>64</v>
      </c>
      <c r="K132">
        <v>3</v>
      </c>
      <c r="L132">
        <v>15</v>
      </c>
      <c r="M132">
        <v>35</v>
      </c>
      <c r="N132">
        <v>23</v>
      </c>
      <c r="O132">
        <v>3916</v>
      </c>
      <c r="P132">
        <v>34950</v>
      </c>
    </row>
    <row r="133" spans="1:16" x14ac:dyDescent="0.35">
      <c r="A133">
        <v>6</v>
      </c>
      <c r="B133">
        <v>13</v>
      </c>
      <c r="C133">
        <v>26</v>
      </c>
      <c r="D133">
        <v>9</v>
      </c>
      <c r="E133">
        <v>300</v>
      </c>
      <c r="F133">
        <v>6</v>
      </c>
      <c r="G133">
        <v>2</v>
      </c>
      <c r="H133">
        <v>1</v>
      </c>
      <c r="I133">
        <v>4</v>
      </c>
      <c r="J133">
        <v>68</v>
      </c>
      <c r="K133">
        <v>3</v>
      </c>
      <c r="L133">
        <v>15</v>
      </c>
      <c r="M133">
        <v>30</v>
      </c>
      <c r="N133">
        <v>20</v>
      </c>
      <c r="O133">
        <v>3916</v>
      </c>
      <c r="P133">
        <v>45750</v>
      </c>
    </row>
    <row r="134" spans="1:16" x14ac:dyDescent="0.35">
      <c r="A134">
        <v>6</v>
      </c>
      <c r="B134">
        <v>13</v>
      </c>
      <c r="C134">
        <v>26</v>
      </c>
      <c r="D134">
        <v>1</v>
      </c>
      <c r="E134">
        <v>180</v>
      </c>
      <c r="F134">
        <v>4</v>
      </c>
      <c r="G134">
        <v>2</v>
      </c>
      <c r="H134">
        <v>1</v>
      </c>
      <c r="I134">
        <v>4</v>
      </c>
      <c r="J134">
        <v>25</v>
      </c>
      <c r="K134">
        <v>3</v>
      </c>
      <c r="L134">
        <v>16</v>
      </c>
      <c r="M134">
        <v>43</v>
      </c>
      <c r="N134">
        <v>31</v>
      </c>
      <c r="O134">
        <v>3916</v>
      </c>
      <c r="P134">
        <v>43450</v>
      </c>
    </row>
    <row r="135" spans="1:16" x14ac:dyDescent="0.35">
      <c r="A135">
        <v>6</v>
      </c>
      <c r="B135">
        <v>13</v>
      </c>
      <c r="C135">
        <v>26</v>
      </c>
      <c r="D135">
        <v>1</v>
      </c>
      <c r="E135">
        <v>180</v>
      </c>
      <c r="F135">
        <v>4</v>
      </c>
      <c r="G135">
        <v>2</v>
      </c>
      <c r="H135">
        <v>1</v>
      </c>
      <c r="I135">
        <v>4</v>
      </c>
      <c r="J135">
        <v>25</v>
      </c>
      <c r="K135">
        <v>3</v>
      </c>
      <c r="L135">
        <v>15</v>
      </c>
      <c r="M135">
        <v>43</v>
      </c>
      <c r="N135">
        <v>31</v>
      </c>
      <c r="O135">
        <v>3916</v>
      </c>
      <c r="P135">
        <v>41000</v>
      </c>
    </row>
    <row r="136" spans="1:16" x14ac:dyDescent="0.35">
      <c r="A136">
        <v>6</v>
      </c>
      <c r="B136">
        <v>13</v>
      </c>
      <c r="C136">
        <v>26</v>
      </c>
      <c r="D136">
        <v>9</v>
      </c>
      <c r="E136">
        <v>180</v>
      </c>
      <c r="F136">
        <v>4</v>
      </c>
      <c r="G136">
        <v>2</v>
      </c>
      <c r="H136">
        <v>4</v>
      </c>
      <c r="I136">
        <v>4</v>
      </c>
      <c r="J136">
        <v>64</v>
      </c>
      <c r="K136">
        <v>3</v>
      </c>
      <c r="L136">
        <v>15</v>
      </c>
      <c r="M136">
        <v>36</v>
      </c>
      <c r="N136">
        <v>24</v>
      </c>
      <c r="O136">
        <v>3916</v>
      </c>
      <c r="P136">
        <v>32950</v>
      </c>
    </row>
    <row r="137" spans="1:16" x14ac:dyDescent="0.35">
      <c r="A137">
        <v>6</v>
      </c>
      <c r="B137">
        <v>13</v>
      </c>
      <c r="C137">
        <v>27</v>
      </c>
      <c r="D137">
        <v>1</v>
      </c>
      <c r="E137">
        <v>180</v>
      </c>
      <c r="F137">
        <v>4</v>
      </c>
      <c r="G137">
        <v>2</v>
      </c>
      <c r="H137">
        <v>1</v>
      </c>
      <c r="I137">
        <v>4</v>
      </c>
      <c r="J137">
        <v>25</v>
      </c>
      <c r="K137">
        <v>3</v>
      </c>
      <c r="L137">
        <v>15</v>
      </c>
      <c r="M137">
        <v>40</v>
      </c>
      <c r="N137">
        <v>30</v>
      </c>
      <c r="O137">
        <v>3916</v>
      </c>
      <c r="P137">
        <v>41850</v>
      </c>
    </row>
    <row r="138" spans="1:16" x14ac:dyDescent="0.35">
      <c r="A138">
        <v>6</v>
      </c>
      <c r="B138">
        <v>13</v>
      </c>
      <c r="C138">
        <v>27</v>
      </c>
      <c r="D138">
        <v>9</v>
      </c>
      <c r="E138">
        <v>320</v>
      </c>
      <c r="F138">
        <v>6</v>
      </c>
      <c r="G138">
        <v>2</v>
      </c>
      <c r="H138">
        <v>1</v>
      </c>
      <c r="I138">
        <v>4</v>
      </c>
      <c r="J138">
        <v>65</v>
      </c>
      <c r="K138">
        <v>3</v>
      </c>
      <c r="L138">
        <v>15</v>
      </c>
      <c r="M138">
        <v>33</v>
      </c>
      <c r="N138">
        <v>22</v>
      </c>
      <c r="O138">
        <v>3916</v>
      </c>
      <c r="P138">
        <v>47800</v>
      </c>
    </row>
    <row r="139" spans="1:16" x14ac:dyDescent="0.35">
      <c r="A139">
        <v>6</v>
      </c>
      <c r="B139">
        <v>13</v>
      </c>
      <c r="C139">
        <v>27</v>
      </c>
      <c r="D139">
        <v>1</v>
      </c>
      <c r="E139">
        <v>180</v>
      </c>
      <c r="F139">
        <v>4</v>
      </c>
      <c r="G139">
        <v>2</v>
      </c>
      <c r="H139">
        <v>4</v>
      </c>
      <c r="I139">
        <v>4</v>
      </c>
      <c r="J139">
        <v>25</v>
      </c>
      <c r="K139">
        <v>3</v>
      </c>
      <c r="L139">
        <v>15</v>
      </c>
      <c r="M139">
        <v>42</v>
      </c>
      <c r="N139">
        <v>32</v>
      </c>
      <c r="O139">
        <v>3916</v>
      </c>
      <c r="P139">
        <v>39850</v>
      </c>
    </row>
    <row r="140" spans="1:16" x14ac:dyDescent="0.35">
      <c r="A140">
        <v>6</v>
      </c>
      <c r="B140">
        <v>13</v>
      </c>
      <c r="C140">
        <v>27</v>
      </c>
      <c r="D140">
        <v>9</v>
      </c>
      <c r="E140">
        <v>240</v>
      </c>
      <c r="F140">
        <v>4</v>
      </c>
      <c r="G140">
        <v>2</v>
      </c>
      <c r="H140">
        <v>4</v>
      </c>
      <c r="I140">
        <v>4</v>
      </c>
      <c r="J140">
        <v>68</v>
      </c>
      <c r="K140">
        <v>3</v>
      </c>
      <c r="L140">
        <v>15</v>
      </c>
      <c r="M140">
        <v>34</v>
      </c>
      <c r="N140">
        <v>22</v>
      </c>
      <c r="O140">
        <v>3916</v>
      </c>
      <c r="P140">
        <v>38350</v>
      </c>
    </row>
    <row r="141" spans="1:16" x14ac:dyDescent="0.35">
      <c r="A141">
        <v>6</v>
      </c>
      <c r="B141">
        <v>13</v>
      </c>
      <c r="C141">
        <v>27</v>
      </c>
      <c r="D141">
        <v>9</v>
      </c>
      <c r="E141">
        <v>240</v>
      </c>
      <c r="F141">
        <v>4</v>
      </c>
      <c r="G141">
        <v>2</v>
      </c>
      <c r="H141">
        <v>1</v>
      </c>
      <c r="I141">
        <v>4</v>
      </c>
      <c r="J141">
        <v>64</v>
      </c>
      <c r="K141">
        <v>3</v>
      </c>
      <c r="L141">
        <v>15</v>
      </c>
      <c r="M141">
        <v>34</v>
      </c>
      <c r="N141">
        <v>22</v>
      </c>
      <c r="O141">
        <v>3916</v>
      </c>
      <c r="P141">
        <v>40350</v>
      </c>
    </row>
    <row r="142" spans="1:16" x14ac:dyDescent="0.35">
      <c r="A142">
        <v>6</v>
      </c>
      <c r="B142">
        <v>13</v>
      </c>
      <c r="C142">
        <v>27</v>
      </c>
      <c r="D142">
        <v>9</v>
      </c>
      <c r="E142">
        <v>240</v>
      </c>
      <c r="F142">
        <v>4</v>
      </c>
      <c r="G142">
        <v>4</v>
      </c>
      <c r="H142">
        <v>4</v>
      </c>
      <c r="I142">
        <v>4</v>
      </c>
      <c r="J142">
        <v>68</v>
      </c>
      <c r="K142">
        <v>3</v>
      </c>
      <c r="L142">
        <v>15</v>
      </c>
      <c r="M142">
        <v>34</v>
      </c>
      <c r="N142">
        <v>22</v>
      </c>
      <c r="O142">
        <v>3916</v>
      </c>
      <c r="P142">
        <v>38350</v>
      </c>
    </row>
    <row r="143" spans="1:16" x14ac:dyDescent="0.35">
      <c r="A143">
        <v>6</v>
      </c>
      <c r="B143">
        <v>13</v>
      </c>
      <c r="C143">
        <v>27</v>
      </c>
      <c r="D143">
        <v>9</v>
      </c>
      <c r="E143">
        <v>240</v>
      </c>
      <c r="F143">
        <v>4</v>
      </c>
      <c r="G143">
        <v>2</v>
      </c>
      <c r="H143">
        <v>1</v>
      </c>
      <c r="I143">
        <v>4</v>
      </c>
      <c r="J143">
        <v>64</v>
      </c>
      <c r="K143">
        <v>3</v>
      </c>
      <c r="L143">
        <v>16</v>
      </c>
      <c r="M143">
        <v>34</v>
      </c>
      <c r="N143">
        <v>22</v>
      </c>
      <c r="O143">
        <v>3916</v>
      </c>
      <c r="P143">
        <v>42650</v>
      </c>
    </row>
    <row r="144" spans="1:16" x14ac:dyDescent="0.35">
      <c r="A144">
        <v>6</v>
      </c>
      <c r="B144">
        <v>13</v>
      </c>
      <c r="C144">
        <v>27</v>
      </c>
      <c r="D144">
        <v>9</v>
      </c>
      <c r="E144">
        <v>180</v>
      </c>
      <c r="F144">
        <v>4</v>
      </c>
      <c r="G144">
        <v>2</v>
      </c>
      <c r="H144">
        <v>4</v>
      </c>
      <c r="I144">
        <v>4</v>
      </c>
      <c r="J144">
        <v>64</v>
      </c>
      <c r="K144">
        <v>3</v>
      </c>
      <c r="L144">
        <v>15</v>
      </c>
      <c r="M144">
        <v>36</v>
      </c>
      <c r="N144">
        <v>24</v>
      </c>
      <c r="O144">
        <v>3916</v>
      </c>
      <c r="P144">
        <v>33150</v>
      </c>
    </row>
    <row r="145" spans="1:16" x14ac:dyDescent="0.35">
      <c r="A145">
        <v>6</v>
      </c>
      <c r="B145">
        <v>13</v>
      </c>
      <c r="C145">
        <v>27</v>
      </c>
      <c r="D145">
        <v>9</v>
      </c>
      <c r="E145">
        <v>180</v>
      </c>
      <c r="F145">
        <v>4</v>
      </c>
      <c r="G145">
        <v>2</v>
      </c>
      <c r="H145">
        <v>1</v>
      </c>
      <c r="I145">
        <v>4</v>
      </c>
      <c r="J145">
        <v>64</v>
      </c>
      <c r="K145">
        <v>3</v>
      </c>
      <c r="L145">
        <v>15</v>
      </c>
      <c r="M145">
        <v>35</v>
      </c>
      <c r="N145">
        <v>23</v>
      </c>
      <c r="O145">
        <v>3916</v>
      </c>
      <c r="P145">
        <v>35150</v>
      </c>
    </row>
    <row r="146" spans="1:16" x14ac:dyDescent="0.35">
      <c r="A146">
        <v>6</v>
      </c>
      <c r="B146">
        <v>13</v>
      </c>
      <c r="C146">
        <v>27</v>
      </c>
      <c r="D146">
        <v>1</v>
      </c>
      <c r="E146">
        <v>180</v>
      </c>
      <c r="F146">
        <v>4</v>
      </c>
      <c r="G146">
        <v>2</v>
      </c>
      <c r="H146">
        <v>1</v>
      </c>
      <c r="I146">
        <v>4</v>
      </c>
      <c r="J146">
        <v>25</v>
      </c>
      <c r="K146">
        <v>3</v>
      </c>
      <c r="L146">
        <v>16</v>
      </c>
      <c r="M146">
        <v>40</v>
      </c>
      <c r="N146">
        <v>30</v>
      </c>
      <c r="O146">
        <v>3916</v>
      </c>
      <c r="P146">
        <v>44150</v>
      </c>
    </row>
    <row r="147" spans="1:16" x14ac:dyDescent="0.35">
      <c r="A147">
        <v>6</v>
      </c>
      <c r="B147">
        <v>13</v>
      </c>
      <c r="C147">
        <v>27</v>
      </c>
      <c r="D147">
        <v>9</v>
      </c>
      <c r="E147">
        <v>320</v>
      </c>
      <c r="F147">
        <v>6</v>
      </c>
      <c r="G147">
        <v>2</v>
      </c>
      <c r="H147">
        <v>4</v>
      </c>
      <c r="I147">
        <v>4</v>
      </c>
      <c r="J147">
        <v>65</v>
      </c>
      <c r="K147">
        <v>3</v>
      </c>
      <c r="L147">
        <v>15</v>
      </c>
      <c r="M147">
        <v>33</v>
      </c>
      <c r="N147">
        <v>22</v>
      </c>
      <c r="O147">
        <v>3916</v>
      </c>
      <c r="P147">
        <v>45800</v>
      </c>
    </row>
    <row r="148" spans="1:16" x14ac:dyDescent="0.35">
      <c r="A148">
        <v>6</v>
      </c>
      <c r="B148">
        <v>13</v>
      </c>
      <c r="C148">
        <v>28</v>
      </c>
      <c r="D148">
        <v>8</v>
      </c>
      <c r="E148">
        <v>248</v>
      </c>
      <c r="F148">
        <v>4</v>
      </c>
      <c r="G148">
        <v>2</v>
      </c>
      <c r="H148">
        <v>4</v>
      </c>
      <c r="I148">
        <v>4</v>
      </c>
      <c r="J148">
        <v>68</v>
      </c>
      <c r="K148">
        <v>3</v>
      </c>
      <c r="L148">
        <v>15</v>
      </c>
      <c r="M148">
        <v>34</v>
      </c>
      <c r="N148">
        <v>23</v>
      </c>
      <c r="O148">
        <v>3916</v>
      </c>
      <c r="P148">
        <v>38750</v>
      </c>
    </row>
    <row r="149" spans="1:16" x14ac:dyDescent="0.35">
      <c r="A149">
        <v>6</v>
      </c>
      <c r="B149">
        <v>13</v>
      </c>
      <c r="C149">
        <v>28</v>
      </c>
      <c r="D149">
        <v>8</v>
      </c>
      <c r="E149">
        <v>180</v>
      </c>
      <c r="F149">
        <v>4</v>
      </c>
      <c r="G149">
        <v>2</v>
      </c>
      <c r="H149">
        <v>1</v>
      </c>
      <c r="I149">
        <v>4</v>
      </c>
      <c r="J149">
        <v>64</v>
      </c>
      <c r="K149">
        <v>3</v>
      </c>
      <c r="L149">
        <v>15</v>
      </c>
      <c r="M149">
        <v>34</v>
      </c>
      <c r="N149">
        <v>23</v>
      </c>
      <c r="O149">
        <v>3916</v>
      </c>
      <c r="P149">
        <v>35450</v>
      </c>
    </row>
    <row r="150" spans="1:16" x14ac:dyDescent="0.35">
      <c r="A150">
        <v>6</v>
      </c>
      <c r="B150">
        <v>13</v>
      </c>
      <c r="C150">
        <v>28</v>
      </c>
      <c r="D150">
        <v>8</v>
      </c>
      <c r="E150">
        <v>180</v>
      </c>
      <c r="F150">
        <v>4</v>
      </c>
      <c r="G150">
        <v>2</v>
      </c>
      <c r="H150">
        <v>4</v>
      </c>
      <c r="I150">
        <v>4</v>
      </c>
      <c r="J150">
        <v>64</v>
      </c>
      <c r="K150">
        <v>3</v>
      </c>
      <c r="L150">
        <v>15</v>
      </c>
      <c r="M150">
        <v>35</v>
      </c>
      <c r="N150">
        <v>23</v>
      </c>
      <c r="O150">
        <v>3916</v>
      </c>
      <c r="P150">
        <v>33450</v>
      </c>
    </row>
    <row r="151" spans="1:16" x14ac:dyDescent="0.35">
      <c r="A151">
        <v>6</v>
      </c>
      <c r="B151">
        <v>13</v>
      </c>
      <c r="C151">
        <v>28</v>
      </c>
      <c r="D151">
        <v>8</v>
      </c>
      <c r="E151">
        <v>248</v>
      </c>
      <c r="F151">
        <v>4</v>
      </c>
      <c r="G151">
        <v>2</v>
      </c>
      <c r="H151">
        <v>1</v>
      </c>
      <c r="I151">
        <v>4</v>
      </c>
      <c r="J151">
        <v>64</v>
      </c>
      <c r="K151">
        <v>3</v>
      </c>
      <c r="L151">
        <v>15</v>
      </c>
      <c r="M151">
        <v>33</v>
      </c>
      <c r="N151">
        <v>23</v>
      </c>
      <c r="O151">
        <v>3916</v>
      </c>
      <c r="P151">
        <v>40750</v>
      </c>
    </row>
    <row r="152" spans="1:16" x14ac:dyDescent="0.35">
      <c r="A152">
        <v>6</v>
      </c>
      <c r="B152">
        <v>13</v>
      </c>
      <c r="C152">
        <v>28</v>
      </c>
      <c r="D152">
        <v>1</v>
      </c>
      <c r="E152">
        <v>180</v>
      </c>
      <c r="F152">
        <v>4</v>
      </c>
      <c r="G152">
        <v>2</v>
      </c>
      <c r="H152">
        <v>1</v>
      </c>
      <c r="I152">
        <v>4</v>
      </c>
      <c r="J152">
        <v>25</v>
      </c>
      <c r="K152">
        <v>3</v>
      </c>
      <c r="L152">
        <v>15</v>
      </c>
      <c r="M152">
        <v>40</v>
      </c>
      <c r="N152">
        <v>30</v>
      </c>
      <c r="O152">
        <v>3916</v>
      </c>
      <c r="P152">
        <v>42250</v>
      </c>
    </row>
    <row r="153" spans="1:16" x14ac:dyDescent="0.35">
      <c r="A153">
        <v>6</v>
      </c>
      <c r="B153">
        <v>13</v>
      </c>
      <c r="C153">
        <v>28</v>
      </c>
      <c r="D153">
        <v>8</v>
      </c>
      <c r="E153">
        <v>248</v>
      </c>
      <c r="F153">
        <v>4</v>
      </c>
      <c r="G153">
        <v>2</v>
      </c>
      <c r="H153">
        <v>1</v>
      </c>
      <c r="I153">
        <v>4</v>
      </c>
      <c r="J153">
        <v>64</v>
      </c>
      <c r="K153">
        <v>3</v>
      </c>
      <c r="L153">
        <v>16</v>
      </c>
      <c r="M153">
        <v>33</v>
      </c>
      <c r="N153">
        <v>23</v>
      </c>
      <c r="O153">
        <v>3916</v>
      </c>
      <c r="P153">
        <v>42950</v>
      </c>
    </row>
    <row r="154" spans="1:16" x14ac:dyDescent="0.35">
      <c r="A154">
        <v>6</v>
      </c>
      <c r="B154">
        <v>13</v>
      </c>
      <c r="C154">
        <v>28</v>
      </c>
      <c r="D154">
        <v>1</v>
      </c>
      <c r="E154">
        <v>180</v>
      </c>
      <c r="F154">
        <v>4</v>
      </c>
      <c r="G154">
        <v>2</v>
      </c>
      <c r="H154">
        <v>4</v>
      </c>
      <c r="I154">
        <v>4</v>
      </c>
      <c r="J154">
        <v>25</v>
      </c>
      <c r="K154">
        <v>3</v>
      </c>
      <c r="L154">
        <v>15</v>
      </c>
      <c r="M154">
        <v>42</v>
      </c>
      <c r="N154">
        <v>32</v>
      </c>
      <c r="O154">
        <v>3916</v>
      </c>
      <c r="P154">
        <v>40250</v>
      </c>
    </row>
    <row r="155" spans="1:16" x14ac:dyDescent="0.35">
      <c r="A155">
        <v>6</v>
      </c>
      <c r="B155">
        <v>13</v>
      </c>
      <c r="C155">
        <v>28</v>
      </c>
      <c r="D155">
        <v>8</v>
      </c>
      <c r="E155">
        <v>320</v>
      </c>
      <c r="F155">
        <v>6</v>
      </c>
      <c r="G155">
        <v>2</v>
      </c>
      <c r="H155">
        <v>1</v>
      </c>
      <c r="I155">
        <v>4</v>
      </c>
      <c r="J155">
        <v>68</v>
      </c>
      <c r="K155">
        <v>3</v>
      </c>
      <c r="L155">
        <v>15</v>
      </c>
      <c r="M155">
        <v>31</v>
      </c>
      <c r="N155">
        <v>21</v>
      </c>
      <c r="O155">
        <v>3916</v>
      </c>
      <c r="P155">
        <v>49900</v>
      </c>
    </row>
    <row r="156" spans="1:16" x14ac:dyDescent="0.35">
      <c r="A156">
        <v>6</v>
      </c>
      <c r="B156">
        <v>13</v>
      </c>
      <c r="C156">
        <v>28</v>
      </c>
      <c r="D156">
        <v>8</v>
      </c>
      <c r="E156">
        <v>320</v>
      </c>
      <c r="F156">
        <v>6</v>
      </c>
      <c r="G156">
        <v>2</v>
      </c>
      <c r="H156">
        <v>4</v>
      </c>
      <c r="I156">
        <v>4</v>
      </c>
      <c r="J156">
        <v>65</v>
      </c>
      <c r="K156">
        <v>3</v>
      </c>
      <c r="L156">
        <v>15</v>
      </c>
      <c r="M156">
        <v>32</v>
      </c>
      <c r="N156">
        <v>21</v>
      </c>
      <c r="O156">
        <v>3916</v>
      </c>
      <c r="P156">
        <v>47900</v>
      </c>
    </row>
    <row r="157" spans="1:16" x14ac:dyDescent="0.35">
      <c r="A157">
        <v>6</v>
      </c>
      <c r="B157">
        <v>13</v>
      </c>
      <c r="C157">
        <v>28</v>
      </c>
      <c r="D157">
        <v>1</v>
      </c>
      <c r="E157">
        <v>180</v>
      </c>
      <c r="F157">
        <v>4</v>
      </c>
      <c r="G157">
        <v>2</v>
      </c>
      <c r="H157">
        <v>1</v>
      </c>
      <c r="I157">
        <v>4</v>
      </c>
      <c r="J157">
        <v>25</v>
      </c>
      <c r="K157">
        <v>3</v>
      </c>
      <c r="L157">
        <v>16</v>
      </c>
      <c r="M157">
        <v>40</v>
      </c>
      <c r="N157">
        <v>30</v>
      </c>
      <c r="O157">
        <v>3916</v>
      </c>
      <c r="P157">
        <v>44450</v>
      </c>
    </row>
    <row r="158" spans="1:16" x14ac:dyDescent="0.35">
      <c r="A158">
        <v>32</v>
      </c>
      <c r="B158">
        <v>17</v>
      </c>
      <c r="C158">
        <v>2</v>
      </c>
      <c r="D158">
        <v>10</v>
      </c>
      <c r="E158">
        <v>177</v>
      </c>
      <c r="F158">
        <v>6</v>
      </c>
      <c r="G158">
        <v>2</v>
      </c>
      <c r="H158">
        <v>4</v>
      </c>
      <c r="I158">
        <v>4</v>
      </c>
      <c r="J158">
        <v>64</v>
      </c>
      <c r="K158">
        <v>2</v>
      </c>
      <c r="L158">
        <v>15</v>
      </c>
      <c r="M158">
        <v>19</v>
      </c>
      <c r="N158">
        <v>15</v>
      </c>
      <c r="O158">
        <v>617</v>
      </c>
      <c r="P158">
        <v>2232</v>
      </c>
    </row>
    <row r="159" spans="1:16" x14ac:dyDescent="0.35">
      <c r="A159">
        <v>32</v>
      </c>
      <c r="B159">
        <v>17</v>
      </c>
      <c r="C159">
        <v>2</v>
      </c>
      <c r="D159">
        <v>10</v>
      </c>
      <c r="E159">
        <v>177</v>
      </c>
      <c r="F159">
        <v>6</v>
      </c>
      <c r="G159">
        <v>2</v>
      </c>
      <c r="H159">
        <v>4</v>
      </c>
      <c r="I159">
        <v>4</v>
      </c>
      <c r="J159">
        <v>64</v>
      </c>
      <c r="K159">
        <v>3</v>
      </c>
      <c r="L159">
        <v>16</v>
      </c>
      <c r="M159">
        <v>20</v>
      </c>
      <c r="N159">
        <v>15</v>
      </c>
      <c r="O159">
        <v>617</v>
      </c>
      <c r="P159">
        <v>2000</v>
      </c>
    </row>
    <row r="160" spans="1:16" x14ac:dyDescent="0.35">
      <c r="A160">
        <v>32</v>
      </c>
      <c r="B160">
        <v>17</v>
      </c>
      <c r="C160">
        <v>2</v>
      </c>
      <c r="D160">
        <v>10</v>
      </c>
      <c r="E160">
        <v>158</v>
      </c>
      <c r="F160">
        <v>6</v>
      </c>
      <c r="G160">
        <v>2</v>
      </c>
      <c r="H160">
        <v>4</v>
      </c>
      <c r="I160">
        <v>4</v>
      </c>
      <c r="J160">
        <v>64</v>
      </c>
      <c r="K160">
        <v>3</v>
      </c>
      <c r="L160">
        <v>15</v>
      </c>
      <c r="M160">
        <v>22</v>
      </c>
      <c r="N160">
        <v>17</v>
      </c>
      <c r="O160">
        <v>617</v>
      </c>
      <c r="P160">
        <v>2000</v>
      </c>
    </row>
    <row r="161" spans="1:16" x14ac:dyDescent="0.35">
      <c r="A161">
        <v>32</v>
      </c>
      <c r="B161">
        <v>17</v>
      </c>
      <c r="C161">
        <v>2</v>
      </c>
      <c r="D161">
        <v>10</v>
      </c>
      <c r="E161">
        <v>177</v>
      </c>
      <c r="F161">
        <v>6</v>
      </c>
      <c r="G161">
        <v>2</v>
      </c>
      <c r="H161">
        <v>1</v>
      </c>
      <c r="I161">
        <v>4</v>
      </c>
      <c r="J161">
        <v>64</v>
      </c>
      <c r="K161">
        <v>3</v>
      </c>
      <c r="L161">
        <v>15</v>
      </c>
      <c r="M161">
        <v>20</v>
      </c>
      <c r="N161">
        <v>15</v>
      </c>
      <c r="O161">
        <v>617</v>
      </c>
      <c r="P161">
        <v>2105</v>
      </c>
    </row>
    <row r="162" spans="1:16" x14ac:dyDescent="0.35">
      <c r="A162">
        <v>32</v>
      </c>
      <c r="B162">
        <v>17</v>
      </c>
      <c r="C162">
        <v>2</v>
      </c>
      <c r="D162">
        <v>10</v>
      </c>
      <c r="E162">
        <v>177</v>
      </c>
      <c r="F162">
        <v>6</v>
      </c>
      <c r="G162">
        <v>2</v>
      </c>
      <c r="H162">
        <v>1</v>
      </c>
      <c r="I162">
        <v>4</v>
      </c>
      <c r="J162">
        <v>64</v>
      </c>
      <c r="K162">
        <v>3</v>
      </c>
      <c r="L162">
        <v>16</v>
      </c>
      <c r="M162">
        <v>18</v>
      </c>
      <c r="N162">
        <v>15</v>
      </c>
      <c r="O162">
        <v>617</v>
      </c>
      <c r="P162">
        <v>2199</v>
      </c>
    </row>
    <row r="163" spans="1:16" x14ac:dyDescent="0.35">
      <c r="A163">
        <v>32</v>
      </c>
      <c r="B163">
        <v>17</v>
      </c>
      <c r="C163">
        <v>2</v>
      </c>
      <c r="D163">
        <v>10</v>
      </c>
      <c r="E163">
        <v>177</v>
      </c>
      <c r="F163">
        <v>6</v>
      </c>
      <c r="G163">
        <v>2</v>
      </c>
      <c r="H163">
        <v>4</v>
      </c>
      <c r="I163">
        <v>4</v>
      </c>
      <c r="J163">
        <v>64</v>
      </c>
      <c r="K163">
        <v>3</v>
      </c>
      <c r="L163">
        <v>15</v>
      </c>
      <c r="M163">
        <v>22</v>
      </c>
      <c r="N163">
        <v>16</v>
      </c>
      <c r="O163">
        <v>617</v>
      </c>
      <c r="P163">
        <v>2000</v>
      </c>
    </row>
    <row r="164" spans="1:16" x14ac:dyDescent="0.35">
      <c r="A164">
        <v>32</v>
      </c>
      <c r="B164">
        <v>17</v>
      </c>
      <c r="C164">
        <v>2</v>
      </c>
      <c r="D164">
        <v>10</v>
      </c>
      <c r="E164">
        <v>177</v>
      </c>
      <c r="F164">
        <v>6</v>
      </c>
      <c r="G164">
        <v>2</v>
      </c>
      <c r="H164">
        <v>4</v>
      </c>
      <c r="I164">
        <v>4</v>
      </c>
      <c r="J164">
        <v>64</v>
      </c>
      <c r="K164">
        <v>2</v>
      </c>
      <c r="L164">
        <v>15</v>
      </c>
      <c r="M164">
        <v>19</v>
      </c>
      <c r="N164">
        <v>15</v>
      </c>
      <c r="O164">
        <v>617</v>
      </c>
      <c r="P164">
        <v>2124</v>
      </c>
    </row>
    <row r="165" spans="1:16" x14ac:dyDescent="0.35">
      <c r="A165">
        <v>32</v>
      </c>
      <c r="B165">
        <v>17</v>
      </c>
      <c r="C165">
        <v>2</v>
      </c>
      <c r="D165">
        <v>10</v>
      </c>
      <c r="E165">
        <v>228</v>
      </c>
      <c r="F165">
        <v>6</v>
      </c>
      <c r="G165">
        <v>4</v>
      </c>
      <c r="H165">
        <v>4</v>
      </c>
      <c r="I165">
        <v>2</v>
      </c>
      <c r="J165">
        <v>68</v>
      </c>
      <c r="K165">
        <v>1</v>
      </c>
      <c r="L165">
        <v>7</v>
      </c>
      <c r="M165">
        <v>21</v>
      </c>
      <c r="N165">
        <v>14</v>
      </c>
      <c r="O165">
        <v>617</v>
      </c>
      <c r="P165">
        <v>3552</v>
      </c>
    </row>
    <row r="166" spans="1:16" x14ac:dyDescent="0.35">
      <c r="A166">
        <v>32</v>
      </c>
      <c r="B166">
        <v>17</v>
      </c>
      <c r="C166">
        <v>2</v>
      </c>
      <c r="D166">
        <v>10</v>
      </c>
      <c r="E166">
        <v>217</v>
      </c>
      <c r="F166">
        <v>6</v>
      </c>
      <c r="G166">
        <v>2</v>
      </c>
      <c r="H166">
        <v>4</v>
      </c>
      <c r="I166">
        <v>2</v>
      </c>
      <c r="J166">
        <v>64</v>
      </c>
      <c r="K166">
        <v>3</v>
      </c>
      <c r="L166">
        <v>9</v>
      </c>
      <c r="M166">
        <v>22</v>
      </c>
      <c r="N166">
        <v>15</v>
      </c>
      <c r="O166">
        <v>617</v>
      </c>
      <c r="P166">
        <v>2179</v>
      </c>
    </row>
    <row r="167" spans="1:16" x14ac:dyDescent="0.35">
      <c r="A167">
        <v>32</v>
      </c>
      <c r="B167">
        <v>17</v>
      </c>
      <c r="C167">
        <v>2</v>
      </c>
      <c r="D167">
        <v>1</v>
      </c>
      <c r="E167">
        <v>121</v>
      </c>
      <c r="F167">
        <v>5</v>
      </c>
      <c r="G167">
        <v>2</v>
      </c>
      <c r="H167">
        <v>4</v>
      </c>
      <c r="I167">
        <v>4</v>
      </c>
      <c r="J167">
        <v>25</v>
      </c>
      <c r="K167">
        <v>3</v>
      </c>
      <c r="L167">
        <v>15</v>
      </c>
      <c r="M167">
        <v>30</v>
      </c>
      <c r="N167">
        <v>23</v>
      </c>
      <c r="O167">
        <v>617</v>
      </c>
      <c r="P167">
        <v>2000</v>
      </c>
    </row>
    <row r="168" spans="1:16" x14ac:dyDescent="0.35">
      <c r="A168">
        <v>32</v>
      </c>
      <c r="B168">
        <v>17</v>
      </c>
      <c r="C168">
        <v>3</v>
      </c>
      <c r="D168">
        <v>1</v>
      </c>
      <c r="E168">
        <v>121</v>
      </c>
      <c r="F168">
        <v>5</v>
      </c>
      <c r="G168">
        <v>2</v>
      </c>
      <c r="H168">
        <v>4</v>
      </c>
      <c r="I168">
        <v>4</v>
      </c>
      <c r="J168">
        <v>25</v>
      </c>
      <c r="K168">
        <v>3</v>
      </c>
      <c r="L168">
        <v>15</v>
      </c>
      <c r="M168">
        <v>29</v>
      </c>
      <c r="N168">
        <v>23</v>
      </c>
      <c r="O168">
        <v>617</v>
      </c>
      <c r="P168">
        <v>2000</v>
      </c>
    </row>
    <row r="169" spans="1:16" x14ac:dyDescent="0.35">
      <c r="A169">
        <v>32</v>
      </c>
      <c r="B169">
        <v>17</v>
      </c>
      <c r="C169">
        <v>3</v>
      </c>
      <c r="D169">
        <v>10</v>
      </c>
      <c r="E169">
        <v>228</v>
      </c>
      <c r="F169">
        <v>6</v>
      </c>
      <c r="G169">
        <v>2</v>
      </c>
      <c r="H169">
        <v>4</v>
      </c>
      <c r="I169">
        <v>4</v>
      </c>
      <c r="J169">
        <v>64</v>
      </c>
      <c r="K169">
        <v>2</v>
      </c>
      <c r="L169">
        <v>15</v>
      </c>
      <c r="M169">
        <v>17</v>
      </c>
      <c r="N169">
        <v>14</v>
      </c>
      <c r="O169">
        <v>617</v>
      </c>
      <c r="P169">
        <v>2377</v>
      </c>
    </row>
    <row r="170" spans="1:16" x14ac:dyDescent="0.35">
      <c r="A170">
        <v>32</v>
      </c>
      <c r="B170">
        <v>17</v>
      </c>
      <c r="C170">
        <v>3</v>
      </c>
      <c r="D170">
        <v>10</v>
      </c>
      <c r="E170">
        <v>228</v>
      </c>
      <c r="F170">
        <v>6</v>
      </c>
      <c r="G170">
        <v>4</v>
      </c>
      <c r="H170">
        <v>4</v>
      </c>
      <c r="I170">
        <v>2</v>
      </c>
      <c r="J170">
        <v>68</v>
      </c>
      <c r="K170">
        <v>1</v>
      </c>
      <c r="L170">
        <v>7</v>
      </c>
      <c r="M170">
        <v>21</v>
      </c>
      <c r="N170">
        <v>15</v>
      </c>
      <c r="O170">
        <v>617</v>
      </c>
      <c r="P170">
        <v>3814</v>
      </c>
    </row>
    <row r="171" spans="1:16" x14ac:dyDescent="0.35">
      <c r="A171">
        <v>32</v>
      </c>
      <c r="B171">
        <v>17</v>
      </c>
      <c r="C171">
        <v>3</v>
      </c>
      <c r="D171">
        <v>10</v>
      </c>
      <c r="E171">
        <v>177</v>
      </c>
      <c r="F171">
        <v>6</v>
      </c>
      <c r="G171">
        <v>2</v>
      </c>
      <c r="H171">
        <v>1</v>
      </c>
      <c r="I171">
        <v>4</v>
      </c>
      <c r="J171">
        <v>64</v>
      </c>
      <c r="K171">
        <v>3</v>
      </c>
      <c r="L171">
        <v>15</v>
      </c>
      <c r="M171">
        <v>19</v>
      </c>
      <c r="N171">
        <v>15</v>
      </c>
      <c r="O171">
        <v>617</v>
      </c>
      <c r="P171">
        <v>2207</v>
      </c>
    </row>
    <row r="172" spans="1:16" x14ac:dyDescent="0.35">
      <c r="A172">
        <v>32</v>
      </c>
      <c r="B172">
        <v>17</v>
      </c>
      <c r="C172">
        <v>3</v>
      </c>
      <c r="D172">
        <v>10</v>
      </c>
      <c r="E172">
        <v>177</v>
      </c>
      <c r="F172">
        <v>6</v>
      </c>
      <c r="G172">
        <v>2</v>
      </c>
      <c r="H172">
        <v>4</v>
      </c>
      <c r="I172">
        <v>4</v>
      </c>
      <c r="J172">
        <v>64</v>
      </c>
      <c r="K172">
        <v>3</v>
      </c>
      <c r="L172">
        <v>16</v>
      </c>
      <c r="M172">
        <v>20</v>
      </c>
      <c r="N172">
        <v>15</v>
      </c>
      <c r="O172">
        <v>617</v>
      </c>
      <c r="P172">
        <v>2000</v>
      </c>
    </row>
    <row r="173" spans="1:16" x14ac:dyDescent="0.35">
      <c r="A173">
        <v>32</v>
      </c>
      <c r="B173">
        <v>17</v>
      </c>
      <c r="C173">
        <v>3</v>
      </c>
      <c r="D173">
        <v>10</v>
      </c>
      <c r="E173">
        <v>217</v>
      </c>
      <c r="F173">
        <v>6</v>
      </c>
      <c r="G173">
        <v>2</v>
      </c>
      <c r="H173">
        <v>4</v>
      </c>
      <c r="I173">
        <v>2</v>
      </c>
      <c r="J173">
        <v>64</v>
      </c>
      <c r="K173">
        <v>3</v>
      </c>
      <c r="L173">
        <v>9</v>
      </c>
      <c r="M173">
        <v>21</v>
      </c>
      <c r="N173">
        <v>15</v>
      </c>
      <c r="O173">
        <v>617</v>
      </c>
      <c r="P173">
        <v>2248</v>
      </c>
    </row>
    <row r="174" spans="1:16" x14ac:dyDescent="0.35">
      <c r="A174">
        <v>32</v>
      </c>
      <c r="B174">
        <v>17</v>
      </c>
      <c r="C174">
        <v>3</v>
      </c>
      <c r="D174">
        <v>10</v>
      </c>
      <c r="E174">
        <v>177</v>
      </c>
      <c r="F174">
        <v>6</v>
      </c>
      <c r="G174">
        <v>2</v>
      </c>
      <c r="H174">
        <v>4</v>
      </c>
      <c r="I174">
        <v>4</v>
      </c>
      <c r="J174">
        <v>64</v>
      </c>
      <c r="K174">
        <v>3</v>
      </c>
      <c r="L174">
        <v>15</v>
      </c>
      <c r="M174">
        <v>22</v>
      </c>
      <c r="N174">
        <v>16</v>
      </c>
      <c r="O174">
        <v>617</v>
      </c>
      <c r="P174">
        <v>2065</v>
      </c>
    </row>
    <row r="175" spans="1:16" x14ac:dyDescent="0.35">
      <c r="A175">
        <v>32</v>
      </c>
      <c r="B175">
        <v>17</v>
      </c>
      <c r="C175">
        <v>3</v>
      </c>
      <c r="D175">
        <v>1</v>
      </c>
      <c r="E175">
        <v>148</v>
      </c>
      <c r="F175">
        <v>6</v>
      </c>
      <c r="G175">
        <v>2</v>
      </c>
      <c r="H175">
        <v>4</v>
      </c>
      <c r="I175">
        <v>4</v>
      </c>
      <c r="J175">
        <v>25</v>
      </c>
      <c r="K175">
        <v>2</v>
      </c>
      <c r="L175">
        <v>15</v>
      </c>
      <c r="M175">
        <v>22</v>
      </c>
      <c r="N175">
        <v>18</v>
      </c>
      <c r="O175">
        <v>617</v>
      </c>
      <c r="P175">
        <v>2547</v>
      </c>
    </row>
    <row r="176" spans="1:16" x14ac:dyDescent="0.35">
      <c r="A176">
        <v>32</v>
      </c>
      <c r="B176">
        <v>17</v>
      </c>
      <c r="C176">
        <v>3</v>
      </c>
      <c r="D176">
        <v>10</v>
      </c>
      <c r="E176">
        <v>177</v>
      </c>
      <c r="F176">
        <v>6</v>
      </c>
      <c r="G176">
        <v>2</v>
      </c>
      <c r="H176">
        <v>1</v>
      </c>
      <c r="I176">
        <v>4</v>
      </c>
      <c r="J176">
        <v>64</v>
      </c>
      <c r="K176">
        <v>3</v>
      </c>
      <c r="L176">
        <v>16</v>
      </c>
      <c r="M176">
        <v>18</v>
      </c>
      <c r="N176">
        <v>15</v>
      </c>
      <c r="O176">
        <v>617</v>
      </c>
      <c r="P176">
        <v>2282</v>
      </c>
    </row>
    <row r="177" spans="1:16" x14ac:dyDescent="0.35">
      <c r="A177">
        <v>32</v>
      </c>
      <c r="B177">
        <v>17</v>
      </c>
      <c r="C177">
        <v>3</v>
      </c>
      <c r="D177">
        <v>10</v>
      </c>
      <c r="E177">
        <v>158</v>
      </c>
      <c r="F177">
        <v>6</v>
      </c>
      <c r="G177">
        <v>2</v>
      </c>
      <c r="H177">
        <v>4</v>
      </c>
      <c r="I177">
        <v>4</v>
      </c>
      <c r="J177">
        <v>64</v>
      </c>
      <c r="K177">
        <v>3</v>
      </c>
      <c r="L177">
        <v>15</v>
      </c>
      <c r="M177">
        <v>23</v>
      </c>
      <c r="N177">
        <v>18</v>
      </c>
      <c r="O177">
        <v>617</v>
      </c>
      <c r="P177">
        <v>2000</v>
      </c>
    </row>
    <row r="178" spans="1:16" x14ac:dyDescent="0.35">
      <c r="A178">
        <v>32</v>
      </c>
      <c r="B178">
        <v>17</v>
      </c>
      <c r="C178">
        <v>4</v>
      </c>
      <c r="D178">
        <v>10</v>
      </c>
      <c r="E178">
        <v>177</v>
      </c>
      <c r="F178">
        <v>6</v>
      </c>
      <c r="G178">
        <v>2</v>
      </c>
      <c r="H178">
        <v>1</v>
      </c>
      <c r="I178">
        <v>4</v>
      </c>
      <c r="J178">
        <v>64</v>
      </c>
      <c r="K178">
        <v>3</v>
      </c>
      <c r="L178">
        <v>16</v>
      </c>
      <c r="M178">
        <v>19</v>
      </c>
      <c r="N178">
        <v>15</v>
      </c>
      <c r="O178">
        <v>617</v>
      </c>
      <c r="P178">
        <v>2544</v>
      </c>
    </row>
    <row r="179" spans="1:16" x14ac:dyDescent="0.35">
      <c r="A179">
        <v>32</v>
      </c>
      <c r="B179">
        <v>17</v>
      </c>
      <c r="C179">
        <v>4</v>
      </c>
      <c r="D179">
        <v>10</v>
      </c>
      <c r="E179">
        <v>217</v>
      </c>
      <c r="F179">
        <v>6</v>
      </c>
      <c r="G179">
        <v>2</v>
      </c>
      <c r="H179">
        <v>4</v>
      </c>
      <c r="I179">
        <v>2</v>
      </c>
      <c r="J179">
        <v>64</v>
      </c>
      <c r="K179">
        <v>3</v>
      </c>
      <c r="L179">
        <v>9</v>
      </c>
      <c r="M179">
        <v>22</v>
      </c>
      <c r="N179">
        <v>17</v>
      </c>
      <c r="O179">
        <v>617</v>
      </c>
      <c r="P179">
        <v>2397</v>
      </c>
    </row>
    <row r="180" spans="1:16" x14ac:dyDescent="0.35">
      <c r="A180">
        <v>32</v>
      </c>
      <c r="B180">
        <v>17</v>
      </c>
      <c r="C180">
        <v>4</v>
      </c>
      <c r="D180">
        <v>1</v>
      </c>
      <c r="E180">
        <v>121</v>
      </c>
      <c r="F180">
        <v>5</v>
      </c>
      <c r="G180">
        <v>2</v>
      </c>
      <c r="H180">
        <v>4</v>
      </c>
      <c r="I180">
        <v>4</v>
      </c>
      <c r="J180">
        <v>25</v>
      </c>
      <c r="K180">
        <v>3</v>
      </c>
      <c r="L180">
        <v>15</v>
      </c>
      <c r="M180">
        <v>30</v>
      </c>
      <c r="N180">
        <v>23</v>
      </c>
      <c r="O180">
        <v>617</v>
      </c>
      <c r="P180">
        <v>2000</v>
      </c>
    </row>
    <row r="181" spans="1:16" x14ac:dyDescent="0.35">
      <c r="A181">
        <v>32</v>
      </c>
      <c r="B181">
        <v>17</v>
      </c>
      <c r="C181">
        <v>4</v>
      </c>
      <c r="D181">
        <v>10</v>
      </c>
      <c r="E181">
        <v>228</v>
      </c>
      <c r="F181">
        <v>6</v>
      </c>
      <c r="G181">
        <v>4</v>
      </c>
      <c r="H181">
        <v>4</v>
      </c>
      <c r="I181">
        <v>2</v>
      </c>
      <c r="J181">
        <v>68</v>
      </c>
      <c r="K181">
        <v>1</v>
      </c>
      <c r="L181">
        <v>7</v>
      </c>
      <c r="M181">
        <v>21</v>
      </c>
      <c r="N181">
        <v>14</v>
      </c>
      <c r="O181">
        <v>617</v>
      </c>
      <c r="P181">
        <v>4174</v>
      </c>
    </row>
    <row r="182" spans="1:16" x14ac:dyDescent="0.35">
      <c r="A182">
        <v>32</v>
      </c>
      <c r="B182">
        <v>17</v>
      </c>
      <c r="C182">
        <v>4</v>
      </c>
      <c r="D182">
        <v>10</v>
      </c>
      <c r="E182">
        <v>217</v>
      </c>
      <c r="F182">
        <v>6</v>
      </c>
      <c r="G182">
        <v>2</v>
      </c>
      <c r="H182">
        <v>4</v>
      </c>
      <c r="I182">
        <v>4</v>
      </c>
      <c r="J182">
        <v>64</v>
      </c>
      <c r="K182">
        <v>3</v>
      </c>
      <c r="L182">
        <v>15</v>
      </c>
      <c r="M182">
        <v>22</v>
      </c>
      <c r="N182">
        <v>17</v>
      </c>
      <c r="O182">
        <v>617</v>
      </c>
      <c r="P182">
        <v>2187</v>
      </c>
    </row>
    <row r="183" spans="1:16" x14ac:dyDescent="0.35">
      <c r="A183">
        <v>32</v>
      </c>
      <c r="B183">
        <v>17</v>
      </c>
      <c r="C183">
        <v>4</v>
      </c>
      <c r="D183">
        <v>1</v>
      </c>
      <c r="E183">
        <v>148</v>
      </c>
      <c r="F183">
        <v>6</v>
      </c>
      <c r="G183">
        <v>2</v>
      </c>
      <c r="H183">
        <v>4</v>
      </c>
      <c r="I183">
        <v>4</v>
      </c>
      <c r="J183">
        <v>25</v>
      </c>
      <c r="K183">
        <v>2</v>
      </c>
      <c r="L183">
        <v>15</v>
      </c>
      <c r="M183">
        <v>22</v>
      </c>
      <c r="N183">
        <v>18</v>
      </c>
      <c r="O183">
        <v>617</v>
      </c>
      <c r="P183">
        <v>2729</v>
      </c>
    </row>
    <row r="184" spans="1:16" x14ac:dyDescent="0.35">
      <c r="A184">
        <v>32</v>
      </c>
      <c r="B184">
        <v>17</v>
      </c>
      <c r="C184">
        <v>4</v>
      </c>
      <c r="D184">
        <v>10</v>
      </c>
      <c r="E184">
        <v>177</v>
      </c>
      <c r="F184">
        <v>6</v>
      </c>
      <c r="G184">
        <v>2</v>
      </c>
      <c r="H184">
        <v>1</v>
      </c>
      <c r="I184">
        <v>4</v>
      </c>
      <c r="J184">
        <v>64</v>
      </c>
      <c r="K184">
        <v>3</v>
      </c>
      <c r="L184">
        <v>15</v>
      </c>
      <c r="M184">
        <v>19</v>
      </c>
      <c r="N184">
        <v>15</v>
      </c>
      <c r="O184">
        <v>617</v>
      </c>
      <c r="P184">
        <v>2433</v>
      </c>
    </row>
    <row r="185" spans="1:16" x14ac:dyDescent="0.35">
      <c r="A185">
        <v>32</v>
      </c>
      <c r="B185">
        <v>17</v>
      </c>
      <c r="C185">
        <v>4</v>
      </c>
      <c r="D185">
        <v>10</v>
      </c>
      <c r="E185">
        <v>194</v>
      </c>
      <c r="F185">
        <v>6</v>
      </c>
      <c r="G185">
        <v>2</v>
      </c>
      <c r="H185">
        <v>4</v>
      </c>
      <c r="I185">
        <v>4</v>
      </c>
      <c r="J185">
        <v>64</v>
      </c>
      <c r="K185">
        <v>3</v>
      </c>
      <c r="L185">
        <v>15</v>
      </c>
      <c r="M185">
        <v>23</v>
      </c>
      <c r="N185">
        <v>17</v>
      </c>
      <c r="O185">
        <v>617</v>
      </c>
      <c r="P185">
        <v>2247</v>
      </c>
    </row>
    <row r="186" spans="1:16" x14ac:dyDescent="0.35">
      <c r="A186">
        <v>32</v>
      </c>
      <c r="B186">
        <v>17</v>
      </c>
      <c r="C186">
        <v>4</v>
      </c>
      <c r="D186">
        <v>10</v>
      </c>
      <c r="E186">
        <v>228</v>
      </c>
      <c r="F186">
        <v>6</v>
      </c>
      <c r="G186">
        <v>2</v>
      </c>
      <c r="H186">
        <v>4</v>
      </c>
      <c r="I186">
        <v>4</v>
      </c>
      <c r="J186">
        <v>64</v>
      </c>
      <c r="K186">
        <v>2</v>
      </c>
      <c r="L186">
        <v>15</v>
      </c>
      <c r="M186">
        <v>18</v>
      </c>
      <c r="N186">
        <v>14</v>
      </c>
      <c r="O186">
        <v>617</v>
      </c>
      <c r="P186">
        <v>2540</v>
      </c>
    </row>
    <row r="187" spans="1:16" x14ac:dyDescent="0.35">
      <c r="A187">
        <v>33</v>
      </c>
      <c r="B187">
        <v>16</v>
      </c>
      <c r="C187">
        <v>8</v>
      </c>
      <c r="D187">
        <v>10</v>
      </c>
      <c r="E187">
        <v>218</v>
      </c>
      <c r="F187">
        <v>6</v>
      </c>
      <c r="G187">
        <v>4</v>
      </c>
      <c r="H187">
        <v>3</v>
      </c>
      <c r="I187">
        <v>2</v>
      </c>
      <c r="J187">
        <v>61</v>
      </c>
      <c r="K187">
        <v>1</v>
      </c>
      <c r="L187">
        <v>1</v>
      </c>
      <c r="M187">
        <v>23</v>
      </c>
      <c r="N187">
        <v>17</v>
      </c>
      <c r="O187">
        <v>436</v>
      </c>
      <c r="P187">
        <v>3941</v>
      </c>
    </row>
    <row r="188" spans="1:16" x14ac:dyDescent="0.35">
      <c r="A188">
        <v>33</v>
      </c>
      <c r="B188">
        <v>16</v>
      </c>
      <c r="C188">
        <v>8</v>
      </c>
      <c r="D188">
        <v>10</v>
      </c>
      <c r="E188">
        <v>161</v>
      </c>
      <c r="F188">
        <v>6</v>
      </c>
      <c r="G188">
        <v>4</v>
      </c>
      <c r="H188">
        <v>3</v>
      </c>
      <c r="I188">
        <v>2</v>
      </c>
      <c r="J188">
        <v>51</v>
      </c>
      <c r="K188">
        <v>1</v>
      </c>
      <c r="L188">
        <v>1</v>
      </c>
      <c r="M188">
        <v>22</v>
      </c>
      <c r="N188">
        <v>17</v>
      </c>
      <c r="O188">
        <v>436</v>
      </c>
      <c r="P188">
        <v>3295</v>
      </c>
    </row>
    <row r="189" spans="1:16" x14ac:dyDescent="0.35">
      <c r="A189">
        <v>33</v>
      </c>
      <c r="B189">
        <v>16</v>
      </c>
      <c r="C189">
        <v>8</v>
      </c>
      <c r="D189">
        <v>10</v>
      </c>
      <c r="E189">
        <v>320</v>
      </c>
      <c r="F189">
        <v>6</v>
      </c>
      <c r="G189">
        <v>4</v>
      </c>
      <c r="H189">
        <v>1</v>
      </c>
      <c r="I189">
        <v>2</v>
      </c>
      <c r="J189">
        <v>55</v>
      </c>
      <c r="K189">
        <v>1</v>
      </c>
      <c r="L189">
        <v>1</v>
      </c>
      <c r="M189">
        <v>22</v>
      </c>
      <c r="N189">
        <v>16</v>
      </c>
      <c r="O189">
        <v>436</v>
      </c>
      <c r="P189">
        <v>6008</v>
      </c>
    </row>
    <row r="190" spans="1:16" x14ac:dyDescent="0.35">
      <c r="A190">
        <v>33</v>
      </c>
      <c r="B190">
        <v>16</v>
      </c>
      <c r="C190">
        <v>9</v>
      </c>
      <c r="D190">
        <v>10</v>
      </c>
      <c r="E190">
        <v>320</v>
      </c>
      <c r="F190">
        <v>6</v>
      </c>
      <c r="G190">
        <v>4</v>
      </c>
      <c r="H190">
        <v>1</v>
      </c>
      <c r="I190">
        <v>2</v>
      </c>
      <c r="J190">
        <v>55</v>
      </c>
      <c r="K190">
        <v>1</v>
      </c>
      <c r="L190">
        <v>1</v>
      </c>
      <c r="M190">
        <v>22</v>
      </c>
      <c r="N190">
        <v>16</v>
      </c>
      <c r="O190">
        <v>436</v>
      </c>
      <c r="P190">
        <v>6710</v>
      </c>
    </row>
    <row r="191" spans="1:16" x14ac:dyDescent="0.35">
      <c r="A191">
        <v>33</v>
      </c>
      <c r="B191">
        <v>16</v>
      </c>
      <c r="C191">
        <v>9</v>
      </c>
      <c r="D191">
        <v>10</v>
      </c>
      <c r="E191">
        <v>161</v>
      </c>
      <c r="F191">
        <v>6</v>
      </c>
      <c r="G191">
        <v>4</v>
      </c>
      <c r="H191">
        <v>3</v>
      </c>
      <c r="I191">
        <v>2</v>
      </c>
      <c r="J191">
        <v>51</v>
      </c>
      <c r="K191">
        <v>1</v>
      </c>
      <c r="L191">
        <v>1</v>
      </c>
      <c r="M191">
        <v>22</v>
      </c>
      <c r="N191">
        <v>17</v>
      </c>
      <c r="O191">
        <v>436</v>
      </c>
      <c r="P191">
        <v>3701</v>
      </c>
    </row>
    <row r="192" spans="1:16" x14ac:dyDescent="0.35">
      <c r="A192">
        <v>33</v>
      </c>
      <c r="B192">
        <v>16</v>
      </c>
      <c r="C192">
        <v>9</v>
      </c>
      <c r="D192">
        <v>10</v>
      </c>
      <c r="E192">
        <v>218</v>
      </c>
      <c r="F192">
        <v>6</v>
      </c>
      <c r="G192">
        <v>4</v>
      </c>
      <c r="H192">
        <v>3</v>
      </c>
      <c r="I192">
        <v>2</v>
      </c>
      <c r="J192">
        <v>61</v>
      </c>
      <c r="K192">
        <v>1</v>
      </c>
      <c r="L192">
        <v>1</v>
      </c>
      <c r="M192">
        <v>23</v>
      </c>
      <c r="N192">
        <v>17</v>
      </c>
      <c r="O192">
        <v>436</v>
      </c>
      <c r="P192">
        <v>4671</v>
      </c>
    </row>
    <row r="193" spans="1:16" x14ac:dyDescent="0.35">
      <c r="A193">
        <v>33</v>
      </c>
      <c r="B193">
        <v>16</v>
      </c>
      <c r="C193">
        <v>10</v>
      </c>
      <c r="D193">
        <v>10</v>
      </c>
      <c r="E193">
        <v>218</v>
      </c>
      <c r="F193">
        <v>6</v>
      </c>
      <c r="G193">
        <v>4</v>
      </c>
      <c r="H193">
        <v>3</v>
      </c>
      <c r="I193">
        <v>2</v>
      </c>
      <c r="J193">
        <v>61</v>
      </c>
      <c r="K193">
        <v>1</v>
      </c>
      <c r="L193">
        <v>1</v>
      </c>
      <c r="M193">
        <v>23</v>
      </c>
      <c r="N193">
        <v>17</v>
      </c>
      <c r="O193">
        <v>436</v>
      </c>
      <c r="P193">
        <v>5306</v>
      </c>
    </row>
    <row r="194" spans="1:16" x14ac:dyDescent="0.35">
      <c r="A194">
        <v>33</v>
      </c>
      <c r="B194">
        <v>16</v>
      </c>
      <c r="C194">
        <v>10</v>
      </c>
      <c r="D194">
        <v>10</v>
      </c>
      <c r="E194">
        <v>320</v>
      </c>
      <c r="F194">
        <v>6</v>
      </c>
      <c r="G194">
        <v>4</v>
      </c>
      <c r="H194">
        <v>1</v>
      </c>
      <c r="I194">
        <v>2</v>
      </c>
      <c r="J194">
        <v>55</v>
      </c>
      <c r="K194">
        <v>1</v>
      </c>
      <c r="L194">
        <v>1</v>
      </c>
      <c r="M194">
        <v>22</v>
      </c>
      <c r="N194">
        <v>16</v>
      </c>
      <c r="O194">
        <v>436</v>
      </c>
      <c r="P194">
        <v>7600</v>
      </c>
    </row>
    <row r="195" spans="1:16" x14ac:dyDescent="0.35">
      <c r="A195">
        <v>33</v>
      </c>
      <c r="B195">
        <v>16</v>
      </c>
      <c r="C195">
        <v>10</v>
      </c>
      <c r="D195">
        <v>10</v>
      </c>
      <c r="E195">
        <v>161</v>
      </c>
      <c r="F195">
        <v>6</v>
      </c>
      <c r="G195">
        <v>4</v>
      </c>
      <c r="H195">
        <v>3</v>
      </c>
      <c r="I195">
        <v>2</v>
      </c>
      <c r="J195">
        <v>51</v>
      </c>
      <c r="K195">
        <v>1</v>
      </c>
      <c r="L195">
        <v>1</v>
      </c>
      <c r="M195">
        <v>22</v>
      </c>
      <c r="N195">
        <v>17</v>
      </c>
      <c r="O195">
        <v>436</v>
      </c>
      <c r="P195">
        <v>4090</v>
      </c>
    </row>
    <row r="196" spans="1:16" x14ac:dyDescent="0.35">
      <c r="A196">
        <v>11</v>
      </c>
      <c r="B196">
        <v>15</v>
      </c>
      <c r="C196">
        <v>26</v>
      </c>
      <c r="D196">
        <v>10</v>
      </c>
      <c r="E196">
        <v>300</v>
      </c>
      <c r="F196">
        <v>6</v>
      </c>
      <c r="G196">
        <v>2</v>
      </c>
      <c r="H196">
        <v>1</v>
      </c>
      <c r="I196">
        <v>4</v>
      </c>
      <c r="J196">
        <v>70</v>
      </c>
      <c r="K196">
        <v>2</v>
      </c>
      <c r="L196">
        <v>15</v>
      </c>
      <c r="M196">
        <v>27</v>
      </c>
      <c r="N196">
        <v>18</v>
      </c>
      <c r="O196">
        <v>1013</v>
      </c>
      <c r="P196">
        <v>37570</v>
      </c>
    </row>
    <row r="197" spans="1:16" x14ac:dyDescent="0.35">
      <c r="A197">
        <v>11</v>
      </c>
      <c r="B197">
        <v>15</v>
      </c>
      <c r="C197">
        <v>26</v>
      </c>
      <c r="D197">
        <v>10</v>
      </c>
      <c r="E197">
        <v>292</v>
      </c>
      <c r="F197">
        <v>6</v>
      </c>
      <c r="G197">
        <v>2</v>
      </c>
      <c r="H197">
        <v>4</v>
      </c>
      <c r="I197">
        <v>4</v>
      </c>
      <c r="J197">
        <v>70</v>
      </c>
      <c r="K197">
        <v>2</v>
      </c>
      <c r="L197">
        <v>15</v>
      </c>
      <c r="M197">
        <v>31</v>
      </c>
      <c r="N197">
        <v>19</v>
      </c>
      <c r="O197">
        <v>1013</v>
      </c>
      <c r="P197">
        <v>31695</v>
      </c>
    </row>
    <row r="198" spans="1:16" x14ac:dyDescent="0.35">
      <c r="A198">
        <v>11</v>
      </c>
      <c r="B198">
        <v>15</v>
      </c>
      <c r="C198">
        <v>26</v>
      </c>
      <c r="D198">
        <v>10</v>
      </c>
      <c r="E198">
        <v>292</v>
      </c>
      <c r="F198">
        <v>6</v>
      </c>
      <c r="G198">
        <v>2</v>
      </c>
      <c r="H198">
        <v>4</v>
      </c>
      <c r="I198">
        <v>4</v>
      </c>
      <c r="J198">
        <v>70</v>
      </c>
      <c r="K198">
        <v>2</v>
      </c>
      <c r="L198">
        <v>15</v>
      </c>
      <c r="M198">
        <v>31</v>
      </c>
      <c r="N198">
        <v>19</v>
      </c>
      <c r="O198">
        <v>1013</v>
      </c>
      <c r="P198">
        <v>38070</v>
      </c>
    </row>
    <row r="199" spans="1:16" x14ac:dyDescent="0.35">
      <c r="A199">
        <v>11</v>
      </c>
      <c r="B199">
        <v>15</v>
      </c>
      <c r="C199">
        <v>26</v>
      </c>
      <c r="D199">
        <v>10</v>
      </c>
      <c r="E199">
        <v>292</v>
      </c>
      <c r="F199">
        <v>6</v>
      </c>
      <c r="G199">
        <v>2</v>
      </c>
      <c r="H199">
        <v>1</v>
      </c>
      <c r="I199">
        <v>4</v>
      </c>
      <c r="J199">
        <v>70</v>
      </c>
      <c r="K199">
        <v>2</v>
      </c>
      <c r="L199">
        <v>15</v>
      </c>
      <c r="M199">
        <v>27</v>
      </c>
      <c r="N199">
        <v>18</v>
      </c>
      <c r="O199">
        <v>1013</v>
      </c>
      <c r="P199">
        <v>44895</v>
      </c>
    </row>
    <row r="200" spans="1:16" x14ac:dyDescent="0.35">
      <c r="A200">
        <v>11</v>
      </c>
      <c r="B200">
        <v>15</v>
      </c>
      <c r="C200">
        <v>26</v>
      </c>
      <c r="D200">
        <v>10</v>
      </c>
      <c r="E200">
        <v>300</v>
      </c>
      <c r="F200">
        <v>6</v>
      </c>
      <c r="G200">
        <v>2</v>
      </c>
      <c r="H200">
        <v>4</v>
      </c>
      <c r="I200">
        <v>4</v>
      </c>
      <c r="J200">
        <v>71</v>
      </c>
      <c r="K200">
        <v>2</v>
      </c>
      <c r="L200">
        <v>15</v>
      </c>
      <c r="M200">
        <v>31</v>
      </c>
      <c r="N200">
        <v>19</v>
      </c>
      <c r="O200">
        <v>1013</v>
      </c>
      <c r="P200">
        <v>35070</v>
      </c>
    </row>
    <row r="201" spans="1:16" x14ac:dyDescent="0.35">
      <c r="A201">
        <v>11</v>
      </c>
      <c r="B201">
        <v>15</v>
      </c>
      <c r="C201">
        <v>26</v>
      </c>
      <c r="D201">
        <v>10</v>
      </c>
      <c r="E201">
        <v>292</v>
      </c>
      <c r="F201">
        <v>6</v>
      </c>
      <c r="G201">
        <v>2</v>
      </c>
      <c r="H201">
        <v>4</v>
      </c>
      <c r="I201">
        <v>4</v>
      </c>
      <c r="J201">
        <v>71</v>
      </c>
      <c r="K201">
        <v>2</v>
      </c>
      <c r="L201">
        <v>15</v>
      </c>
      <c r="M201">
        <v>31</v>
      </c>
      <c r="N201">
        <v>19</v>
      </c>
      <c r="O201">
        <v>1013</v>
      </c>
      <c r="P201">
        <v>42395</v>
      </c>
    </row>
    <row r="202" spans="1:16" x14ac:dyDescent="0.35">
      <c r="A202">
        <v>11</v>
      </c>
      <c r="B202">
        <v>15</v>
      </c>
      <c r="C202">
        <v>26</v>
      </c>
      <c r="D202">
        <v>10</v>
      </c>
      <c r="E202">
        <v>292</v>
      </c>
      <c r="F202">
        <v>6</v>
      </c>
      <c r="G202">
        <v>2</v>
      </c>
      <c r="H202">
        <v>1</v>
      </c>
      <c r="I202">
        <v>4</v>
      </c>
      <c r="J202">
        <v>70</v>
      </c>
      <c r="K202">
        <v>2</v>
      </c>
      <c r="L202">
        <v>15</v>
      </c>
      <c r="M202">
        <v>27</v>
      </c>
      <c r="N202">
        <v>18</v>
      </c>
      <c r="O202">
        <v>1013</v>
      </c>
      <c r="P202">
        <v>34195</v>
      </c>
    </row>
    <row r="203" spans="1:16" x14ac:dyDescent="0.35">
      <c r="A203">
        <v>11</v>
      </c>
      <c r="B203">
        <v>15</v>
      </c>
      <c r="C203">
        <v>26</v>
      </c>
      <c r="D203">
        <v>10</v>
      </c>
      <c r="E203">
        <v>292</v>
      </c>
      <c r="F203">
        <v>6</v>
      </c>
      <c r="G203">
        <v>2</v>
      </c>
      <c r="H203">
        <v>1</v>
      </c>
      <c r="I203">
        <v>4</v>
      </c>
      <c r="J203">
        <v>70</v>
      </c>
      <c r="K203">
        <v>2</v>
      </c>
      <c r="L203">
        <v>15</v>
      </c>
      <c r="M203">
        <v>27</v>
      </c>
      <c r="N203">
        <v>18</v>
      </c>
      <c r="O203">
        <v>1013</v>
      </c>
      <c r="P203">
        <v>40570</v>
      </c>
    </row>
    <row r="204" spans="1:16" x14ac:dyDescent="0.35">
      <c r="A204">
        <v>11</v>
      </c>
      <c r="B204">
        <v>15</v>
      </c>
      <c r="C204">
        <v>27</v>
      </c>
      <c r="D204">
        <v>10</v>
      </c>
      <c r="E204">
        <v>300</v>
      </c>
      <c r="F204">
        <v>6</v>
      </c>
      <c r="G204">
        <v>2</v>
      </c>
      <c r="H204">
        <v>1</v>
      </c>
      <c r="I204">
        <v>4</v>
      </c>
      <c r="J204">
        <v>70</v>
      </c>
      <c r="K204">
        <v>2</v>
      </c>
      <c r="L204">
        <v>15</v>
      </c>
      <c r="M204">
        <v>27</v>
      </c>
      <c r="N204">
        <v>18</v>
      </c>
      <c r="O204">
        <v>1013</v>
      </c>
      <c r="P204">
        <v>38095</v>
      </c>
    </row>
    <row r="205" spans="1:16" x14ac:dyDescent="0.35">
      <c r="A205">
        <v>11</v>
      </c>
      <c r="B205">
        <v>15</v>
      </c>
      <c r="C205">
        <v>27</v>
      </c>
      <c r="D205">
        <v>10</v>
      </c>
      <c r="E205">
        <v>300</v>
      </c>
      <c r="F205">
        <v>6</v>
      </c>
      <c r="G205">
        <v>2</v>
      </c>
      <c r="H205">
        <v>4</v>
      </c>
      <c r="I205">
        <v>4</v>
      </c>
      <c r="J205">
        <v>71</v>
      </c>
      <c r="K205">
        <v>2</v>
      </c>
      <c r="L205">
        <v>15</v>
      </c>
      <c r="M205">
        <v>31</v>
      </c>
      <c r="N205">
        <v>19</v>
      </c>
      <c r="O205">
        <v>1013</v>
      </c>
      <c r="P205">
        <v>35595</v>
      </c>
    </row>
    <row r="206" spans="1:16" x14ac:dyDescent="0.35">
      <c r="A206">
        <v>11</v>
      </c>
      <c r="B206">
        <v>15</v>
      </c>
      <c r="C206">
        <v>27</v>
      </c>
      <c r="D206">
        <v>10</v>
      </c>
      <c r="E206">
        <v>292</v>
      </c>
      <c r="F206">
        <v>6</v>
      </c>
      <c r="G206">
        <v>2</v>
      </c>
      <c r="H206">
        <v>1</v>
      </c>
      <c r="I206">
        <v>4</v>
      </c>
      <c r="J206">
        <v>70</v>
      </c>
      <c r="K206">
        <v>2</v>
      </c>
      <c r="L206">
        <v>15</v>
      </c>
      <c r="M206">
        <v>27</v>
      </c>
      <c r="N206">
        <v>18</v>
      </c>
      <c r="O206">
        <v>1013</v>
      </c>
      <c r="P206">
        <v>45190</v>
      </c>
    </row>
    <row r="207" spans="1:16" x14ac:dyDescent="0.35">
      <c r="A207">
        <v>11</v>
      </c>
      <c r="B207">
        <v>15</v>
      </c>
      <c r="C207">
        <v>27</v>
      </c>
      <c r="D207">
        <v>10</v>
      </c>
      <c r="E207">
        <v>292</v>
      </c>
      <c r="F207">
        <v>6</v>
      </c>
      <c r="G207">
        <v>2</v>
      </c>
      <c r="H207">
        <v>4</v>
      </c>
      <c r="I207">
        <v>4</v>
      </c>
      <c r="J207">
        <v>70</v>
      </c>
      <c r="K207">
        <v>2</v>
      </c>
      <c r="L207">
        <v>15</v>
      </c>
      <c r="M207">
        <v>31</v>
      </c>
      <c r="N207">
        <v>19</v>
      </c>
      <c r="O207">
        <v>1013</v>
      </c>
      <c r="P207">
        <v>32260</v>
      </c>
    </row>
    <row r="208" spans="1:16" x14ac:dyDescent="0.35">
      <c r="A208">
        <v>11</v>
      </c>
      <c r="B208">
        <v>15</v>
      </c>
      <c r="C208">
        <v>27</v>
      </c>
      <c r="D208">
        <v>10</v>
      </c>
      <c r="E208">
        <v>292</v>
      </c>
      <c r="F208">
        <v>6</v>
      </c>
      <c r="G208">
        <v>2</v>
      </c>
      <c r="H208">
        <v>1</v>
      </c>
      <c r="I208">
        <v>4</v>
      </c>
      <c r="J208">
        <v>70</v>
      </c>
      <c r="K208">
        <v>2</v>
      </c>
      <c r="L208">
        <v>15</v>
      </c>
      <c r="M208">
        <v>27</v>
      </c>
      <c r="N208">
        <v>18</v>
      </c>
      <c r="O208">
        <v>1013</v>
      </c>
      <c r="P208">
        <v>37755</v>
      </c>
    </row>
    <row r="209" spans="1:16" x14ac:dyDescent="0.35">
      <c r="A209">
        <v>11</v>
      </c>
      <c r="B209">
        <v>15</v>
      </c>
      <c r="C209">
        <v>27</v>
      </c>
      <c r="D209">
        <v>10</v>
      </c>
      <c r="E209">
        <v>292</v>
      </c>
      <c r="F209">
        <v>6</v>
      </c>
      <c r="G209">
        <v>2</v>
      </c>
      <c r="H209">
        <v>1</v>
      </c>
      <c r="I209">
        <v>4</v>
      </c>
      <c r="J209">
        <v>70</v>
      </c>
      <c r="K209">
        <v>2</v>
      </c>
      <c r="L209">
        <v>15</v>
      </c>
      <c r="M209">
        <v>27</v>
      </c>
      <c r="N209">
        <v>18</v>
      </c>
      <c r="O209">
        <v>1013</v>
      </c>
      <c r="P209">
        <v>41055</v>
      </c>
    </row>
    <row r="210" spans="1:16" x14ac:dyDescent="0.35">
      <c r="A210">
        <v>11</v>
      </c>
      <c r="B210">
        <v>15</v>
      </c>
      <c r="C210">
        <v>27</v>
      </c>
      <c r="D210">
        <v>10</v>
      </c>
      <c r="E210">
        <v>300</v>
      </c>
      <c r="F210">
        <v>6</v>
      </c>
      <c r="G210">
        <v>2</v>
      </c>
      <c r="H210">
        <v>4</v>
      </c>
      <c r="I210">
        <v>4</v>
      </c>
      <c r="J210">
        <v>71</v>
      </c>
      <c r="K210">
        <v>2</v>
      </c>
      <c r="L210">
        <v>15</v>
      </c>
      <c r="M210">
        <v>31</v>
      </c>
      <c r="N210">
        <v>19</v>
      </c>
      <c r="O210">
        <v>1013</v>
      </c>
      <c r="P210">
        <v>36090</v>
      </c>
    </row>
    <row r="211" spans="1:16" x14ac:dyDescent="0.35">
      <c r="A211">
        <v>11</v>
      </c>
      <c r="B211">
        <v>15</v>
      </c>
      <c r="C211">
        <v>27</v>
      </c>
      <c r="D211">
        <v>10</v>
      </c>
      <c r="E211">
        <v>292</v>
      </c>
      <c r="F211">
        <v>6</v>
      </c>
      <c r="G211">
        <v>2</v>
      </c>
      <c r="H211">
        <v>4</v>
      </c>
      <c r="I211">
        <v>4</v>
      </c>
      <c r="J211">
        <v>71</v>
      </c>
      <c r="K211">
        <v>2</v>
      </c>
      <c r="L211">
        <v>15</v>
      </c>
      <c r="M211">
        <v>31</v>
      </c>
      <c r="N211">
        <v>19</v>
      </c>
      <c r="O211">
        <v>1013</v>
      </c>
      <c r="P211">
        <v>42690</v>
      </c>
    </row>
    <row r="212" spans="1:16" x14ac:dyDescent="0.35">
      <c r="A212">
        <v>11</v>
      </c>
      <c r="B212">
        <v>15</v>
      </c>
      <c r="C212">
        <v>27</v>
      </c>
      <c r="D212">
        <v>10</v>
      </c>
      <c r="E212">
        <v>292</v>
      </c>
      <c r="F212">
        <v>6</v>
      </c>
      <c r="G212">
        <v>2</v>
      </c>
      <c r="H212">
        <v>4</v>
      </c>
      <c r="I212">
        <v>4</v>
      </c>
      <c r="J212">
        <v>70</v>
      </c>
      <c r="K212">
        <v>2</v>
      </c>
      <c r="L212">
        <v>15</v>
      </c>
      <c r="M212">
        <v>31</v>
      </c>
      <c r="N212">
        <v>19</v>
      </c>
      <c r="O212">
        <v>1013</v>
      </c>
      <c r="P212">
        <v>38555</v>
      </c>
    </row>
    <row r="213" spans="1:16" x14ac:dyDescent="0.35">
      <c r="A213">
        <v>11</v>
      </c>
      <c r="B213">
        <v>15</v>
      </c>
      <c r="C213">
        <v>27</v>
      </c>
      <c r="D213">
        <v>10</v>
      </c>
      <c r="E213">
        <v>292</v>
      </c>
      <c r="F213">
        <v>6</v>
      </c>
      <c r="G213">
        <v>2</v>
      </c>
      <c r="H213">
        <v>4</v>
      </c>
      <c r="I213">
        <v>4</v>
      </c>
      <c r="J213">
        <v>70</v>
      </c>
      <c r="K213">
        <v>2</v>
      </c>
      <c r="L213">
        <v>15</v>
      </c>
      <c r="M213">
        <v>31</v>
      </c>
      <c r="N213">
        <v>19</v>
      </c>
      <c r="O213">
        <v>1013</v>
      </c>
      <c r="P213">
        <v>35255</v>
      </c>
    </row>
    <row r="214" spans="1:16" x14ac:dyDescent="0.35">
      <c r="A214">
        <v>11</v>
      </c>
      <c r="B214">
        <v>15</v>
      </c>
      <c r="C214">
        <v>27</v>
      </c>
      <c r="D214">
        <v>10</v>
      </c>
      <c r="E214">
        <v>300</v>
      </c>
      <c r="F214">
        <v>6</v>
      </c>
      <c r="G214">
        <v>2</v>
      </c>
      <c r="H214">
        <v>1</v>
      </c>
      <c r="I214">
        <v>4</v>
      </c>
      <c r="J214">
        <v>70</v>
      </c>
      <c r="K214">
        <v>2</v>
      </c>
      <c r="L214">
        <v>15</v>
      </c>
      <c r="M214">
        <v>27</v>
      </c>
      <c r="N214">
        <v>18</v>
      </c>
      <c r="O214">
        <v>1013</v>
      </c>
      <c r="P214">
        <v>38590</v>
      </c>
    </row>
    <row r="215" spans="1:16" x14ac:dyDescent="0.35">
      <c r="A215">
        <v>11</v>
      </c>
      <c r="B215">
        <v>15</v>
      </c>
      <c r="C215">
        <v>27</v>
      </c>
      <c r="D215">
        <v>10</v>
      </c>
      <c r="E215">
        <v>292</v>
      </c>
      <c r="F215">
        <v>6</v>
      </c>
      <c r="G215">
        <v>2</v>
      </c>
      <c r="H215">
        <v>1</v>
      </c>
      <c r="I215">
        <v>4</v>
      </c>
      <c r="J215">
        <v>70</v>
      </c>
      <c r="K215">
        <v>2</v>
      </c>
      <c r="L215">
        <v>15</v>
      </c>
      <c r="M215">
        <v>27</v>
      </c>
      <c r="N215">
        <v>18</v>
      </c>
      <c r="O215">
        <v>1013</v>
      </c>
      <c r="P215">
        <v>34760</v>
      </c>
    </row>
    <row r="216" spans="1:16" x14ac:dyDescent="0.35">
      <c r="A216">
        <v>11</v>
      </c>
      <c r="B216">
        <v>15</v>
      </c>
      <c r="C216">
        <v>28</v>
      </c>
      <c r="D216">
        <v>10</v>
      </c>
      <c r="E216">
        <v>292</v>
      </c>
      <c r="F216">
        <v>6</v>
      </c>
      <c r="G216">
        <v>2</v>
      </c>
      <c r="H216">
        <v>1</v>
      </c>
      <c r="I216">
        <v>4</v>
      </c>
      <c r="J216">
        <v>70</v>
      </c>
      <c r="K216">
        <v>2</v>
      </c>
      <c r="L216">
        <v>15</v>
      </c>
      <c r="M216">
        <v>27</v>
      </c>
      <c r="N216">
        <v>18</v>
      </c>
      <c r="O216">
        <v>1013</v>
      </c>
      <c r="P216">
        <v>41135</v>
      </c>
    </row>
    <row r="217" spans="1:16" x14ac:dyDescent="0.35">
      <c r="A217">
        <v>11</v>
      </c>
      <c r="B217">
        <v>15</v>
      </c>
      <c r="C217">
        <v>28</v>
      </c>
      <c r="D217">
        <v>10</v>
      </c>
      <c r="E217">
        <v>292</v>
      </c>
      <c r="F217">
        <v>6</v>
      </c>
      <c r="G217">
        <v>2</v>
      </c>
      <c r="H217">
        <v>1</v>
      </c>
      <c r="I217">
        <v>4</v>
      </c>
      <c r="J217">
        <v>70</v>
      </c>
      <c r="K217">
        <v>2</v>
      </c>
      <c r="L217">
        <v>15</v>
      </c>
      <c r="M217">
        <v>27</v>
      </c>
      <c r="N217">
        <v>18</v>
      </c>
      <c r="O217">
        <v>1013</v>
      </c>
      <c r="P217">
        <v>45270</v>
      </c>
    </row>
    <row r="218" spans="1:16" x14ac:dyDescent="0.35">
      <c r="A218">
        <v>11</v>
      </c>
      <c r="B218">
        <v>15</v>
      </c>
      <c r="C218">
        <v>28</v>
      </c>
      <c r="D218">
        <v>10</v>
      </c>
      <c r="E218">
        <v>300</v>
      </c>
      <c r="F218">
        <v>6</v>
      </c>
      <c r="G218">
        <v>2</v>
      </c>
      <c r="H218">
        <v>1</v>
      </c>
      <c r="I218">
        <v>4</v>
      </c>
      <c r="J218">
        <v>70</v>
      </c>
      <c r="K218">
        <v>2</v>
      </c>
      <c r="L218">
        <v>15</v>
      </c>
      <c r="M218">
        <v>27</v>
      </c>
      <c r="N218">
        <v>18</v>
      </c>
      <c r="O218">
        <v>1013</v>
      </c>
      <c r="P218">
        <v>38670</v>
      </c>
    </row>
    <row r="219" spans="1:16" x14ac:dyDescent="0.35">
      <c r="A219">
        <v>11</v>
      </c>
      <c r="B219">
        <v>15</v>
      </c>
      <c r="C219">
        <v>28</v>
      </c>
      <c r="D219">
        <v>10</v>
      </c>
      <c r="E219">
        <v>292</v>
      </c>
      <c r="F219">
        <v>6</v>
      </c>
      <c r="G219">
        <v>2</v>
      </c>
      <c r="H219">
        <v>4</v>
      </c>
      <c r="I219">
        <v>4</v>
      </c>
      <c r="J219">
        <v>71</v>
      </c>
      <c r="K219">
        <v>2</v>
      </c>
      <c r="L219">
        <v>15</v>
      </c>
      <c r="M219">
        <v>30</v>
      </c>
      <c r="N219">
        <v>19</v>
      </c>
      <c r="O219">
        <v>1013</v>
      </c>
      <c r="P219">
        <v>38635</v>
      </c>
    </row>
    <row r="220" spans="1:16" x14ac:dyDescent="0.35">
      <c r="A220">
        <v>11</v>
      </c>
      <c r="B220">
        <v>15</v>
      </c>
      <c r="C220">
        <v>28</v>
      </c>
      <c r="D220">
        <v>10</v>
      </c>
      <c r="E220">
        <v>300</v>
      </c>
      <c r="F220">
        <v>6</v>
      </c>
      <c r="G220">
        <v>2</v>
      </c>
      <c r="H220">
        <v>4</v>
      </c>
      <c r="I220">
        <v>4</v>
      </c>
      <c r="J220">
        <v>71</v>
      </c>
      <c r="K220">
        <v>2</v>
      </c>
      <c r="L220">
        <v>15</v>
      </c>
      <c r="M220">
        <v>30</v>
      </c>
      <c r="N220">
        <v>19</v>
      </c>
      <c r="O220">
        <v>1013</v>
      </c>
      <c r="P220">
        <v>36170</v>
      </c>
    </row>
    <row r="221" spans="1:16" x14ac:dyDescent="0.35">
      <c r="A221">
        <v>11</v>
      </c>
      <c r="B221">
        <v>15</v>
      </c>
      <c r="C221">
        <v>28</v>
      </c>
      <c r="D221">
        <v>10</v>
      </c>
      <c r="E221">
        <v>300</v>
      </c>
      <c r="F221">
        <v>6</v>
      </c>
      <c r="G221">
        <v>2</v>
      </c>
      <c r="H221">
        <v>1</v>
      </c>
      <c r="I221">
        <v>4</v>
      </c>
      <c r="J221">
        <v>70</v>
      </c>
      <c r="K221">
        <v>2</v>
      </c>
      <c r="L221">
        <v>15</v>
      </c>
      <c r="M221">
        <v>27</v>
      </c>
      <c r="N221">
        <v>18</v>
      </c>
      <c r="O221">
        <v>1013</v>
      </c>
      <c r="P221">
        <v>38175</v>
      </c>
    </row>
    <row r="222" spans="1:16" x14ac:dyDescent="0.35">
      <c r="A222">
        <v>11</v>
      </c>
      <c r="B222">
        <v>15</v>
      </c>
      <c r="C222">
        <v>28</v>
      </c>
      <c r="D222">
        <v>10</v>
      </c>
      <c r="E222">
        <v>292</v>
      </c>
      <c r="F222">
        <v>6</v>
      </c>
      <c r="G222">
        <v>2</v>
      </c>
      <c r="H222">
        <v>4</v>
      </c>
      <c r="I222">
        <v>4</v>
      </c>
      <c r="J222">
        <v>70</v>
      </c>
      <c r="K222">
        <v>2</v>
      </c>
      <c r="L222">
        <v>15</v>
      </c>
      <c r="M222">
        <v>30</v>
      </c>
      <c r="N222">
        <v>19</v>
      </c>
      <c r="O222">
        <v>1013</v>
      </c>
      <c r="P222">
        <v>32340</v>
      </c>
    </row>
    <row r="223" spans="1:16" x14ac:dyDescent="0.35">
      <c r="A223">
        <v>11</v>
      </c>
      <c r="B223">
        <v>15</v>
      </c>
      <c r="C223">
        <v>28</v>
      </c>
      <c r="D223">
        <v>10</v>
      </c>
      <c r="E223">
        <v>292</v>
      </c>
      <c r="F223">
        <v>6</v>
      </c>
      <c r="G223">
        <v>2</v>
      </c>
      <c r="H223">
        <v>4</v>
      </c>
      <c r="I223">
        <v>4</v>
      </c>
      <c r="J223">
        <v>71</v>
      </c>
      <c r="K223">
        <v>2</v>
      </c>
      <c r="L223">
        <v>15</v>
      </c>
      <c r="M223">
        <v>30</v>
      </c>
      <c r="N223">
        <v>19</v>
      </c>
      <c r="O223">
        <v>1013</v>
      </c>
      <c r="P223">
        <v>42770</v>
      </c>
    </row>
    <row r="224" spans="1:16" x14ac:dyDescent="0.35">
      <c r="A224">
        <v>11</v>
      </c>
      <c r="B224">
        <v>15</v>
      </c>
      <c r="C224">
        <v>28</v>
      </c>
      <c r="D224">
        <v>10</v>
      </c>
      <c r="E224">
        <v>292</v>
      </c>
      <c r="F224">
        <v>6</v>
      </c>
      <c r="G224">
        <v>2</v>
      </c>
      <c r="H224">
        <v>1</v>
      </c>
      <c r="I224">
        <v>4</v>
      </c>
      <c r="J224">
        <v>70</v>
      </c>
      <c r="K224">
        <v>2</v>
      </c>
      <c r="L224">
        <v>15</v>
      </c>
      <c r="M224">
        <v>27</v>
      </c>
      <c r="N224">
        <v>18</v>
      </c>
      <c r="O224">
        <v>1013</v>
      </c>
      <c r="P224">
        <v>34840</v>
      </c>
    </row>
    <row r="225" spans="1:16" x14ac:dyDescent="0.35">
      <c r="A225">
        <v>11</v>
      </c>
      <c r="B225">
        <v>15</v>
      </c>
      <c r="C225">
        <v>28</v>
      </c>
      <c r="D225">
        <v>10</v>
      </c>
      <c r="E225">
        <v>300</v>
      </c>
      <c r="F225">
        <v>6</v>
      </c>
      <c r="G225">
        <v>2</v>
      </c>
      <c r="H225">
        <v>4</v>
      </c>
      <c r="I225">
        <v>4</v>
      </c>
      <c r="J225">
        <v>71</v>
      </c>
      <c r="K225">
        <v>2</v>
      </c>
      <c r="L225">
        <v>15</v>
      </c>
      <c r="M225">
        <v>30</v>
      </c>
      <c r="N225">
        <v>19</v>
      </c>
      <c r="O225">
        <v>1013</v>
      </c>
      <c r="P225">
        <v>35675</v>
      </c>
    </row>
    <row r="226" spans="1:16" x14ac:dyDescent="0.35">
      <c r="A226">
        <v>11</v>
      </c>
      <c r="B226">
        <v>18</v>
      </c>
      <c r="C226">
        <v>13</v>
      </c>
      <c r="D226">
        <v>9</v>
      </c>
      <c r="E226">
        <v>250</v>
      </c>
      <c r="F226">
        <v>6</v>
      </c>
      <c r="G226">
        <v>2</v>
      </c>
      <c r="H226">
        <v>3</v>
      </c>
      <c r="I226">
        <v>4</v>
      </c>
      <c r="J226">
        <v>71</v>
      </c>
      <c r="K226">
        <v>2</v>
      </c>
      <c r="L226">
        <v>15</v>
      </c>
      <c r="M226">
        <v>24</v>
      </c>
      <c r="N226">
        <v>16</v>
      </c>
      <c r="O226">
        <v>1013</v>
      </c>
      <c r="P226">
        <v>32065</v>
      </c>
    </row>
    <row r="227" spans="1:16" x14ac:dyDescent="0.35">
      <c r="A227">
        <v>11</v>
      </c>
      <c r="B227">
        <v>18</v>
      </c>
      <c r="C227">
        <v>13</v>
      </c>
      <c r="D227">
        <v>9</v>
      </c>
      <c r="E227">
        <v>250</v>
      </c>
      <c r="F227">
        <v>6</v>
      </c>
      <c r="G227">
        <v>2</v>
      </c>
      <c r="H227">
        <v>3</v>
      </c>
      <c r="I227">
        <v>4</v>
      </c>
      <c r="J227">
        <v>71</v>
      </c>
      <c r="K227">
        <v>2</v>
      </c>
      <c r="L227">
        <v>15</v>
      </c>
      <c r="M227">
        <v>24</v>
      </c>
      <c r="N227">
        <v>16</v>
      </c>
      <c r="O227">
        <v>1013</v>
      </c>
      <c r="P227">
        <v>28540</v>
      </c>
    </row>
    <row r="228" spans="1:16" x14ac:dyDescent="0.35">
      <c r="A228">
        <v>11</v>
      </c>
      <c r="B228">
        <v>18</v>
      </c>
      <c r="C228">
        <v>14</v>
      </c>
      <c r="D228">
        <v>9</v>
      </c>
      <c r="E228">
        <v>255</v>
      </c>
      <c r="F228">
        <v>6</v>
      </c>
      <c r="G228">
        <v>2</v>
      </c>
      <c r="H228">
        <v>3</v>
      </c>
      <c r="I228">
        <v>4</v>
      </c>
      <c r="J228">
        <v>71</v>
      </c>
      <c r="K228">
        <v>2</v>
      </c>
      <c r="L228">
        <v>15</v>
      </c>
      <c r="M228">
        <v>25</v>
      </c>
      <c r="N228">
        <v>16</v>
      </c>
      <c r="O228">
        <v>1013</v>
      </c>
      <c r="P228">
        <v>32315</v>
      </c>
    </row>
    <row r="229" spans="1:16" x14ac:dyDescent="0.35">
      <c r="A229">
        <v>11</v>
      </c>
      <c r="B229">
        <v>18</v>
      </c>
      <c r="C229">
        <v>14</v>
      </c>
      <c r="D229">
        <v>10</v>
      </c>
      <c r="E229">
        <v>250</v>
      </c>
      <c r="F229">
        <v>6</v>
      </c>
      <c r="G229">
        <v>2</v>
      </c>
      <c r="H229">
        <v>3</v>
      </c>
      <c r="I229">
        <v>4</v>
      </c>
      <c r="J229">
        <v>71</v>
      </c>
      <c r="K229">
        <v>2</v>
      </c>
      <c r="L229">
        <v>15</v>
      </c>
      <c r="M229">
        <v>25</v>
      </c>
      <c r="N229">
        <v>16</v>
      </c>
      <c r="O229">
        <v>1013</v>
      </c>
      <c r="P229">
        <v>28885</v>
      </c>
    </row>
    <row r="230" spans="1:16" x14ac:dyDescent="0.35">
      <c r="A230">
        <v>11</v>
      </c>
      <c r="B230">
        <v>18</v>
      </c>
      <c r="C230">
        <v>15</v>
      </c>
      <c r="D230">
        <v>10</v>
      </c>
      <c r="E230">
        <v>250</v>
      </c>
      <c r="F230">
        <v>6</v>
      </c>
      <c r="G230">
        <v>2</v>
      </c>
      <c r="H230">
        <v>3</v>
      </c>
      <c r="I230">
        <v>4</v>
      </c>
      <c r="J230">
        <v>71</v>
      </c>
      <c r="K230">
        <v>2</v>
      </c>
      <c r="L230">
        <v>15</v>
      </c>
      <c r="M230">
        <v>25</v>
      </c>
      <c r="N230">
        <v>16</v>
      </c>
      <c r="O230">
        <v>1013</v>
      </c>
      <c r="P230">
        <v>29185</v>
      </c>
    </row>
    <row r="231" spans="1:16" x14ac:dyDescent="0.35">
      <c r="A231">
        <v>11</v>
      </c>
      <c r="B231">
        <v>18</v>
      </c>
      <c r="C231">
        <v>15</v>
      </c>
      <c r="D231">
        <v>9</v>
      </c>
      <c r="E231">
        <v>255</v>
      </c>
      <c r="F231">
        <v>6</v>
      </c>
      <c r="G231">
        <v>2</v>
      </c>
      <c r="H231">
        <v>3</v>
      </c>
      <c r="I231">
        <v>4</v>
      </c>
      <c r="J231">
        <v>71</v>
      </c>
      <c r="K231">
        <v>2</v>
      </c>
      <c r="L231">
        <v>15</v>
      </c>
      <c r="M231">
        <v>25</v>
      </c>
      <c r="N231">
        <v>16</v>
      </c>
      <c r="O231">
        <v>1013</v>
      </c>
      <c r="P231">
        <v>32615</v>
      </c>
    </row>
    <row r="232" spans="1:16" x14ac:dyDescent="0.35">
      <c r="A232">
        <v>34</v>
      </c>
      <c r="B232">
        <v>19</v>
      </c>
      <c r="C232">
        <v>5</v>
      </c>
      <c r="D232">
        <v>10</v>
      </c>
      <c r="E232">
        <v>222</v>
      </c>
      <c r="F232">
        <v>6</v>
      </c>
      <c r="G232">
        <v>4</v>
      </c>
      <c r="H232">
        <v>4</v>
      </c>
      <c r="I232">
        <v>2</v>
      </c>
      <c r="J232">
        <v>71</v>
      </c>
      <c r="K232">
        <v>1</v>
      </c>
      <c r="L232">
        <v>7</v>
      </c>
      <c r="M232">
        <v>22</v>
      </c>
      <c r="N232">
        <v>16</v>
      </c>
      <c r="O232">
        <v>2009</v>
      </c>
      <c r="P232">
        <v>2847</v>
      </c>
    </row>
    <row r="233" spans="1:16" x14ac:dyDescent="0.35">
      <c r="A233">
        <v>34</v>
      </c>
      <c r="B233">
        <v>19</v>
      </c>
      <c r="C233">
        <v>5</v>
      </c>
      <c r="D233">
        <v>10</v>
      </c>
      <c r="E233">
        <v>222</v>
      </c>
      <c r="F233">
        <v>6</v>
      </c>
      <c r="G233">
        <v>4</v>
      </c>
      <c r="H233">
        <v>4</v>
      </c>
      <c r="I233">
        <v>2</v>
      </c>
      <c r="J233">
        <v>71</v>
      </c>
      <c r="K233">
        <v>1</v>
      </c>
      <c r="L233">
        <v>9</v>
      </c>
      <c r="M233">
        <v>22</v>
      </c>
      <c r="N233">
        <v>16</v>
      </c>
      <c r="O233">
        <v>2009</v>
      </c>
      <c r="P233">
        <v>2488</v>
      </c>
    </row>
    <row r="234" spans="1:16" x14ac:dyDescent="0.35">
      <c r="A234">
        <v>34</v>
      </c>
      <c r="B234">
        <v>19</v>
      </c>
      <c r="C234">
        <v>5</v>
      </c>
      <c r="D234">
        <v>10</v>
      </c>
      <c r="E234">
        <v>300</v>
      </c>
      <c r="F234">
        <v>6</v>
      </c>
      <c r="G234">
        <v>4</v>
      </c>
      <c r="H234">
        <v>4</v>
      </c>
      <c r="I234">
        <v>2</v>
      </c>
      <c r="J234">
        <v>61</v>
      </c>
      <c r="K234">
        <v>1</v>
      </c>
      <c r="L234">
        <v>1</v>
      </c>
      <c r="M234">
        <v>22</v>
      </c>
      <c r="N234">
        <v>16</v>
      </c>
      <c r="O234">
        <v>2009</v>
      </c>
      <c r="P234">
        <v>2683</v>
      </c>
    </row>
    <row r="235" spans="1:16" x14ac:dyDescent="0.35">
      <c r="A235">
        <v>34</v>
      </c>
      <c r="B235">
        <v>19</v>
      </c>
      <c r="C235">
        <v>5</v>
      </c>
      <c r="D235">
        <v>10</v>
      </c>
      <c r="E235">
        <v>222</v>
      </c>
      <c r="F235">
        <v>6</v>
      </c>
      <c r="G235">
        <v>4</v>
      </c>
      <c r="H235">
        <v>4</v>
      </c>
      <c r="I235">
        <v>2</v>
      </c>
      <c r="J235">
        <v>71</v>
      </c>
      <c r="K235">
        <v>1</v>
      </c>
      <c r="L235">
        <v>9</v>
      </c>
      <c r="M235">
        <v>22</v>
      </c>
      <c r="N235">
        <v>16</v>
      </c>
      <c r="O235">
        <v>2009</v>
      </c>
      <c r="P235">
        <v>2553</v>
      </c>
    </row>
    <row r="236" spans="1:16" x14ac:dyDescent="0.35">
      <c r="A236">
        <v>34</v>
      </c>
      <c r="B236">
        <v>19</v>
      </c>
      <c r="C236">
        <v>6</v>
      </c>
      <c r="D236">
        <v>10</v>
      </c>
      <c r="E236">
        <v>300</v>
      </c>
      <c r="F236">
        <v>6</v>
      </c>
      <c r="G236">
        <v>4</v>
      </c>
      <c r="H236">
        <v>4</v>
      </c>
      <c r="I236">
        <v>2</v>
      </c>
      <c r="J236">
        <v>71</v>
      </c>
      <c r="K236">
        <v>1</v>
      </c>
      <c r="L236">
        <v>9</v>
      </c>
      <c r="M236">
        <v>22</v>
      </c>
      <c r="N236">
        <v>16</v>
      </c>
      <c r="O236">
        <v>2009</v>
      </c>
      <c r="P236">
        <v>3049</v>
      </c>
    </row>
    <row r="237" spans="1:16" x14ac:dyDescent="0.35">
      <c r="A237">
        <v>34</v>
      </c>
      <c r="B237">
        <v>19</v>
      </c>
      <c r="C237">
        <v>6</v>
      </c>
      <c r="D237">
        <v>10</v>
      </c>
      <c r="E237">
        <v>222</v>
      </c>
      <c r="F237">
        <v>6</v>
      </c>
      <c r="G237">
        <v>4</v>
      </c>
      <c r="H237">
        <v>4</v>
      </c>
      <c r="I237">
        <v>2</v>
      </c>
      <c r="J237">
        <v>71</v>
      </c>
      <c r="K237">
        <v>1</v>
      </c>
      <c r="L237">
        <v>9</v>
      </c>
      <c r="M237">
        <v>22</v>
      </c>
      <c r="N237">
        <v>17</v>
      </c>
      <c r="O237">
        <v>2009</v>
      </c>
      <c r="P237">
        <v>2774</v>
      </c>
    </row>
    <row r="238" spans="1:16" x14ac:dyDescent="0.35">
      <c r="A238">
        <v>34</v>
      </c>
      <c r="B238">
        <v>19</v>
      </c>
      <c r="C238">
        <v>6</v>
      </c>
      <c r="D238">
        <v>10</v>
      </c>
      <c r="E238">
        <v>222</v>
      </c>
      <c r="F238">
        <v>6</v>
      </c>
      <c r="G238">
        <v>4</v>
      </c>
      <c r="H238">
        <v>4</v>
      </c>
      <c r="I238">
        <v>2</v>
      </c>
      <c r="J238">
        <v>71</v>
      </c>
      <c r="K238">
        <v>1</v>
      </c>
      <c r="L238">
        <v>9</v>
      </c>
      <c r="M238">
        <v>22</v>
      </c>
      <c r="N238">
        <v>17</v>
      </c>
      <c r="O238">
        <v>2009</v>
      </c>
      <c r="P238">
        <v>2702</v>
      </c>
    </row>
    <row r="239" spans="1:16" x14ac:dyDescent="0.35">
      <c r="A239">
        <v>34</v>
      </c>
      <c r="B239">
        <v>19</v>
      </c>
      <c r="C239">
        <v>6</v>
      </c>
      <c r="D239">
        <v>10</v>
      </c>
      <c r="E239">
        <v>222</v>
      </c>
      <c r="F239">
        <v>6</v>
      </c>
      <c r="G239">
        <v>4</v>
      </c>
      <c r="H239">
        <v>4</v>
      </c>
      <c r="I239">
        <v>2</v>
      </c>
      <c r="J239">
        <v>71</v>
      </c>
      <c r="K239">
        <v>1</v>
      </c>
      <c r="L239">
        <v>7</v>
      </c>
      <c r="M239">
        <v>22</v>
      </c>
      <c r="N239">
        <v>17</v>
      </c>
      <c r="O239">
        <v>2009</v>
      </c>
      <c r="P239">
        <v>3101</v>
      </c>
    </row>
    <row r="240" spans="1:16" x14ac:dyDescent="0.35">
      <c r="A240">
        <v>34</v>
      </c>
      <c r="B240">
        <v>19</v>
      </c>
      <c r="C240">
        <v>7</v>
      </c>
      <c r="D240">
        <v>10</v>
      </c>
      <c r="E240">
        <v>300</v>
      </c>
      <c r="F240">
        <v>6</v>
      </c>
      <c r="G240">
        <v>4</v>
      </c>
      <c r="H240">
        <v>4</v>
      </c>
      <c r="I240">
        <v>2</v>
      </c>
      <c r="J240">
        <v>71</v>
      </c>
      <c r="K240">
        <v>1</v>
      </c>
      <c r="L240">
        <v>9</v>
      </c>
      <c r="M240">
        <v>22</v>
      </c>
      <c r="N240">
        <v>16</v>
      </c>
      <c r="O240">
        <v>2009</v>
      </c>
      <c r="P240">
        <v>3510</v>
      </c>
    </row>
    <row r="241" spans="1:16" x14ac:dyDescent="0.35">
      <c r="A241">
        <v>34</v>
      </c>
      <c r="B241">
        <v>19</v>
      </c>
      <c r="C241">
        <v>7</v>
      </c>
      <c r="D241">
        <v>10</v>
      </c>
      <c r="E241">
        <v>222</v>
      </c>
      <c r="F241">
        <v>6</v>
      </c>
      <c r="G241">
        <v>4</v>
      </c>
      <c r="H241">
        <v>4</v>
      </c>
      <c r="I241">
        <v>2</v>
      </c>
      <c r="J241">
        <v>71</v>
      </c>
      <c r="K241">
        <v>1</v>
      </c>
      <c r="L241">
        <v>9</v>
      </c>
      <c r="M241">
        <v>22</v>
      </c>
      <c r="N241">
        <v>17</v>
      </c>
      <c r="O241">
        <v>2009</v>
      </c>
      <c r="P241">
        <v>3107</v>
      </c>
    </row>
    <row r="242" spans="1:16" x14ac:dyDescent="0.35">
      <c r="A242">
        <v>34</v>
      </c>
      <c r="B242">
        <v>19</v>
      </c>
      <c r="C242">
        <v>7</v>
      </c>
      <c r="D242">
        <v>10</v>
      </c>
      <c r="E242">
        <v>222</v>
      </c>
      <c r="F242">
        <v>6</v>
      </c>
      <c r="G242">
        <v>4</v>
      </c>
      <c r="H242">
        <v>4</v>
      </c>
      <c r="I242">
        <v>2</v>
      </c>
      <c r="J242">
        <v>71</v>
      </c>
      <c r="K242">
        <v>1</v>
      </c>
      <c r="L242">
        <v>7</v>
      </c>
      <c r="M242">
        <v>22</v>
      </c>
      <c r="N242">
        <v>17</v>
      </c>
      <c r="O242">
        <v>2009</v>
      </c>
      <c r="P242">
        <v>3624</v>
      </c>
    </row>
    <row r="243" spans="1:16" x14ac:dyDescent="0.35">
      <c r="A243">
        <v>34</v>
      </c>
      <c r="B243">
        <v>19</v>
      </c>
      <c r="C243">
        <v>7</v>
      </c>
      <c r="D243">
        <v>10</v>
      </c>
      <c r="E243">
        <v>222</v>
      </c>
      <c r="F243">
        <v>6</v>
      </c>
      <c r="G243">
        <v>4</v>
      </c>
      <c r="H243">
        <v>4</v>
      </c>
      <c r="I243">
        <v>2</v>
      </c>
      <c r="J243">
        <v>71</v>
      </c>
      <c r="K243">
        <v>1</v>
      </c>
      <c r="L243">
        <v>9</v>
      </c>
      <c r="M243">
        <v>22</v>
      </c>
      <c r="N243">
        <v>17</v>
      </c>
      <c r="O243">
        <v>2009</v>
      </c>
      <c r="P243">
        <v>3185</v>
      </c>
    </row>
    <row r="244" spans="1:16" x14ac:dyDescent="0.35">
      <c r="A244">
        <v>30</v>
      </c>
      <c r="B244">
        <v>20</v>
      </c>
      <c r="C244">
        <v>3</v>
      </c>
      <c r="D244">
        <v>10</v>
      </c>
      <c r="E244">
        <v>82</v>
      </c>
      <c r="F244">
        <v>4</v>
      </c>
      <c r="G244">
        <v>4</v>
      </c>
      <c r="H244">
        <v>3</v>
      </c>
      <c r="I244">
        <v>2</v>
      </c>
      <c r="J244">
        <v>51</v>
      </c>
      <c r="K244">
        <v>1</v>
      </c>
      <c r="L244">
        <v>1</v>
      </c>
      <c r="M244">
        <v>33</v>
      </c>
      <c r="N244">
        <v>25</v>
      </c>
      <c r="O244">
        <v>586</v>
      </c>
      <c r="P244">
        <v>2000</v>
      </c>
    </row>
    <row r="245" spans="1:16" x14ac:dyDescent="0.35">
      <c r="A245">
        <v>30</v>
      </c>
      <c r="B245">
        <v>20</v>
      </c>
      <c r="C245">
        <v>4</v>
      </c>
      <c r="D245">
        <v>10</v>
      </c>
      <c r="E245">
        <v>82</v>
      </c>
      <c r="F245">
        <v>4</v>
      </c>
      <c r="G245">
        <v>4</v>
      </c>
      <c r="H245">
        <v>3</v>
      </c>
      <c r="I245">
        <v>2</v>
      </c>
      <c r="J245">
        <v>51</v>
      </c>
      <c r="K245">
        <v>1</v>
      </c>
      <c r="L245">
        <v>1</v>
      </c>
      <c r="M245">
        <v>33</v>
      </c>
      <c r="N245">
        <v>25</v>
      </c>
      <c r="O245">
        <v>586</v>
      </c>
      <c r="P245">
        <v>2000</v>
      </c>
    </row>
    <row r="246" spans="1:16" x14ac:dyDescent="0.35">
      <c r="A246">
        <v>30</v>
      </c>
      <c r="B246">
        <v>20</v>
      </c>
      <c r="C246">
        <v>4</v>
      </c>
      <c r="D246">
        <v>10</v>
      </c>
      <c r="E246">
        <v>82</v>
      </c>
      <c r="F246">
        <v>4</v>
      </c>
      <c r="G246">
        <v>4</v>
      </c>
      <c r="H246">
        <v>3</v>
      </c>
      <c r="I246">
        <v>2</v>
      </c>
      <c r="J246">
        <v>51</v>
      </c>
      <c r="K246">
        <v>1</v>
      </c>
      <c r="L246">
        <v>1</v>
      </c>
      <c r="M246">
        <v>32</v>
      </c>
      <c r="N246">
        <v>24</v>
      </c>
      <c r="O246">
        <v>586</v>
      </c>
      <c r="P246">
        <v>2000</v>
      </c>
    </row>
    <row r="247" spans="1:16" x14ac:dyDescent="0.35">
      <c r="A247">
        <v>30</v>
      </c>
      <c r="B247">
        <v>20</v>
      </c>
      <c r="C247">
        <v>5</v>
      </c>
      <c r="D247">
        <v>10</v>
      </c>
      <c r="E247">
        <v>82</v>
      </c>
      <c r="F247">
        <v>4</v>
      </c>
      <c r="G247">
        <v>4</v>
      </c>
      <c r="H247">
        <v>3</v>
      </c>
      <c r="I247">
        <v>2</v>
      </c>
      <c r="J247">
        <v>51</v>
      </c>
      <c r="K247">
        <v>1</v>
      </c>
      <c r="L247">
        <v>1</v>
      </c>
      <c r="M247">
        <v>33</v>
      </c>
      <c r="N247">
        <v>25</v>
      </c>
      <c r="O247">
        <v>586</v>
      </c>
      <c r="P247">
        <v>2000</v>
      </c>
    </row>
    <row r="248" spans="1:16" x14ac:dyDescent="0.35">
      <c r="A248">
        <v>32</v>
      </c>
      <c r="B248">
        <v>21</v>
      </c>
      <c r="C248">
        <v>1</v>
      </c>
      <c r="D248">
        <v>1</v>
      </c>
      <c r="E248">
        <v>134</v>
      </c>
      <c r="F248">
        <v>6</v>
      </c>
      <c r="G248">
        <v>2</v>
      </c>
      <c r="H248">
        <v>4</v>
      </c>
      <c r="I248">
        <v>4</v>
      </c>
      <c r="J248">
        <v>25</v>
      </c>
      <c r="K248">
        <v>2</v>
      </c>
      <c r="L248">
        <v>15</v>
      </c>
      <c r="M248">
        <v>23</v>
      </c>
      <c r="N248">
        <v>19</v>
      </c>
      <c r="O248">
        <v>617</v>
      </c>
      <c r="P248">
        <v>2144</v>
      </c>
    </row>
    <row r="249" spans="1:16" x14ac:dyDescent="0.35">
      <c r="A249">
        <v>32</v>
      </c>
      <c r="B249">
        <v>21</v>
      </c>
      <c r="C249">
        <v>1</v>
      </c>
      <c r="D249">
        <v>1</v>
      </c>
      <c r="E249">
        <v>134</v>
      </c>
      <c r="F249">
        <v>6</v>
      </c>
      <c r="G249">
        <v>2</v>
      </c>
      <c r="H249">
        <v>4</v>
      </c>
      <c r="I249">
        <v>4</v>
      </c>
      <c r="J249">
        <v>25</v>
      </c>
      <c r="K249">
        <v>2</v>
      </c>
      <c r="L249">
        <v>15</v>
      </c>
      <c r="M249">
        <v>23</v>
      </c>
      <c r="N249">
        <v>19</v>
      </c>
      <c r="O249">
        <v>617</v>
      </c>
      <c r="P249">
        <v>2098</v>
      </c>
    </row>
    <row r="250" spans="1:16" x14ac:dyDescent="0.35">
      <c r="A250">
        <v>32</v>
      </c>
      <c r="B250">
        <v>21</v>
      </c>
      <c r="C250">
        <v>2</v>
      </c>
      <c r="D250">
        <v>1</v>
      </c>
      <c r="E250">
        <v>134</v>
      </c>
      <c r="F250">
        <v>6</v>
      </c>
      <c r="G250">
        <v>2</v>
      </c>
      <c r="H250">
        <v>4</v>
      </c>
      <c r="I250">
        <v>4</v>
      </c>
      <c r="J250">
        <v>25</v>
      </c>
      <c r="K250">
        <v>2</v>
      </c>
      <c r="L250">
        <v>15</v>
      </c>
      <c r="M250">
        <v>23</v>
      </c>
      <c r="N250">
        <v>19</v>
      </c>
      <c r="O250">
        <v>617</v>
      </c>
      <c r="P250">
        <v>2178</v>
      </c>
    </row>
    <row r="251" spans="1:16" x14ac:dyDescent="0.35">
      <c r="A251">
        <v>32</v>
      </c>
      <c r="B251">
        <v>21</v>
      </c>
      <c r="C251">
        <v>2</v>
      </c>
      <c r="D251">
        <v>1</v>
      </c>
      <c r="E251">
        <v>134</v>
      </c>
      <c r="F251">
        <v>6</v>
      </c>
      <c r="G251">
        <v>2</v>
      </c>
      <c r="H251">
        <v>4</v>
      </c>
      <c r="I251">
        <v>4</v>
      </c>
      <c r="J251">
        <v>25</v>
      </c>
      <c r="K251">
        <v>2</v>
      </c>
      <c r="L251">
        <v>15</v>
      </c>
      <c r="M251">
        <v>23</v>
      </c>
      <c r="N251">
        <v>19</v>
      </c>
      <c r="O251">
        <v>617</v>
      </c>
      <c r="P251">
        <v>2311</v>
      </c>
    </row>
    <row r="252" spans="1:16" x14ac:dyDescent="0.35">
      <c r="A252">
        <v>34</v>
      </c>
      <c r="B252">
        <v>22</v>
      </c>
      <c r="C252">
        <v>18</v>
      </c>
      <c r="D252">
        <v>10</v>
      </c>
      <c r="E252">
        <v>306</v>
      </c>
      <c r="F252">
        <v>6</v>
      </c>
      <c r="G252">
        <v>2</v>
      </c>
      <c r="H252">
        <v>4</v>
      </c>
      <c r="I252">
        <v>2</v>
      </c>
      <c r="J252">
        <v>62</v>
      </c>
      <c r="K252">
        <v>1</v>
      </c>
      <c r="L252">
        <v>7</v>
      </c>
      <c r="M252">
        <v>23</v>
      </c>
      <c r="N252">
        <v>17</v>
      </c>
      <c r="O252">
        <v>2009</v>
      </c>
      <c r="P252">
        <v>36550</v>
      </c>
    </row>
    <row r="253" spans="1:16" x14ac:dyDescent="0.35">
      <c r="A253">
        <v>34</v>
      </c>
      <c r="B253">
        <v>22</v>
      </c>
      <c r="C253">
        <v>18</v>
      </c>
      <c r="D253">
        <v>10</v>
      </c>
      <c r="E253">
        <v>306</v>
      </c>
      <c r="F253">
        <v>6</v>
      </c>
      <c r="G253">
        <v>2</v>
      </c>
      <c r="H253">
        <v>4</v>
      </c>
      <c r="I253">
        <v>2</v>
      </c>
      <c r="J253">
        <v>62</v>
      </c>
      <c r="K253">
        <v>1</v>
      </c>
      <c r="L253">
        <v>7</v>
      </c>
      <c r="M253">
        <v>23</v>
      </c>
      <c r="N253">
        <v>17</v>
      </c>
      <c r="O253">
        <v>2009</v>
      </c>
      <c r="P253">
        <v>41250</v>
      </c>
    </row>
    <row r="254" spans="1:16" x14ac:dyDescent="0.35">
      <c r="A254">
        <v>34</v>
      </c>
      <c r="B254">
        <v>22</v>
      </c>
      <c r="C254">
        <v>18</v>
      </c>
      <c r="D254">
        <v>10</v>
      </c>
      <c r="E254">
        <v>306</v>
      </c>
      <c r="F254">
        <v>6</v>
      </c>
      <c r="G254">
        <v>2</v>
      </c>
      <c r="H254">
        <v>4</v>
      </c>
      <c r="I254">
        <v>2</v>
      </c>
      <c r="J254">
        <v>62</v>
      </c>
      <c r="K254">
        <v>1</v>
      </c>
      <c r="L254">
        <v>9</v>
      </c>
      <c r="M254">
        <v>24</v>
      </c>
      <c r="N254">
        <v>17</v>
      </c>
      <c r="O254">
        <v>2009</v>
      </c>
      <c r="P254">
        <v>30600</v>
      </c>
    </row>
    <row r="255" spans="1:16" x14ac:dyDescent="0.35">
      <c r="A255">
        <v>34</v>
      </c>
      <c r="B255">
        <v>22</v>
      </c>
      <c r="C255">
        <v>18</v>
      </c>
      <c r="D255">
        <v>10</v>
      </c>
      <c r="E255">
        <v>306</v>
      </c>
      <c r="F255">
        <v>6</v>
      </c>
      <c r="G255">
        <v>2</v>
      </c>
      <c r="H255">
        <v>4</v>
      </c>
      <c r="I255">
        <v>2</v>
      </c>
      <c r="J255">
        <v>62</v>
      </c>
      <c r="K255">
        <v>1</v>
      </c>
      <c r="L255">
        <v>9</v>
      </c>
      <c r="M255">
        <v>24</v>
      </c>
      <c r="N255">
        <v>17</v>
      </c>
      <c r="O255">
        <v>2009</v>
      </c>
      <c r="P255">
        <v>37100</v>
      </c>
    </row>
    <row r="256" spans="1:16" x14ac:dyDescent="0.35">
      <c r="A256">
        <v>34</v>
      </c>
      <c r="B256">
        <v>22</v>
      </c>
      <c r="C256">
        <v>18</v>
      </c>
      <c r="D256">
        <v>10</v>
      </c>
      <c r="E256">
        <v>306</v>
      </c>
      <c r="F256">
        <v>6</v>
      </c>
      <c r="G256">
        <v>4</v>
      </c>
      <c r="H256">
        <v>4</v>
      </c>
      <c r="I256">
        <v>2</v>
      </c>
      <c r="J256">
        <v>62</v>
      </c>
      <c r="K256">
        <v>1</v>
      </c>
      <c r="L256">
        <v>9</v>
      </c>
      <c r="M256">
        <v>25</v>
      </c>
      <c r="N256">
        <v>18</v>
      </c>
      <c r="O256">
        <v>2009</v>
      </c>
      <c r="P256">
        <v>27900</v>
      </c>
    </row>
    <row r="257" spans="1:16" x14ac:dyDescent="0.35">
      <c r="A257">
        <v>34</v>
      </c>
      <c r="B257">
        <v>22</v>
      </c>
      <c r="C257">
        <v>18</v>
      </c>
      <c r="D257">
        <v>10</v>
      </c>
      <c r="E257">
        <v>306</v>
      </c>
      <c r="F257">
        <v>6</v>
      </c>
      <c r="G257">
        <v>4</v>
      </c>
      <c r="H257">
        <v>4</v>
      </c>
      <c r="I257">
        <v>2</v>
      </c>
      <c r="J257">
        <v>62</v>
      </c>
      <c r="K257">
        <v>1</v>
      </c>
      <c r="L257">
        <v>9</v>
      </c>
      <c r="M257">
        <v>25</v>
      </c>
      <c r="N257">
        <v>18</v>
      </c>
      <c r="O257">
        <v>2009</v>
      </c>
      <c r="P257">
        <v>32700</v>
      </c>
    </row>
    <row r="258" spans="1:16" x14ac:dyDescent="0.35">
      <c r="A258">
        <v>34</v>
      </c>
      <c r="B258">
        <v>22</v>
      </c>
      <c r="C258">
        <v>18</v>
      </c>
      <c r="D258">
        <v>10</v>
      </c>
      <c r="E258">
        <v>306</v>
      </c>
      <c r="F258">
        <v>6</v>
      </c>
      <c r="G258">
        <v>4</v>
      </c>
      <c r="H258">
        <v>4</v>
      </c>
      <c r="I258">
        <v>2</v>
      </c>
      <c r="J258">
        <v>62</v>
      </c>
      <c r="K258">
        <v>1</v>
      </c>
      <c r="L258">
        <v>7</v>
      </c>
      <c r="M258">
        <v>24</v>
      </c>
      <c r="N258">
        <v>17</v>
      </c>
      <c r="O258">
        <v>2009</v>
      </c>
      <c r="P258">
        <v>40250</v>
      </c>
    </row>
    <row r="259" spans="1:16" x14ac:dyDescent="0.35">
      <c r="A259">
        <v>34</v>
      </c>
      <c r="B259">
        <v>22</v>
      </c>
      <c r="C259">
        <v>18</v>
      </c>
      <c r="D259">
        <v>10</v>
      </c>
      <c r="E259">
        <v>306</v>
      </c>
      <c r="F259">
        <v>6</v>
      </c>
      <c r="G259">
        <v>4</v>
      </c>
      <c r="H259">
        <v>4</v>
      </c>
      <c r="I259">
        <v>2</v>
      </c>
      <c r="J259">
        <v>62</v>
      </c>
      <c r="K259">
        <v>1</v>
      </c>
      <c r="L259">
        <v>7</v>
      </c>
      <c r="M259">
        <v>24</v>
      </c>
      <c r="N259">
        <v>17</v>
      </c>
      <c r="O259">
        <v>2009</v>
      </c>
      <c r="P259">
        <v>35550</v>
      </c>
    </row>
    <row r="260" spans="1:16" x14ac:dyDescent="0.35">
      <c r="A260">
        <v>34</v>
      </c>
      <c r="B260">
        <v>22</v>
      </c>
      <c r="C260">
        <v>18</v>
      </c>
      <c r="D260">
        <v>10</v>
      </c>
      <c r="E260">
        <v>306</v>
      </c>
      <c r="F260">
        <v>6</v>
      </c>
      <c r="G260">
        <v>4</v>
      </c>
      <c r="H260">
        <v>4</v>
      </c>
      <c r="I260">
        <v>2</v>
      </c>
      <c r="J260">
        <v>62</v>
      </c>
      <c r="K260">
        <v>1</v>
      </c>
      <c r="L260">
        <v>9</v>
      </c>
      <c r="M260">
        <v>25</v>
      </c>
      <c r="N260">
        <v>18</v>
      </c>
      <c r="O260">
        <v>2009</v>
      </c>
      <c r="P260">
        <v>36100</v>
      </c>
    </row>
    <row r="261" spans="1:16" x14ac:dyDescent="0.35">
      <c r="A261">
        <v>34</v>
      </c>
      <c r="B261">
        <v>22</v>
      </c>
      <c r="C261">
        <v>18</v>
      </c>
      <c r="D261">
        <v>10</v>
      </c>
      <c r="E261">
        <v>306</v>
      </c>
      <c r="F261">
        <v>6</v>
      </c>
      <c r="G261">
        <v>2</v>
      </c>
      <c r="H261">
        <v>4</v>
      </c>
      <c r="I261">
        <v>2</v>
      </c>
      <c r="J261">
        <v>62</v>
      </c>
      <c r="K261">
        <v>1</v>
      </c>
      <c r="L261">
        <v>9</v>
      </c>
      <c r="M261">
        <v>24</v>
      </c>
      <c r="N261">
        <v>17</v>
      </c>
      <c r="O261">
        <v>2009</v>
      </c>
      <c r="P261">
        <v>33200</v>
      </c>
    </row>
    <row r="262" spans="1:16" x14ac:dyDescent="0.35">
      <c r="A262">
        <v>34</v>
      </c>
      <c r="B262">
        <v>22</v>
      </c>
      <c r="C262">
        <v>18</v>
      </c>
      <c r="D262">
        <v>10</v>
      </c>
      <c r="E262">
        <v>306</v>
      </c>
      <c r="F262">
        <v>6</v>
      </c>
      <c r="G262">
        <v>4</v>
      </c>
      <c r="H262">
        <v>4</v>
      </c>
      <c r="I262">
        <v>2</v>
      </c>
      <c r="J262">
        <v>62</v>
      </c>
      <c r="K262">
        <v>1</v>
      </c>
      <c r="L262">
        <v>7</v>
      </c>
      <c r="M262">
        <v>24</v>
      </c>
      <c r="N262">
        <v>17</v>
      </c>
      <c r="O262">
        <v>2009</v>
      </c>
      <c r="P262">
        <v>37900</v>
      </c>
    </row>
    <row r="263" spans="1:16" x14ac:dyDescent="0.35">
      <c r="A263">
        <v>34</v>
      </c>
      <c r="B263">
        <v>22</v>
      </c>
      <c r="C263">
        <v>18</v>
      </c>
      <c r="D263">
        <v>10</v>
      </c>
      <c r="E263">
        <v>306</v>
      </c>
      <c r="F263">
        <v>6</v>
      </c>
      <c r="G263">
        <v>4</v>
      </c>
      <c r="H263">
        <v>4</v>
      </c>
      <c r="I263">
        <v>2</v>
      </c>
      <c r="J263">
        <v>62</v>
      </c>
      <c r="K263">
        <v>1</v>
      </c>
      <c r="L263">
        <v>9</v>
      </c>
      <c r="M263">
        <v>25</v>
      </c>
      <c r="N263">
        <v>18</v>
      </c>
      <c r="O263">
        <v>2009</v>
      </c>
      <c r="P263">
        <v>29600</v>
      </c>
    </row>
    <row r="264" spans="1:16" x14ac:dyDescent="0.35">
      <c r="A264">
        <v>34</v>
      </c>
      <c r="B264">
        <v>22</v>
      </c>
      <c r="C264">
        <v>18</v>
      </c>
      <c r="D264">
        <v>10</v>
      </c>
      <c r="E264">
        <v>306</v>
      </c>
      <c r="F264">
        <v>6</v>
      </c>
      <c r="G264">
        <v>4</v>
      </c>
      <c r="H264">
        <v>4</v>
      </c>
      <c r="I264">
        <v>2</v>
      </c>
      <c r="J264">
        <v>37</v>
      </c>
      <c r="K264">
        <v>1</v>
      </c>
      <c r="L264">
        <v>9</v>
      </c>
      <c r="M264">
        <v>25</v>
      </c>
      <c r="N264">
        <v>18</v>
      </c>
      <c r="O264">
        <v>2009</v>
      </c>
      <c r="P264">
        <v>38070</v>
      </c>
    </row>
    <row r="265" spans="1:16" x14ac:dyDescent="0.35">
      <c r="A265">
        <v>34</v>
      </c>
      <c r="B265">
        <v>22</v>
      </c>
      <c r="C265">
        <v>18</v>
      </c>
      <c r="D265">
        <v>10</v>
      </c>
      <c r="E265">
        <v>306</v>
      </c>
      <c r="F265">
        <v>6</v>
      </c>
      <c r="G265">
        <v>2</v>
      </c>
      <c r="H265">
        <v>4</v>
      </c>
      <c r="I265">
        <v>2</v>
      </c>
      <c r="J265">
        <v>62</v>
      </c>
      <c r="K265">
        <v>1</v>
      </c>
      <c r="L265">
        <v>7</v>
      </c>
      <c r="M265">
        <v>23</v>
      </c>
      <c r="N265">
        <v>17</v>
      </c>
      <c r="O265">
        <v>2009</v>
      </c>
      <c r="P265">
        <v>38900</v>
      </c>
    </row>
    <row r="266" spans="1:16" x14ac:dyDescent="0.35">
      <c r="A266">
        <v>34</v>
      </c>
      <c r="B266">
        <v>22</v>
      </c>
      <c r="C266">
        <v>19</v>
      </c>
      <c r="D266">
        <v>10</v>
      </c>
      <c r="E266">
        <v>306</v>
      </c>
      <c r="F266">
        <v>6</v>
      </c>
      <c r="G266">
        <v>2</v>
      </c>
      <c r="H266">
        <v>4</v>
      </c>
      <c r="I266">
        <v>2</v>
      </c>
      <c r="J266">
        <v>62</v>
      </c>
      <c r="K266">
        <v>1</v>
      </c>
      <c r="L266">
        <v>9</v>
      </c>
      <c r="M266">
        <v>24</v>
      </c>
      <c r="N266">
        <v>17</v>
      </c>
      <c r="O266">
        <v>2009</v>
      </c>
      <c r="P266">
        <v>33840</v>
      </c>
    </row>
    <row r="267" spans="1:16" x14ac:dyDescent="0.35">
      <c r="A267">
        <v>34</v>
      </c>
      <c r="B267">
        <v>22</v>
      </c>
      <c r="C267">
        <v>19</v>
      </c>
      <c r="D267">
        <v>10</v>
      </c>
      <c r="E267">
        <v>306</v>
      </c>
      <c r="F267">
        <v>6</v>
      </c>
      <c r="G267">
        <v>4</v>
      </c>
      <c r="H267">
        <v>4</v>
      </c>
      <c r="I267">
        <v>2</v>
      </c>
      <c r="J267">
        <v>62</v>
      </c>
      <c r="K267">
        <v>1</v>
      </c>
      <c r="L267">
        <v>7</v>
      </c>
      <c r="M267">
        <v>24</v>
      </c>
      <c r="N267">
        <v>17</v>
      </c>
      <c r="O267">
        <v>2009</v>
      </c>
      <c r="P267">
        <v>38630</v>
      </c>
    </row>
    <row r="268" spans="1:16" x14ac:dyDescent="0.35">
      <c r="A268">
        <v>34</v>
      </c>
      <c r="B268">
        <v>22</v>
      </c>
      <c r="C268">
        <v>19</v>
      </c>
      <c r="D268">
        <v>10</v>
      </c>
      <c r="E268">
        <v>306</v>
      </c>
      <c r="F268">
        <v>6</v>
      </c>
      <c r="G268">
        <v>2</v>
      </c>
      <c r="H268">
        <v>4</v>
      </c>
      <c r="I268">
        <v>2</v>
      </c>
      <c r="J268">
        <v>62</v>
      </c>
      <c r="K268">
        <v>1</v>
      </c>
      <c r="L268">
        <v>7</v>
      </c>
      <c r="M268">
        <v>23</v>
      </c>
      <c r="N268">
        <v>17</v>
      </c>
      <c r="O268">
        <v>2009</v>
      </c>
      <c r="P268">
        <v>39630</v>
      </c>
    </row>
    <row r="269" spans="1:16" x14ac:dyDescent="0.35">
      <c r="A269">
        <v>34</v>
      </c>
      <c r="B269">
        <v>22</v>
      </c>
      <c r="C269">
        <v>19</v>
      </c>
      <c r="D269">
        <v>10</v>
      </c>
      <c r="E269">
        <v>306</v>
      </c>
      <c r="F269">
        <v>6</v>
      </c>
      <c r="G269">
        <v>2</v>
      </c>
      <c r="H269">
        <v>4</v>
      </c>
      <c r="I269">
        <v>2</v>
      </c>
      <c r="J269">
        <v>62</v>
      </c>
      <c r="K269">
        <v>1</v>
      </c>
      <c r="L269">
        <v>9</v>
      </c>
      <c r="M269">
        <v>24</v>
      </c>
      <c r="N269">
        <v>17</v>
      </c>
      <c r="O269">
        <v>2009</v>
      </c>
      <c r="P269">
        <v>37740</v>
      </c>
    </row>
    <row r="270" spans="1:16" x14ac:dyDescent="0.35">
      <c r="A270">
        <v>34</v>
      </c>
      <c r="B270">
        <v>22</v>
      </c>
      <c r="C270">
        <v>19</v>
      </c>
      <c r="D270">
        <v>10</v>
      </c>
      <c r="E270">
        <v>306</v>
      </c>
      <c r="F270">
        <v>6</v>
      </c>
      <c r="G270">
        <v>2</v>
      </c>
      <c r="H270">
        <v>4</v>
      </c>
      <c r="I270">
        <v>2</v>
      </c>
      <c r="J270">
        <v>62</v>
      </c>
      <c r="K270">
        <v>1</v>
      </c>
      <c r="L270">
        <v>7</v>
      </c>
      <c r="M270">
        <v>23</v>
      </c>
      <c r="N270">
        <v>17</v>
      </c>
      <c r="O270">
        <v>2009</v>
      </c>
      <c r="P270">
        <v>41980</v>
      </c>
    </row>
    <row r="271" spans="1:16" x14ac:dyDescent="0.35">
      <c r="A271">
        <v>34</v>
      </c>
      <c r="B271">
        <v>22</v>
      </c>
      <c r="C271">
        <v>19</v>
      </c>
      <c r="D271">
        <v>10</v>
      </c>
      <c r="E271">
        <v>306</v>
      </c>
      <c r="F271">
        <v>6</v>
      </c>
      <c r="G271">
        <v>4</v>
      </c>
      <c r="H271">
        <v>4</v>
      </c>
      <c r="I271">
        <v>2</v>
      </c>
      <c r="J271">
        <v>62</v>
      </c>
      <c r="K271">
        <v>1</v>
      </c>
      <c r="L271">
        <v>7</v>
      </c>
      <c r="M271">
        <v>24</v>
      </c>
      <c r="N271">
        <v>17</v>
      </c>
      <c r="O271">
        <v>2009</v>
      </c>
      <c r="P271">
        <v>36280</v>
      </c>
    </row>
    <row r="272" spans="1:16" x14ac:dyDescent="0.35">
      <c r="A272">
        <v>34</v>
      </c>
      <c r="B272">
        <v>22</v>
      </c>
      <c r="C272">
        <v>19</v>
      </c>
      <c r="D272">
        <v>10</v>
      </c>
      <c r="E272">
        <v>306</v>
      </c>
      <c r="F272">
        <v>6</v>
      </c>
      <c r="G272">
        <v>4</v>
      </c>
      <c r="H272">
        <v>4</v>
      </c>
      <c r="I272">
        <v>2</v>
      </c>
      <c r="J272">
        <v>62</v>
      </c>
      <c r="K272">
        <v>1</v>
      </c>
      <c r="L272">
        <v>9</v>
      </c>
      <c r="M272">
        <v>25</v>
      </c>
      <c r="N272">
        <v>18</v>
      </c>
      <c r="O272">
        <v>2009</v>
      </c>
      <c r="P272">
        <v>36740</v>
      </c>
    </row>
    <row r="273" spans="1:16" x14ac:dyDescent="0.35">
      <c r="A273">
        <v>34</v>
      </c>
      <c r="B273">
        <v>22</v>
      </c>
      <c r="C273">
        <v>19</v>
      </c>
      <c r="D273">
        <v>10</v>
      </c>
      <c r="E273">
        <v>306</v>
      </c>
      <c r="F273">
        <v>6</v>
      </c>
      <c r="G273">
        <v>4</v>
      </c>
      <c r="H273">
        <v>4</v>
      </c>
      <c r="I273">
        <v>2</v>
      </c>
      <c r="J273">
        <v>62</v>
      </c>
      <c r="K273">
        <v>1</v>
      </c>
      <c r="L273">
        <v>7</v>
      </c>
      <c r="M273">
        <v>24</v>
      </c>
      <c r="N273">
        <v>17</v>
      </c>
      <c r="O273">
        <v>2009</v>
      </c>
      <c r="P273">
        <v>40980</v>
      </c>
    </row>
    <row r="274" spans="1:16" x14ac:dyDescent="0.35">
      <c r="A274">
        <v>34</v>
      </c>
      <c r="B274">
        <v>22</v>
      </c>
      <c r="C274">
        <v>19</v>
      </c>
      <c r="D274">
        <v>10</v>
      </c>
      <c r="E274">
        <v>306</v>
      </c>
      <c r="F274">
        <v>6</v>
      </c>
      <c r="G274">
        <v>4</v>
      </c>
      <c r="H274">
        <v>4</v>
      </c>
      <c r="I274">
        <v>2</v>
      </c>
      <c r="J274">
        <v>37</v>
      </c>
      <c r="K274">
        <v>1</v>
      </c>
      <c r="L274">
        <v>9</v>
      </c>
      <c r="M274">
        <v>25</v>
      </c>
      <c r="N274">
        <v>18</v>
      </c>
      <c r="O274">
        <v>2009</v>
      </c>
      <c r="P274">
        <v>38680</v>
      </c>
    </row>
    <row r="275" spans="1:16" x14ac:dyDescent="0.35">
      <c r="A275">
        <v>34</v>
      </c>
      <c r="B275">
        <v>22</v>
      </c>
      <c r="C275">
        <v>19</v>
      </c>
      <c r="D275">
        <v>10</v>
      </c>
      <c r="E275">
        <v>306</v>
      </c>
      <c r="F275">
        <v>6</v>
      </c>
      <c r="G275">
        <v>4</v>
      </c>
      <c r="H275">
        <v>4</v>
      </c>
      <c r="I275">
        <v>2</v>
      </c>
      <c r="J275">
        <v>62</v>
      </c>
      <c r="K275">
        <v>1</v>
      </c>
      <c r="L275">
        <v>9</v>
      </c>
      <c r="M275">
        <v>25</v>
      </c>
      <c r="N275">
        <v>18</v>
      </c>
      <c r="O275">
        <v>2009</v>
      </c>
      <c r="P275">
        <v>28510</v>
      </c>
    </row>
    <row r="276" spans="1:16" x14ac:dyDescent="0.35">
      <c r="A276">
        <v>34</v>
      </c>
      <c r="B276">
        <v>22</v>
      </c>
      <c r="C276">
        <v>19</v>
      </c>
      <c r="D276">
        <v>10</v>
      </c>
      <c r="E276">
        <v>306</v>
      </c>
      <c r="F276">
        <v>6</v>
      </c>
      <c r="G276">
        <v>4</v>
      </c>
      <c r="H276">
        <v>4</v>
      </c>
      <c r="I276">
        <v>2</v>
      </c>
      <c r="J276">
        <v>62</v>
      </c>
      <c r="K276">
        <v>1</v>
      </c>
      <c r="L276">
        <v>9</v>
      </c>
      <c r="M276">
        <v>25</v>
      </c>
      <c r="N276">
        <v>18</v>
      </c>
      <c r="O276">
        <v>2009</v>
      </c>
      <c r="P276">
        <v>30210</v>
      </c>
    </row>
    <row r="277" spans="1:16" x14ac:dyDescent="0.35">
      <c r="A277">
        <v>34</v>
      </c>
      <c r="B277">
        <v>22</v>
      </c>
      <c r="C277">
        <v>19</v>
      </c>
      <c r="D277">
        <v>10</v>
      </c>
      <c r="E277">
        <v>306</v>
      </c>
      <c r="F277">
        <v>6</v>
      </c>
      <c r="G277">
        <v>2</v>
      </c>
      <c r="H277">
        <v>4</v>
      </c>
      <c r="I277">
        <v>2</v>
      </c>
      <c r="J277">
        <v>62</v>
      </c>
      <c r="K277">
        <v>1</v>
      </c>
      <c r="L277">
        <v>9</v>
      </c>
      <c r="M277">
        <v>24</v>
      </c>
      <c r="N277">
        <v>17</v>
      </c>
      <c r="O277">
        <v>2009</v>
      </c>
      <c r="P277">
        <v>31210</v>
      </c>
    </row>
    <row r="278" spans="1:16" x14ac:dyDescent="0.35">
      <c r="A278">
        <v>34</v>
      </c>
      <c r="B278">
        <v>22</v>
      </c>
      <c r="C278">
        <v>19</v>
      </c>
      <c r="D278">
        <v>10</v>
      </c>
      <c r="E278">
        <v>306</v>
      </c>
      <c r="F278">
        <v>6</v>
      </c>
      <c r="G278">
        <v>4</v>
      </c>
      <c r="H278">
        <v>4</v>
      </c>
      <c r="I278">
        <v>2</v>
      </c>
      <c r="J278">
        <v>62</v>
      </c>
      <c r="K278">
        <v>1</v>
      </c>
      <c r="L278">
        <v>9</v>
      </c>
      <c r="M278">
        <v>25</v>
      </c>
      <c r="N278">
        <v>18</v>
      </c>
      <c r="O278">
        <v>2009</v>
      </c>
      <c r="P278">
        <v>33340</v>
      </c>
    </row>
    <row r="279" spans="1:16" x14ac:dyDescent="0.35">
      <c r="A279">
        <v>34</v>
      </c>
      <c r="B279">
        <v>22</v>
      </c>
      <c r="C279">
        <v>19</v>
      </c>
      <c r="D279">
        <v>10</v>
      </c>
      <c r="E279">
        <v>306</v>
      </c>
      <c r="F279">
        <v>6</v>
      </c>
      <c r="G279">
        <v>2</v>
      </c>
      <c r="H279">
        <v>4</v>
      </c>
      <c r="I279">
        <v>2</v>
      </c>
      <c r="J279">
        <v>62</v>
      </c>
      <c r="K279">
        <v>1</v>
      </c>
      <c r="L279">
        <v>7</v>
      </c>
      <c r="M279">
        <v>23</v>
      </c>
      <c r="N279">
        <v>17</v>
      </c>
      <c r="O279">
        <v>2009</v>
      </c>
      <c r="P279">
        <v>37280</v>
      </c>
    </row>
    <row r="280" spans="1:16" x14ac:dyDescent="0.35">
      <c r="A280">
        <v>34</v>
      </c>
      <c r="B280">
        <v>22</v>
      </c>
      <c r="C280">
        <v>20</v>
      </c>
      <c r="D280">
        <v>10</v>
      </c>
      <c r="E280">
        <v>306</v>
      </c>
      <c r="F280">
        <v>6</v>
      </c>
      <c r="G280">
        <v>4</v>
      </c>
      <c r="H280">
        <v>4</v>
      </c>
      <c r="I280">
        <v>2</v>
      </c>
      <c r="J280">
        <v>62</v>
      </c>
      <c r="K280">
        <v>1</v>
      </c>
      <c r="L280">
        <v>7</v>
      </c>
      <c r="M280">
        <v>24</v>
      </c>
      <c r="N280">
        <v>17</v>
      </c>
      <c r="O280">
        <v>2009</v>
      </c>
      <c r="P280">
        <v>41570</v>
      </c>
    </row>
    <row r="281" spans="1:16" x14ac:dyDescent="0.35">
      <c r="A281">
        <v>34</v>
      </c>
      <c r="B281">
        <v>22</v>
      </c>
      <c r="C281">
        <v>20</v>
      </c>
      <c r="D281">
        <v>10</v>
      </c>
      <c r="E281">
        <v>306</v>
      </c>
      <c r="F281">
        <v>6</v>
      </c>
      <c r="G281">
        <v>4</v>
      </c>
      <c r="H281">
        <v>4</v>
      </c>
      <c r="I281">
        <v>2</v>
      </c>
      <c r="J281">
        <v>62</v>
      </c>
      <c r="K281">
        <v>1</v>
      </c>
      <c r="L281">
        <v>7</v>
      </c>
      <c r="M281">
        <v>24</v>
      </c>
      <c r="N281">
        <v>17</v>
      </c>
      <c r="O281">
        <v>2009</v>
      </c>
      <c r="P281">
        <v>36870</v>
      </c>
    </row>
    <row r="282" spans="1:16" x14ac:dyDescent="0.35">
      <c r="A282">
        <v>34</v>
      </c>
      <c r="B282">
        <v>22</v>
      </c>
      <c r="C282">
        <v>20</v>
      </c>
      <c r="D282">
        <v>10</v>
      </c>
      <c r="E282">
        <v>306</v>
      </c>
      <c r="F282">
        <v>6</v>
      </c>
      <c r="G282">
        <v>2</v>
      </c>
      <c r="H282">
        <v>4</v>
      </c>
      <c r="I282">
        <v>2</v>
      </c>
      <c r="J282">
        <v>62</v>
      </c>
      <c r="K282">
        <v>1</v>
      </c>
      <c r="L282">
        <v>7</v>
      </c>
      <c r="M282">
        <v>23</v>
      </c>
      <c r="N282">
        <v>17</v>
      </c>
      <c r="O282">
        <v>2009</v>
      </c>
      <c r="P282">
        <v>42570</v>
      </c>
    </row>
    <row r="283" spans="1:16" x14ac:dyDescent="0.35">
      <c r="A283">
        <v>34</v>
      </c>
      <c r="B283">
        <v>22</v>
      </c>
      <c r="C283">
        <v>20</v>
      </c>
      <c r="D283">
        <v>10</v>
      </c>
      <c r="E283">
        <v>306</v>
      </c>
      <c r="F283">
        <v>6</v>
      </c>
      <c r="G283">
        <v>2</v>
      </c>
      <c r="H283">
        <v>4</v>
      </c>
      <c r="I283">
        <v>2</v>
      </c>
      <c r="J283">
        <v>62</v>
      </c>
      <c r="K283">
        <v>1</v>
      </c>
      <c r="L283">
        <v>7</v>
      </c>
      <c r="M283">
        <v>23</v>
      </c>
      <c r="N283">
        <v>17</v>
      </c>
      <c r="O283">
        <v>2009</v>
      </c>
      <c r="P283">
        <v>37870</v>
      </c>
    </row>
    <row r="284" spans="1:16" x14ac:dyDescent="0.35">
      <c r="A284">
        <v>34</v>
      </c>
      <c r="B284">
        <v>22</v>
      </c>
      <c r="C284">
        <v>20</v>
      </c>
      <c r="D284">
        <v>10</v>
      </c>
      <c r="E284">
        <v>306</v>
      </c>
      <c r="F284">
        <v>6</v>
      </c>
      <c r="G284">
        <v>4</v>
      </c>
      <c r="H284">
        <v>4</v>
      </c>
      <c r="I284">
        <v>2</v>
      </c>
      <c r="J284">
        <v>62</v>
      </c>
      <c r="K284">
        <v>1</v>
      </c>
      <c r="L284">
        <v>7</v>
      </c>
      <c r="M284">
        <v>24</v>
      </c>
      <c r="N284">
        <v>17</v>
      </c>
      <c r="O284">
        <v>2009</v>
      </c>
      <c r="P284">
        <v>39220</v>
      </c>
    </row>
    <row r="285" spans="1:16" x14ac:dyDescent="0.35">
      <c r="A285">
        <v>34</v>
      </c>
      <c r="B285">
        <v>22</v>
      </c>
      <c r="C285">
        <v>20</v>
      </c>
      <c r="D285">
        <v>10</v>
      </c>
      <c r="E285">
        <v>306</v>
      </c>
      <c r="F285">
        <v>6</v>
      </c>
      <c r="G285">
        <v>2</v>
      </c>
      <c r="H285">
        <v>4</v>
      </c>
      <c r="I285">
        <v>2</v>
      </c>
      <c r="J285">
        <v>62</v>
      </c>
      <c r="K285">
        <v>1</v>
      </c>
      <c r="L285">
        <v>7</v>
      </c>
      <c r="M285">
        <v>23</v>
      </c>
      <c r="N285">
        <v>17</v>
      </c>
      <c r="O285">
        <v>2009</v>
      </c>
      <c r="P285">
        <v>40220</v>
      </c>
    </row>
    <row r="286" spans="1:16" x14ac:dyDescent="0.35">
      <c r="A286">
        <v>13</v>
      </c>
      <c r="B286">
        <v>23</v>
      </c>
      <c r="C286">
        <v>13</v>
      </c>
      <c r="D286">
        <v>9</v>
      </c>
      <c r="E286">
        <v>400</v>
      </c>
      <c r="F286">
        <v>8</v>
      </c>
      <c r="G286">
        <v>4</v>
      </c>
      <c r="H286">
        <v>4</v>
      </c>
      <c r="I286">
        <v>2</v>
      </c>
      <c r="J286">
        <v>31</v>
      </c>
      <c r="K286">
        <v>1</v>
      </c>
      <c r="L286">
        <v>7</v>
      </c>
      <c r="M286">
        <v>15</v>
      </c>
      <c r="N286">
        <v>10</v>
      </c>
      <c r="O286">
        <v>2774</v>
      </c>
      <c r="P286">
        <v>160829</v>
      </c>
    </row>
    <row r="287" spans="1:16" x14ac:dyDescent="0.35">
      <c r="A287">
        <v>13</v>
      </c>
      <c r="B287">
        <v>23</v>
      </c>
      <c r="C287">
        <v>13</v>
      </c>
      <c r="D287">
        <v>9</v>
      </c>
      <c r="E287">
        <v>400</v>
      </c>
      <c r="F287">
        <v>8</v>
      </c>
      <c r="G287">
        <v>4</v>
      </c>
      <c r="H287">
        <v>4</v>
      </c>
      <c r="I287">
        <v>2</v>
      </c>
      <c r="J287">
        <v>31</v>
      </c>
      <c r="K287">
        <v>1</v>
      </c>
      <c r="L287">
        <v>9</v>
      </c>
      <c r="M287">
        <v>15</v>
      </c>
      <c r="N287">
        <v>10</v>
      </c>
      <c r="O287">
        <v>2774</v>
      </c>
      <c r="P287">
        <v>140615</v>
      </c>
    </row>
    <row r="288" spans="1:16" x14ac:dyDescent="0.35">
      <c r="A288">
        <v>13</v>
      </c>
      <c r="B288">
        <v>23</v>
      </c>
      <c r="C288">
        <v>13</v>
      </c>
      <c r="D288">
        <v>9</v>
      </c>
      <c r="E288">
        <v>400</v>
      </c>
      <c r="F288">
        <v>8</v>
      </c>
      <c r="G288">
        <v>1</v>
      </c>
      <c r="H288">
        <v>4</v>
      </c>
      <c r="I288">
        <v>2</v>
      </c>
      <c r="J288">
        <v>31</v>
      </c>
      <c r="K288">
        <v>1</v>
      </c>
      <c r="L288">
        <v>9</v>
      </c>
      <c r="M288">
        <v>15</v>
      </c>
      <c r="N288">
        <v>10</v>
      </c>
      <c r="O288">
        <v>2774</v>
      </c>
      <c r="P288">
        <v>150694</v>
      </c>
    </row>
    <row r="289" spans="1:16" x14ac:dyDescent="0.35">
      <c r="A289">
        <v>13</v>
      </c>
      <c r="B289">
        <v>23</v>
      </c>
      <c r="C289">
        <v>13</v>
      </c>
      <c r="D289">
        <v>9</v>
      </c>
      <c r="E289">
        <v>400</v>
      </c>
      <c r="F289">
        <v>8</v>
      </c>
      <c r="G289">
        <v>1</v>
      </c>
      <c r="H289">
        <v>4</v>
      </c>
      <c r="I289">
        <v>2</v>
      </c>
      <c r="J289">
        <v>31</v>
      </c>
      <c r="K289">
        <v>1</v>
      </c>
      <c r="L289">
        <v>7</v>
      </c>
      <c r="M289">
        <v>15</v>
      </c>
      <c r="N289">
        <v>10</v>
      </c>
      <c r="O289">
        <v>2774</v>
      </c>
      <c r="P289">
        <v>170829</v>
      </c>
    </row>
    <row r="290" spans="1:16" x14ac:dyDescent="0.35">
      <c r="A290">
        <v>13</v>
      </c>
      <c r="B290">
        <v>23</v>
      </c>
      <c r="C290">
        <v>14</v>
      </c>
      <c r="D290">
        <v>9</v>
      </c>
      <c r="E290">
        <v>400</v>
      </c>
      <c r="F290">
        <v>8</v>
      </c>
      <c r="G290">
        <v>4</v>
      </c>
      <c r="H290">
        <v>4</v>
      </c>
      <c r="I290">
        <v>2</v>
      </c>
      <c r="J290">
        <v>31</v>
      </c>
      <c r="K290">
        <v>1</v>
      </c>
      <c r="L290">
        <v>7</v>
      </c>
      <c r="M290">
        <v>15</v>
      </c>
      <c r="N290">
        <v>10</v>
      </c>
      <c r="O290">
        <v>2774</v>
      </c>
      <c r="P290">
        <v>165986</v>
      </c>
    </row>
    <row r="291" spans="1:16" x14ac:dyDescent="0.35">
      <c r="A291">
        <v>13</v>
      </c>
      <c r="B291">
        <v>23</v>
      </c>
      <c r="C291">
        <v>14</v>
      </c>
      <c r="D291">
        <v>9</v>
      </c>
      <c r="E291">
        <v>400</v>
      </c>
      <c r="F291">
        <v>8</v>
      </c>
      <c r="G291">
        <v>1</v>
      </c>
      <c r="H291">
        <v>4</v>
      </c>
      <c r="I291">
        <v>2</v>
      </c>
      <c r="J291">
        <v>31</v>
      </c>
      <c r="K291">
        <v>1</v>
      </c>
      <c r="L291">
        <v>9</v>
      </c>
      <c r="M291">
        <v>15</v>
      </c>
      <c r="N291">
        <v>10</v>
      </c>
      <c r="O291">
        <v>2774</v>
      </c>
      <c r="P291">
        <v>154090</v>
      </c>
    </row>
    <row r="292" spans="1:16" x14ac:dyDescent="0.35">
      <c r="A292">
        <v>13</v>
      </c>
      <c r="B292">
        <v>23</v>
      </c>
      <c r="C292">
        <v>14</v>
      </c>
      <c r="D292">
        <v>9</v>
      </c>
      <c r="E292">
        <v>400</v>
      </c>
      <c r="F292">
        <v>8</v>
      </c>
      <c r="G292">
        <v>4</v>
      </c>
      <c r="H292">
        <v>4</v>
      </c>
      <c r="I292">
        <v>2</v>
      </c>
      <c r="J292">
        <v>31</v>
      </c>
      <c r="K292">
        <v>1</v>
      </c>
      <c r="L292">
        <v>9</v>
      </c>
      <c r="M292">
        <v>15</v>
      </c>
      <c r="N292">
        <v>10</v>
      </c>
      <c r="O292">
        <v>2774</v>
      </c>
      <c r="P292">
        <v>143860</v>
      </c>
    </row>
    <row r="293" spans="1:16" x14ac:dyDescent="0.35">
      <c r="A293">
        <v>13</v>
      </c>
      <c r="B293">
        <v>23</v>
      </c>
      <c r="C293">
        <v>14</v>
      </c>
      <c r="D293">
        <v>9</v>
      </c>
      <c r="E293">
        <v>400</v>
      </c>
      <c r="F293">
        <v>8</v>
      </c>
      <c r="G293">
        <v>1</v>
      </c>
      <c r="H293">
        <v>4</v>
      </c>
      <c r="I293">
        <v>2</v>
      </c>
      <c r="J293">
        <v>31</v>
      </c>
      <c r="K293">
        <v>1</v>
      </c>
      <c r="L293">
        <v>7</v>
      </c>
      <c r="M293">
        <v>15</v>
      </c>
      <c r="N293">
        <v>10</v>
      </c>
      <c r="O293">
        <v>2774</v>
      </c>
      <c r="P293">
        <v>176287</v>
      </c>
    </row>
    <row r="294" spans="1:16" x14ac:dyDescent="0.35">
      <c r="A294">
        <v>13</v>
      </c>
      <c r="B294">
        <v>23</v>
      </c>
      <c r="C294">
        <v>15</v>
      </c>
      <c r="D294">
        <v>9</v>
      </c>
      <c r="E294">
        <v>400</v>
      </c>
      <c r="F294">
        <v>8</v>
      </c>
      <c r="G294">
        <v>1</v>
      </c>
      <c r="H294">
        <v>4</v>
      </c>
      <c r="I294">
        <v>2</v>
      </c>
      <c r="J294">
        <v>31</v>
      </c>
      <c r="K294">
        <v>1</v>
      </c>
      <c r="L294">
        <v>9</v>
      </c>
      <c r="M294">
        <v>15</v>
      </c>
      <c r="N294">
        <v>10</v>
      </c>
      <c r="O294">
        <v>2774</v>
      </c>
      <c r="P294">
        <v>157767</v>
      </c>
    </row>
    <row r="295" spans="1:16" x14ac:dyDescent="0.35">
      <c r="A295">
        <v>13</v>
      </c>
      <c r="B295">
        <v>23</v>
      </c>
      <c r="C295">
        <v>15</v>
      </c>
      <c r="D295">
        <v>9</v>
      </c>
      <c r="E295">
        <v>425</v>
      </c>
      <c r="F295">
        <v>8</v>
      </c>
      <c r="G295">
        <v>1</v>
      </c>
      <c r="H295">
        <v>4</v>
      </c>
      <c r="I295">
        <v>2</v>
      </c>
      <c r="J295">
        <v>26</v>
      </c>
      <c r="K295">
        <v>1</v>
      </c>
      <c r="L295">
        <v>9</v>
      </c>
      <c r="M295">
        <v>15</v>
      </c>
      <c r="N295">
        <v>10</v>
      </c>
      <c r="O295">
        <v>2774</v>
      </c>
      <c r="P295">
        <v>187124</v>
      </c>
    </row>
    <row r="296" spans="1:16" x14ac:dyDescent="0.35">
      <c r="A296">
        <v>13</v>
      </c>
      <c r="B296">
        <v>23</v>
      </c>
      <c r="C296">
        <v>15</v>
      </c>
      <c r="D296">
        <v>9</v>
      </c>
      <c r="E296">
        <v>400</v>
      </c>
      <c r="F296">
        <v>8</v>
      </c>
      <c r="G296">
        <v>4</v>
      </c>
      <c r="H296">
        <v>4</v>
      </c>
      <c r="I296">
        <v>2</v>
      </c>
      <c r="J296">
        <v>31</v>
      </c>
      <c r="K296">
        <v>1</v>
      </c>
      <c r="L296">
        <v>9</v>
      </c>
      <c r="M296">
        <v>15</v>
      </c>
      <c r="N296">
        <v>10</v>
      </c>
      <c r="O296">
        <v>2774</v>
      </c>
      <c r="P296">
        <v>147332</v>
      </c>
    </row>
    <row r="297" spans="1:16" x14ac:dyDescent="0.35">
      <c r="A297">
        <v>13</v>
      </c>
      <c r="B297">
        <v>23</v>
      </c>
      <c r="C297">
        <v>15</v>
      </c>
      <c r="D297">
        <v>9</v>
      </c>
      <c r="E297">
        <v>400</v>
      </c>
      <c r="F297">
        <v>8</v>
      </c>
      <c r="G297">
        <v>4</v>
      </c>
      <c r="H297">
        <v>4</v>
      </c>
      <c r="I297">
        <v>2</v>
      </c>
      <c r="J297">
        <v>31</v>
      </c>
      <c r="K297">
        <v>1</v>
      </c>
      <c r="L297">
        <v>7</v>
      </c>
      <c r="M297">
        <v>15</v>
      </c>
      <c r="N297">
        <v>10</v>
      </c>
      <c r="O297">
        <v>2774</v>
      </c>
      <c r="P297">
        <v>169900</v>
      </c>
    </row>
    <row r="298" spans="1:16" x14ac:dyDescent="0.35">
      <c r="A298">
        <v>13</v>
      </c>
      <c r="B298">
        <v>23</v>
      </c>
      <c r="C298">
        <v>15</v>
      </c>
      <c r="D298">
        <v>9</v>
      </c>
      <c r="E298">
        <v>400</v>
      </c>
      <c r="F298">
        <v>8</v>
      </c>
      <c r="G298">
        <v>1</v>
      </c>
      <c r="H298">
        <v>4</v>
      </c>
      <c r="I298">
        <v>2</v>
      </c>
      <c r="J298">
        <v>31</v>
      </c>
      <c r="K298">
        <v>1</v>
      </c>
      <c r="L298">
        <v>7</v>
      </c>
      <c r="M298">
        <v>15</v>
      </c>
      <c r="N298">
        <v>10</v>
      </c>
      <c r="O298">
        <v>2774</v>
      </c>
      <c r="P298">
        <v>180408</v>
      </c>
    </row>
    <row r="299" spans="1:16" x14ac:dyDescent="0.35">
      <c r="A299">
        <v>34</v>
      </c>
      <c r="B299">
        <v>24</v>
      </c>
      <c r="C299">
        <v>26</v>
      </c>
      <c r="D299">
        <v>9</v>
      </c>
      <c r="E299">
        <v>350</v>
      </c>
      <c r="F299">
        <v>6</v>
      </c>
      <c r="G299">
        <v>2</v>
      </c>
      <c r="H299">
        <v>4</v>
      </c>
      <c r="I299">
        <v>2</v>
      </c>
      <c r="J299">
        <v>37</v>
      </c>
      <c r="K299">
        <v>1</v>
      </c>
      <c r="L299">
        <v>9</v>
      </c>
      <c r="M299">
        <v>26</v>
      </c>
      <c r="N299">
        <v>19</v>
      </c>
      <c r="O299">
        <v>2009</v>
      </c>
      <c r="P299">
        <v>46790</v>
      </c>
    </row>
    <row r="300" spans="1:16" x14ac:dyDescent="0.35">
      <c r="A300">
        <v>34</v>
      </c>
      <c r="B300">
        <v>24</v>
      </c>
      <c r="C300">
        <v>26</v>
      </c>
      <c r="D300">
        <v>9</v>
      </c>
      <c r="E300">
        <v>332</v>
      </c>
      <c r="F300">
        <v>6</v>
      </c>
      <c r="G300">
        <v>4</v>
      </c>
      <c r="H300">
        <v>4</v>
      </c>
      <c r="I300">
        <v>2</v>
      </c>
      <c r="J300">
        <v>62</v>
      </c>
      <c r="K300">
        <v>1</v>
      </c>
      <c r="L300">
        <v>7</v>
      </c>
      <c r="M300">
        <v>24</v>
      </c>
      <c r="N300">
        <v>17</v>
      </c>
      <c r="O300">
        <v>2009</v>
      </c>
      <c r="P300">
        <v>48100</v>
      </c>
    </row>
    <row r="301" spans="1:16" x14ac:dyDescent="0.35">
      <c r="A301">
        <v>34</v>
      </c>
      <c r="B301">
        <v>24</v>
      </c>
      <c r="C301">
        <v>26</v>
      </c>
      <c r="D301">
        <v>9</v>
      </c>
      <c r="E301">
        <v>332</v>
      </c>
      <c r="F301">
        <v>6</v>
      </c>
      <c r="G301">
        <v>4</v>
      </c>
      <c r="H301">
        <v>4</v>
      </c>
      <c r="I301">
        <v>2</v>
      </c>
      <c r="J301">
        <v>62</v>
      </c>
      <c r="K301">
        <v>1</v>
      </c>
      <c r="L301">
        <v>9</v>
      </c>
      <c r="M301">
        <v>26</v>
      </c>
      <c r="N301">
        <v>18</v>
      </c>
      <c r="O301">
        <v>2009</v>
      </c>
      <c r="P301">
        <v>29990</v>
      </c>
    </row>
    <row r="302" spans="1:16" x14ac:dyDescent="0.35">
      <c r="A302">
        <v>34</v>
      </c>
      <c r="B302">
        <v>24</v>
      </c>
      <c r="C302">
        <v>26</v>
      </c>
      <c r="D302">
        <v>9</v>
      </c>
      <c r="E302">
        <v>332</v>
      </c>
      <c r="F302">
        <v>6</v>
      </c>
      <c r="G302">
        <v>2</v>
      </c>
      <c r="H302">
        <v>4</v>
      </c>
      <c r="I302">
        <v>2</v>
      </c>
      <c r="J302">
        <v>62</v>
      </c>
      <c r="K302">
        <v>1</v>
      </c>
      <c r="L302">
        <v>7</v>
      </c>
      <c r="M302">
        <v>25</v>
      </c>
      <c r="N302">
        <v>18</v>
      </c>
      <c r="O302">
        <v>2009</v>
      </c>
      <c r="P302">
        <v>41820</v>
      </c>
    </row>
    <row r="303" spans="1:16" x14ac:dyDescent="0.35">
      <c r="A303">
        <v>34</v>
      </c>
      <c r="B303">
        <v>24</v>
      </c>
      <c r="C303">
        <v>26</v>
      </c>
      <c r="D303">
        <v>9</v>
      </c>
      <c r="E303">
        <v>332</v>
      </c>
      <c r="F303">
        <v>6</v>
      </c>
      <c r="G303">
        <v>2</v>
      </c>
      <c r="H303">
        <v>4</v>
      </c>
      <c r="I303">
        <v>2</v>
      </c>
      <c r="J303">
        <v>62</v>
      </c>
      <c r="K303">
        <v>1</v>
      </c>
      <c r="L303">
        <v>9</v>
      </c>
      <c r="M303">
        <v>26</v>
      </c>
      <c r="N303">
        <v>19</v>
      </c>
      <c r="O303">
        <v>2009</v>
      </c>
      <c r="P303">
        <v>31290</v>
      </c>
    </row>
    <row r="304" spans="1:16" x14ac:dyDescent="0.35">
      <c r="A304">
        <v>34</v>
      </c>
      <c r="B304">
        <v>24</v>
      </c>
      <c r="C304">
        <v>26</v>
      </c>
      <c r="D304">
        <v>9</v>
      </c>
      <c r="E304">
        <v>332</v>
      </c>
      <c r="F304">
        <v>6</v>
      </c>
      <c r="G304">
        <v>2</v>
      </c>
      <c r="H304">
        <v>4</v>
      </c>
      <c r="I304">
        <v>2</v>
      </c>
      <c r="J304">
        <v>62</v>
      </c>
      <c r="K304">
        <v>1</v>
      </c>
      <c r="L304">
        <v>9</v>
      </c>
      <c r="M304">
        <v>26</v>
      </c>
      <c r="N304">
        <v>19</v>
      </c>
      <c r="O304">
        <v>2009</v>
      </c>
      <c r="P304">
        <v>34870</v>
      </c>
    </row>
    <row r="305" spans="1:16" x14ac:dyDescent="0.35">
      <c r="A305">
        <v>34</v>
      </c>
      <c r="B305">
        <v>24</v>
      </c>
      <c r="C305">
        <v>26</v>
      </c>
      <c r="D305">
        <v>9</v>
      </c>
      <c r="E305">
        <v>332</v>
      </c>
      <c r="F305">
        <v>6</v>
      </c>
      <c r="G305">
        <v>4</v>
      </c>
      <c r="H305">
        <v>4</v>
      </c>
      <c r="I305">
        <v>2</v>
      </c>
      <c r="J305">
        <v>62</v>
      </c>
      <c r="K305">
        <v>1</v>
      </c>
      <c r="L305">
        <v>9</v>
      </c>
      <c r="M305">
        <v>26</v>
      </c>
      <c r="N305">
        <v>18</v>
      </c>
      <c r="O305">
        <v>2009</v>
      </c>
      <c r="P305">
        <v>33570</v>
      </c>
    </row>
    <row r="306" spans="1:16" x14ac:dyDescent="0.35">
      <c r="A306">
        <v>34</v>
      </c>
      <c r="B306">
        <v>24</v>
      </c>
      <c r="C306">
        <v>26</v>
      </c>
      <c r="D306">
        <v>9</v>
      </c>
      <c r="E306">
        <v>332</v>
      </c>
      <c r="F306">
        <v>6</v>
      </c>
      <c r="G306">
        <v>2</v>
      </c>
      <c r="H306">
        <v>4</v>
      </c>
      <c r="I306">
        <v>2</v>
      </c>
      <c r="J306">
        <v>62</v>
      </c>
      <c r="K306">
        <v>1</v>
      </c>
      <c r="L306">
        <v>7</v>
      </c>
      <c r="M306">
        <v>25</v>
      </c>
      <c r="N306">
        <v>18</v>
      </c>
      <c r="O306">
        <v>2009</v>
      </c>
      <c r="P306">
        <v>46570</v>
      </c>
    </row>
    <row r="307" spans="1:16" x14ac:dyDescent="0.35">
      <c r="A307">
        <v>34</v>
      </c>
      <c r="B307">
        <v>24</v>
      </c>
      <c r="C307">
        <v>26</v>
      </c>
      <c r="D307">
        <v>9</v>
      </c>
      <c r="E307">
        <v>332</v>
      </c>
      <c r="F307">
        <v>6</v>
      </c>
      <c r="G307">
        <v>4</v>
      </c>
      <c r="H307">
        <v>4</v>
      </c>
      <c r="I307">
        <v>2</v>
      </c>
      <c r="J307">
        <v>62</v>
      </c>
      <c r="K307">
        <v>1</v>
      </c>
      <c r="L307">
        <v>9</v>
      </c>
      <c r="M307">
        <v>26</v>
      </c>
      <c r="N307">
        <v>18</v>
      </c>
      <c r="O307">
        <v>2009</v>
      </c>
      <c r="P307">
        <v>37970</v>
      </c>
    </row>
    <row r="308" spans="1:16" x14ac:dyDescent="0.35">
      <c r="A308">
        <v>34</v>
      </c>
      <c r="B308">
        <v>24</v>
      </c>
      <c r="C308">
        <v>26</v>
      </c>
      <c r="D308">
        <v>9</v>
      </c>
      <c r="E308">
        <v>332</v>
      </c>
      <c r="F308">
        <v>6</v>
      </c>
      <c r="G308">
        <v>4</v>
      </c>
      <c r="H308">
        <v>4</v>
      </c>
      <c r="I308">
        <v>2</v>
      </c>
      <c r="J308">
        <v>62</v>
      </c>
      <c r="K308">
        <v>1</v>
      </c>
      <c r="L308">
        <v>9</v>
      </c>
      <c r="M308">
        <v>26</v>
      </c>
      <c r="N308">
        <v>18</v>
      </c>
      <c r="O308">
        <v>2009</v>
      </c>
      <c r="P308">
        <v>37070</v>
      </c>
    </row>
    <row r="309" spans="1:16" x14ac:dyDescent="0.35">
      <c r="A309">
        <v>34</v>
      </c>
      <c r="B309">
        <v>24</v>
      </c>
      <c r="C309">
        <v>26</v>
      </c>
      <c r="D309">
        <v>9</v>
      </c>
      <c r="E309">
        <v>332</v>
      </c>
      <c r="F309">
        <v>6</v>
      </c>
      <c r="G309">
        <v>2</v>
      </c>
      <c r="H309">
        <v>4</v>
      </c>
      <c r="I309">
        <v>2</v>
      </c>
      <c r="J309">
        <v>62</v>
      </c>
      <c r="K309">
        <v>1</v>
      </c>
      <c r="L309">
        <v>7</v>
      </c>
      <c r="M309">
        <v>25</v>
      </c>
      <c r="N309">
        <v>18</v>
      </c>
      <c r="O309">
        <v>2009</v>
      </c>
      <c r="P309">
        <v>49400</v>
      </c>
    </row>
    <row r="310" spans="1:16" x14ac:dyDescent="0.35">
      <c r="A310">
        <v>34</v>
      </c>
      <c r="B310">
        <v>24</v>
      </c>
      <c r="C310">
        <v>26</v>
      </c>
      <c r="D310">
        <v>9</v>
      </c>
      <c r="E310">
        <v>332</v>
      </c>
      <c r="F310">
        <v>6</v>
      </c>
      <c r="G310">
        <v>4</v>
      </c>
      <c r="H310">
        <v>4</v>
      </c>
      <c r="I310">
        <v>2</v>
      </c>
      <c r="J310">
        <v>62</v>
      </c>
      <c r="K310">
        <v>1</v>
      </c>
      <c r="L310">
        <v>7</v>
      </c>
      <c r="M310">
        <v>24</v>
      </c>
      <c r="N310">
        <v>17</v>
      </c>
      <c r="O310">
        <v>2009</v>
      </c>
      <c r="P310">
        <v>45270</v>
      </c>
    </row>
    <row r="311" spans="1:16" x14ac:dyDescent="0.35">
      <c r="A311">
        <v>34</v>
      </c>
      <c r="B311">
        <v>24</v>
      </c>
      <c r="C311">
        <v>26</v>
      </c>
      <c r="D311">
        <v>9</v>
      </c>
      <c r="E311">
        <v>332</v>
      </c>
      <c r="F311">
        <v>6</v>
      </c>
      <c r="G311">
        <v>2</v>
      </c>
      <c r="H311">
        <v>4</v>
      </c>
      <c r="I311">
        <v>2</v>
      </c>
      <c r="J311">
        <v>62</v>
      </c>
      <c r="K311">
        <v>1</v>
      </c>
      <c r="L311">
        <v>9</v>
      </c>
      <c r="M311">
        <v>26</v>
      </c>
      <c r="N311">
        <v>19</v>
      </c>
      <c r="O311">
        <v>2009</v>
      </c>
      <c r="P311">
        <v>39270</v>
      </c>
    </row>
    <row r="312" spans="1:16" x14ac:dyDescent="0.35">
      <c r="A312">
        <v>34</v>
      </c>
      <c r="B312">
        <v>24</v>
      </c>
      <c r="C312">
        <v>26</v>
      </c>
      <c r="D312">
        <v>9</v>
      </c>
      <c r="E312">
        <v>350</v>
      </c>
      <c r="F312">
        <v>6</v>
      </c>
      <c r="G312">
        <v>4</v>
      </c>
      <c r="H312">
        <v>4</v>
      </c>
      <c r="I312">
        <v>2</v>
      </c>
      <c r="J312">
        <v>37</v>
      </c>
      <c r="K312">
        <v>1</v>
      </c>
      <c r="L312">
        <v>9</v>
      </c>
      <c r="M312">
        <v>26</v>
      </c>
      <c r="N312">
        <v>18</v>
      </c>
      <c r="O312">
        <v>2009</v>
      </c>
      <c r="P312">
        <v>45490</v>
      </c>
    </row>
    <row r="313" spans="1:16" x14ac:dyDescent="0.35">
      <c r="A313">
        <v>34</v>
      </c>
      <c r="B313">
        <v>24</v>
      </c>
      <c r="C313">
        <v>26</v>
      </c>
      <c r="D313">
        <v>9</v>
      </c>
      <c r="E313">
        <v>350</v>
      </c>
      <c r="F313">
        <v>6</v>
      </c>
      <c r="G313">
        <v>4</v>
      </c>
      <c r="H313">
        <v>4</v>
      </c>
      <c r="I313">
        <v>2</v>
      </c>
      <c r="J313">
        <v>37</v>
      </c>
      <c r="K313">
        <v>1</v>
      </c>
      <c r="L313">
        <v>9</v>
      </c>
      <c r="M313">
        <v>26</v>
      </c>
      <c r="N313">
        <v>18</v>
      </c>
      <c r="O313">
        <v>2009</v>
      </c>
      <c r="P313">
        <v>41990</v>
      </c>
    </row>
    <row r="314" spans="1:16" x14ac:dyDescent="0.35">
      <c r="A314">
        <v>34</v>
      </c>
      <c r="B314">
        <v>24</v>
      </c>
      <c r="C314">
        <v>26</v>
      </c>
      <c r="D314">
        <v>9</v>
      </c>
      <c r="E314">
        <v>332</v>
      </c>
      <c r="F314">
        <v>6</v>
      </c>
      <c r="G314">
        <v>2</v>
      </c>
      <c r="H314">
        <v>4</v>
      </c>
      <c r="I314">
        <v>2</v>
      </c>
      <c r="J314">
        <v>62</v>
      </c>
      <c r="K314">
        <v>1</v>
      </c>
      <c r="L314">
        <v>9</v>
      </c>
      <c r="M314">
        <v>26</v>
      </c>
      <c r="N314">
        <v>19</v>
      </c>
      <c r="O314">
        <v>2009</v>
      </c>
      <c r="P314">
        <v>38370</v>
      </c>
    </row>
    <row r="315" spans="1:16" x14ac:dyDescent="0.35">
      <c r="A315">
        <v>34</v>
      </c>
      <c r="B315">
        <v>24</v>
      </c>
      <c r="C315">
        <v>26</v>
      </c>
      <c r="D315">
        <v>9</v>
      </c>
      <c r="E315">
        <v>350</v>
      </c>
      <c r="F315">
        <v>6</v>
      </c>
      <c r="G315">
        <v>2</v>
      </c>
      <c r="H315">
        <v>4</v>
      </c>
      <c r="I315">
        <v>2</v>
      </c>
      <c r="J315">
        <v>37</v>
      </c>
      <c r="K315">
        <v>1</v>
      </c>
      <c r="L315">
        <v>9</v>
      </c>
      <c r="M315">
        <v>26</v>
      </c>
      <c r="N315">
        <v>19</v>
      </c>
      <c r="O315">
        <v>2009</v>
      </c>
      <c r="P315">
        <v>43290</v>
      </c>
    </row>
    <row r="316" spans="1:16" x14ac:dyDescent="0.35">
      <c r="A316">
        <v>34</v>
      </c>
      <c r="B316">
        <v>24</v>
      </c>
      <c r="C316">
        <v>27</v>
      </c>
      <c r="D316">
        <v>9</v>
      </c>
      <c r="E316">
        <v>332</v>
      </c>
      <c r="F316">
        <v>6</v>
      </c>
      <c r="G316">
        <v>2</v>
      </c>
      <c r="H316">
        <v>4</v>
      </c>
      <c r="I316">
        <v>2</v>
      </c>
      <c r="J316">
        <v>62</v>
      </c>
      <c r="K316">
        <v>1</v>
      </c>
      <c r="L316">
        <v>7</v>
      </c>
      <c r="M316">
        <v>25</v>
      </c>
      <c r="N316">
        <v>18</v>
      </c>
      <c r="O316">
        <v>2009</v>
      </c>
      <c r="P316">
        <v>41820</v>
      </c>
    </row>
    <row r="317" spans="1:16" x14ac:dyDescent="0.35">
      <c r="A317">
        <v>34</v>
      </c>
      <c r="B317">
        <v>24</v>
      </c>
      <c r="C317">
        <v>27</v>
      </c>
      <c r="D317">
        <v>9</v>
      </c>
      <c r="E317">
        <v>332</v>
      </c>
      <c r="F317">
        <v>6</v>
      </c>
      <c r="G317">
        <v>4</v>
      </c>
      <c r="H317">
        <v>4</v>
      </c>
      <c r="I317">
        <v>2</v>
      </c>
      <c r="J317">
        <v>62</v>
      </c>
      <c r="K317">
        <v>1</v>
      </c>
      <c r="L317">
        <v>7</v>
      </c>
      <c r="M317">
        <v>24</v>
      </c>
      <c r="N317">
        <v>17</v>
      </c>
      <c r="O317">
        <v>2009</v>
      </c>
      <c r="P317">
        <v>48100</v>
      </c>
    </row>
    <row r="318" spans="1:16" x14ac:dyDescent="0.35">
      <c r="A318">
        <v>34</v>
      </c>
      <c r="B318">
        <v>24</v>
      </c>
      <c r="C318">
        <v>27</v>
      </c>
      <c r="D318">
        <v>9</v>
      </c>
      <c r="E318">
        <v>350</v>
      </c>
      <c r="F318">
        <v>6</v>
      </c>
      <c r="G318">
        <v>2</v>
      </c>
      <c r="H318">
        <v>4</v>
      </c>
      <c r="I318">
        <v>2</v>
      </c>
      <c r="J318">
        <v>37</v>
      </c>
      <c r="K318">
        <v>1</v>
      </c>
      <c r="L318">
        <v>9</v>
      </c>
      <c r="M318">
        <v>26</v>
      </c>
      <c r="N318">
        <v>19</v>
      </c>
      <c r="O318">
        <v>2009</v>
      </c>
      <c r="P318">
        <v>43290</v>
      </c>
    </row>
    <row r="319" spans="1:16" x14ac:dyDescent="0.35">
      <c r="A319">
        <v>34</v>
      </c>
      <c r="B319">
        <v>24</v>
      </c>
      <c r="C319">
        <v>27</v>
      </c>
      <c r="D319">
        <v>9</v>
      </c>
      <c r="E319">
        <v>332</v>
      </c>
      <c r="F319">
        <v>6</v>
      </c>
      <c r="G319">
        <v>2</v>
      </c>
      <c r="H319">
        <v>4</v>
      </c>
      <c r="I319">
        <v>2</v>
      </c>
      <c r="J319">
        <v>62</v>
      </c>
      <c r="K319">
        <v>1</v>
      </c>
      <c r="L319">
        <v>9</v>
      </c>
      <c r="M319">
        <v>26</v>
      </c>
      <c r="N319">
        <v>19</v>
      </c>
      <c r="O319">
        <v>2009</v>
      </c>
      <c r="P319">
        <v>39270</v>
      </c>
    </row>
    <row r="320" spans="1:16" x14ac:dyDescent="0.35">
      <c r="A320">
        <v>34</v>
      </c>
      <c r="B320">
        <v>24</v>
      </c>
      <c r="C320">
        <v>27</v>
      </c>
      <c r="D320">
        <v>9</v>
      </c>
      <c r="E320">
        <v>332</v>
      </c>
      <c r="F320">
        <v>6</v>
      </c>
      <c r="G320">
        <v>2</v>
      </c>
      <c r="H320">
        <v>4</v>
      </c>
      <c r="I320">
        <v>2</v>
      </c>
      <c r="J320">
        <v>62</v>
      </c>
      <c r="K320">
        <v>1</v>
      </c>
      <c r="L320">
        <v>9</v>
      </c>
      <c r="M320">
        <v>26</v>
      </c>
      <c r="N320">
        <v>19</v>
      </c>
      <c r="O320">
        <v>2009</v>
      </c>
      <c r="P320">
        <v>34870</v>
      </c>
    </row>
    <row r="321" spans="1:16" x14ac:dyDescent="0.35">
      <c r="A321">
        <v>34</v>
      </c>
      <c r="B321">
        <v>24</v>
      </c>
      <c r="C321">
        <v>27</v>
      </c>
      <c r="D321">
        <v>9</v>
      </c>
      <c r="E321">
        <v>350</v>
      </c>
      <c r="F321">
        <v>6</v>
      </c>
      <c r="G321">
        <v>4</v>
      </c>
      <c r="H321">
        <v>4</v>
      </c>
      <c r="I321">
        <v>2</v>
      </c>
      <c r="J321">
        <v>37</v>
      </c>
      <c r="K321">
        <v>1</v>
      </c>
      <c r="L321">
        <v>9</v>
      </c>
      <c r="M321">
        <v>26</v>
      </c>
      <c r="N321">
        <v>18</v>
      </c>
      <c r="O321">
        <v>2009</v>
      </c>
      <c r="P321">
        <v>41990</v>
      </c>
    </row>
    <row r="322" spans="1:16" x14ac:dyDescent="0.35">
      <c r="A322">
        <v>34</v>
      </c>
      <c r="B322">
        <v>24</v>
      </c>
      <c r="C322">
        <v>27</v>
      </c>
      <c r="D322">
        <v>9</v>
      </c>
      <c r="E322">
        <v>332</v>
      </c>
      <c r="F322">
        <v>6</v>
      </c>
      <c r="G322">
        <v>2</v>
      </c>
      <c r="H322">
        <v>4</v>
      </c>
      <c r="I322">
        <v>2</v>
      </c>
      <c r="J322">
        <v>62</v>
      </c>
      <c r="K322">
        <v>1</v>
      </c>
      <c r="L322">
        <v>9</v>
      </c>
      <c r="M322">
        <v>26</v>
      </c>
      <c r="N322">
        <v>19</v>
      </c>
      <c r="O322">
        <v>2009</v>
      </c>
      <c r="P322">
        <v>38370</v>
      </c>
    </row>
    <row r="323" spans="1:16" x14ac:dyDescent="0.35">
      <c r="A323">
        <v>34</v>
      </c>
      <c r="B323">
        <v>24</v>
      </c>
      <c r="C323">
        <v>27</v>
      </c>
      <c r="D323">
        <v>9</v>
      </c>
      <c r="E323">
        <v>332</v>
      </c>
      <c r="F323">
        <v>6</v>
      </c>
      <c r="G323">
        <v>4</v>
      </c>
      <c r="H323">
        <v>4</v>
      </c>
      <c r="I323">
        <v>2</v>
      </c>
      <c r="J323">
        <v>62</v>
      </c>
      <c r="K323">
        <v>1</v>
      </c>
      <c r="L323">
        <v>7</v>
      </c>
      <c r="M323">
        <v>24</v>
      </c>
      <c r="N323">
        <v>17</v>
      </c>
      <c r="O323">
        <v>2009</v>
      </c>
      <c r="P323">
        <v>45270</v>
      </c>
    </row>
    <row r="324" spans="1:16" x14ac:dyDescent="0.35">
      <c r="A324">
        <v>34</v>
      </c>
      <c r="B324">
        <v>24</v>
      </c>
      <c r="C324">
        <v>27</v>
      </c>
      <c r="D324">
        <v>9</v>
      </c>
      <c r="E324">
        <v>350</v>
      </c>
      <c r="F324">
        <v>6</v>
      </c>
      <c r="G324">
        <v>4</v>
      </c>
      <c r="H324">
        <v>4</v>
      </c>
      <c r="I324">
        <v>2</v>
      </c>
      <c r="J324">
        <v>37</v>
      </c>
      <c r="K324">
        <v>1</v>
      </c>
      <c r="L324">
        <v>9</v>
      </c>
      <c r="M324">
        <v>26</v>
      </c>
      <c r="N324">
        <v>18</v>
      </c>
      <c r="O324">
        <v>2009</v>
      </c>
      <c r="P324">
        <v>45490</v>
      </c>
    </row>
    <row r="325" spans="1:16" x14ac:dyDescent="0.35">
      <c r="A325">
        <v>34</v>
      </c>
      <c r="B325">
        <v>24</v>
      </c>
      <c r="C325">
        <v>27</v>
      </c>
      <c r="D325">
        <v>9</v>
      </c>
      <c r="E325">
        <v>332</v>
      </c>
      <c r="F325">
        <v>6</v>
      </c>
      <c r="G325">
        <v>4</v>
      </c>
      <c r="H325">
        <v>4</v>
      </c>
      <c r="I325">
        <v>2</v>
      </c>
      <c r="J325">
        <v>62</v>
      </c>
      <c r="K325">
        <v>1</v>
      </c>
      <c r="L325">
        <v>9</v>
      </c>
      <c r="M325">
        <v>26</v>
      </c>
      <c r="N325">
        <v>18</v>
      </c>
      <c r="O325">
        <v>2009</v>
      </c>
      <c r="P325">
        <v>29990</v>
      </c>
    </row>
    <row r="326" spans="1:16" x14ac:dyDescent="0.35">
      <c r="A326">
        <v>34</v>
      </c>
      <c r="B326">
        <v>24</v>
      </c>
      <c r="C326">
        <v>27</v>
      </c>
      <c r="D326">
        <v>9</v>
      </c>
      <c r="E326">
        <v>332</v>
      </c>
      <c r="F326">
        <v>6</v>
      </c>
      <c r="G326">
        <v>2</v>
      </c>
      <c r="H326">
        <v>4</v>
      </c>
      <c r="I326">
        <v>2</v>
      </c>
      <c r="J326">
        <v>62</v>
      </c>
      <c r="K326">
        <v>1</v>
      </c>
      <c r="L326">
        <v>7</v>
      </c>
      <c r="M326">
        <v>25</v>
      </c>
      <c r="N326">
        <v>18</v>
      </c>
      <c r="O326">
        <v>2009</v>
      </c>
      <c r="P326">
        <v>46570</v>
      </c>
    </row>
    <row r="327" spans="1:16" x14ac:dyDescent="0.35">
      <c r="A327">
        <v>34</v>
      </c>
      <c r="B327">
        <v>24</v>
      </c>
      <c r="C327">
        <v>27</v>
      </c>
      <c r="D327">
        <v>9</v>
      </c>
      <c r="E327">
        <v>350</v>
      </c>
      <c r="F327">
        <v>6</v>
      </c>
      <c r="G327">
        <v>2</v>
      </c>
      <c r="H327">
        <v>4</v>
      </c>
      <c r="I327">
        <v>2</v>
      </c>
      <c r="J327">
        <v>37</v>
      </c>
      <c r="K327">
        <v>1</v>
      </c>
      <c r="L327">
        <v>9</v>
      </c>
      <c r="M327">
        <v>26</v>
      </c>
      <c r="N327">
        <v>19</v>
      </c>
      <c r="O327">
        <v>2009</v>
      </c>
      <c r="P327">
        <v>46790</v>
      </c>
    </row>
    <row r="328" spans="1:16" x14ac:dyDescent="0.35">
      <c r="A328">
        <v>34</v>
      </c>
      <c r="B328">
        <v>24</v>
      </c>
      <c r="C328">
        <v>27</v>
      </c>
      <c r="D328">
        <v>9</v>
      </c>
      <c r="E328">
        <v>332</v>
      </c>
      <c r="F328">
        <v>6</v>
      </c>
      <c r="G328">
        <v>2</v>
      </c>
      <c r="H328">
        <v>4</v>
      </c>
      <c r="I328">
        <v>2</v>
      </c>
      <c r="J328">
        <v>62</v>
      </c>
      <c r="K328">
        <v>1</v>
      </c>
      <c r="L328">
        <v>7</v>
      </c>
      <c r="M328">
        <v>25</v>
      </c>
      <c r="N328">
        <v>18</v>
      </c>
      <c r="O328">
        <v>2009</v>
      </c>
      <c r="P328">
        <v>49400</v>
      </c>
    </row>
    <row r="329" spans="1:16" x14ac:dyDescent="0.35">
      <c r="A329">
        <v>34</v>
      </c>
      <c r="B329">
        <v>24</v>
      </c>
      <c r="C329">
        <v>27</v>
      </c>
      <c r="D329">
        <v>9</v>
      </c>
      <c r="E329">
        <v>332</v>
      </c>
      <c r="F329">
        <v>6</v>
      </c>
      <c r="G329">
        <v>4</v>
      </c>
      <c r="H329">
        <v>4</v>
      </c>
      <c r="I329">
        <v>2</v>
      </c>
      <c r="J329">
        <v>62</v>
      </c>
      <c r="K329">
        <v>1</v>
      </c>
      <c r="L329">
        <v>9</v>
      </c>
      <c r="M329">
        <v>26</v>
      </c>
      <c r="N329">
        <v>18</v>
      </c>
      <c r="O329">
        <v>2009</v>
      </c>
      <c r="P329">
        <v>37070</v>
      </c>
    </row>
    <row r="330" spans="1:16" x14ac:dyDescent="0.35">
      <c r="A330">
        <v>34</v>
      </c>
      <c r="B330">
        <v>24</v>
      </c>
      <c r="C330">
        <v>27</v>
      </c>
      <c r="D330">
        <v>9</v>
      </c>
      <c r="E330">
        <v>332</v>
      </c>
      <c r="F330">
        <v>6</v>
      </c>
      <c r="G330">
        <v>2</v>
      </c>
      <c r="H330">
        <v>4</v>
      </c>
      <c r="I330">
        <v>2</v>
      </c>
      <c r="J330">
        <v>62</v>
      </c>
      <c r="K330">
        <v>1</v>
      </c>
      <c r="L330">
        <v>9</v>
      </c>
      <c r="M330">
        <v>26</v>
      </c>
      <c r="N330">
        <v>19</v>
      </c>
      <c r="O330">
        <v>2009</v>
      </c>
      <c r="P330">
        <v>31290</v>
      </c>
    </row>
    <row r="331" spans="1:16" x14ac:dyDescent="0.35">
      <c r="A331">
        <v>34</v>
      </c>
      <c r="B331">
        <v>24</v>
      </c>
      <c r="C331">
        <v>27</v>
      </c>
      <c r="D331">
        <v>9</v>
      </c>
      <c r="E331">
        <v>332</v>
      </c>
      <c r="F331">
        <v>6</v>
      </c>
      <c r="G331">
        <v>4</v>
      </c>
      <c r="H331">
        <v>4</v>
      </c>
      <c r="I331">
        <v>2</v>
      </c>
      <c r="J331">
        <v>62</v>
      </c>
      <c r="K331">
        <v>1</v>
      </c>
      <c r="L331">
        <v>9</v>
      </c>
      <c r="M331">
        <v>26</v>
      </c>
      <c r="N331">
        <v>18</v>
      </c>
      <c r="O331">
        <v>2009</v>
      </c>
      <c r="P331">
        <v>37970</v>
      </c>
    </row>
    <row r="332" spans="1:16" x14ac:dyDescent="0.35">
      <c r="A332">
        <v>34</v>
      </c>
      <c r="B332">
        <v>24</v>
      </c>
      <c r="C332">
        <v>27</v>
      </c>
      <c r="D332">
        <v>9</v>
      </c>
      <c r="E332">
        <v>332</v>
      </c>
      <c r="F332">
        <v>6</v>
      </c>
      <c r="G332">
        <v>4</v>
      </c>
      <c r="H332">
        <v>4</v>
      </c>
      <c r="I332">
        <v>2</v>
      </c>
      <c r="J332">
        <v>62</v>
      </c>
      <c r="K332">
        <v>1</v>
      </c>
      <c r="L332">
        <v>9</v>
      </c>
      <c r="M332">
        <v>26</v>
      </c>
      <c r="N332">
        <v>18</v>
      </c>
      <c r="O332">
        <v>2009</v>
      </c>
      <c r="P332">
        <v>33570</v>
      </c>
    </row>
    <row r="333" spans="1:16" x14ac:dyDescent="0.35">
      <c r="A333">
        <v>34</v>
      </c>
      <c r="B333">
        <v>24</v>
      </c>
      <c r="C333">
        <v>28</v>
      </c>
      <c r="D333">
        <v>9</v>
      </c>
      <c r="E333">
        <v>332</v>
      </c>
      <c r="F333">
        <v>6</v>
      </c>
      <c r="G333">
        <v>4</v>
      </c>
      <c r="H333">
        <v>4</v>
      </c>
      <c r="I333">
        <v>2</v>
      </c>
      <c r="J333">
        <v>62</v>
      </c>
      <c r="K333">
        <v>1</v>
      </c>
      <c r="L333">
        <v>9</v>
      </c>
      <c r="M333">
        <v>26</v>
      </c>
      <c r="N333">
        <v>18</v>
      </c>
      <c r="O333">
        <v>2009</v>
      </c>
      <c r="P333">
        <v>37970</v>
      </c>
    </row>
    <row r="334" spans="1:16" x14ac:dyDescent="0.35">
      <c r="A334">
        <v>34</v>
      </c>
      <c r="B334">
        <v>24</v>
      </c>
      <c r="C334">
        <v>28</v>
      </c>
      <c r="D334">
        <v>9</v>
      </c>
      <c r="E334">
        <v>332</v>
      </c>
      <c r="F334">
        <v>6</v>
      </c>
      <c r="G334">
        <v>2</v>
      </c>
      <c r="H334">
        <v>4</v>
      </c>
      <c r="I334">
        <v>2</v>
      </c>
      <c r="J334">
        <v>62</v>
      </c>
      <c r="K334">
        <v>1</v>
      </c>
      <c r="L334">
        <v>9</v>
      </c>
      <c r="M334">
        <v>26</v>
      </c>
      <c r="N334">
        <v>19</v>
      </c>
      <c r="O334">
        <v>2009</v>
      </c>
      <c r="P334">
        <v>38370</v>
      </c>
    </row>
    <row r="335" spans="1:16" x14ac:dyDescent="0.35">
      <c r="A335">
        <v>34</v>
      </c>
      <c r="B335">
        <v>24</v>
      </c>
      <c r="C335">
        <v>28</v>
      </c>
      <c r="D335">
        <v>9</v>
      </c>
      <c r="E335">
        <v>332</v>
      </c>
      <c r="F335">
        <v>6</v>
      </c>
      <c r="G335">
        <v>2</v>
      </c>
      <c r="H335">
        <v>4</v>
      </c>
      <c r="I335">
        <v>2</v>
      </c>
      <c r="J335">
        <v>62</v>
      </c>
      <c r="K335">
        <v>1</v>
      </c>
      <c r="L335">
        <v>9</v>
      </c>
      <c r="M335">
        <v>26</v>
      </c>
      <c r="N335">
        <v>19</v>
      </c>
      <c r="O335">
        <v>2009</v>
      </c>
      <c r="P335">
        <v>34870</v>
      </c>
    </row>
    <row r="336" spans="1:16" x14ac:dyDescent="0.35">
      <c r="A336">
        <v>34</v>
      </c>
      <c r="B336">
        <v>24</v>
      </c>
      <c r="C336">
        <v>28</v>
      </c>
      <c r="D336">
        <v>9</v>
      </c>
      <c r="E336">
        <v>332</v>
      </c>
      <c r="F336">
        <v>6</v>
      </c>
      <c r="G336">
        <v>4</v>
      </c>
      <c r="H336">
        <v>4</v>
      </c>
      <c r="I336">
        <v>2</v>
      </c>
      <c r="J336">
        <v>62</v>
      </c>
      <c r="K336">
        <v>1</v>
      </c>
      <c r="L336">
        <v>9</v>
      </c>
      <c r="M336">
        <v>26</v>
      </c>
      <c r="N336">
        <v>18</v>
      </c>
      <c r="O336">
        <v>2009</v>
      </c>
      <c r="P336">
        <v>29990</v>
      </c>
    </row>
    <row r="337" spans="1:16" x14ac:dyDescent="0.35">
      <c r="A337">
        <v>34</v>
      </c>
      <c r="B337">
        <v>24</v>
      </c>
      <c r="C337">
        <v>28</v>
      </c>
      <c r="D337">
        <v>9</v>
      </c>
      <c r="E337">
        <v>350</v>
      </c>
      <c r="F337">
        <v>6</v>
      </c>
      <c r="G337">
        <v>4</v>
      </c>
      <c r="H337">
        <v>4</v>
      </c>
      <c r="I337">
        <v>2</v>
      </c>
      <c r="J337">
        <v>37</v>
      </c>
      <c r="K337">
        <v>1</v>
      </c>
      <c r="L337">
        <v>9</v>
      </c>
      <c r="M337">
        <v>26</v>
      </c>
      <c r="N337">
        <v>18</v>
      </c>
      <c r="O337">
        <v>2009</v>
      </c>
      <c r="P337">
        <v>45490</v>
      </c>
    </row>
    <row r="338" spans="1:16" x14ac:dyDescent="0.35">
      <c r="A338">
        <v>34</v>
      </c>
      <c r="B338">
        <v>24</v>
      </c>
      <c r="C338">
        <v>28</v>
      </c>
      <c r="D338">
        <v>9</v>
      </c>
      <c r="E338">
        <v>350</v>
      </c>
      <c r="F338">
        <v>6</v>
      </c>
      <c r="G338">
        <v>4</v>
      </c>
      <c r="H338">
        <v>4</v>
      </c>
      <c r="I338">
        <v>2</v>
      </c>
      <c r="J338">
        <v>37</v>
      </c>
      <c r="K338">
        <v>1</v>
      </c>
      <c r="L338">
        <v>9</v>
      </c>
      <c r="M338">
        <v>26</v>
      </c>
      <c r="N338">
        <v>18</v>
      </c>
      <c r="O338">
        <v>2009</v>
      </c>
      <c r="P338">
        <v>41990</v>
      </c>
    </row>
    <row r="339" spans="1:16" x14ac:dyDescent="0.35">
      <c r="A339">
        <v>34</v>
      </c>
      <c r="B339">
        <v>24</v>
      </c>
      <c r="C339">
        <v>28</v>
      </c>
      <c r="D339">
        <v>9</v>
      </c>
      <c r="E339">
        <v>332</v>
      </c>
      <c r="F339">
        <v>6</v>
      </c>
      <c r="G339">
        <v>4</v>
      </c>
      <c r="H339">
        <v>4</v>
      </c>
      <c r="I339">
        <v>2</v>
      </c>
      <c r="J339">
        <v>62</v>
      </c>
      <c r="K339">
        <v>1</v>
      </c>
      <c r="L339">
        <v>7</v>
      </c>
      <c r="M339">
        <v>24</v>
      </c>
      <c r="N339">
        <v>17</v>
      </c>
      <c r="O339">
        <v>2009</v>
      </c>
      <c r="P339">
        <v>45270</v>
      </c>
    </row>
    <row r="340" spans="1:16" x14ac:dyDescent="0.35">
      <c r="A340">
        <v>34</v>
      </c>
      <c r="B340">
        <v>24</v>
      </c>
      <c r="C340">
        <v>28</v>
      </c>
      <c r="D340">
        <v>9</v>
      </c>
      <c r="E340">
        <v>332</v>
      </c>
      <c r="F340">
        <v>6</v>
      </c>
      <c r="G340">
        <v>4</v>
      </c>
      <c r="H340">
        <v>4</v>
      </c>
      <c r="I340">
        <v>2</v>
      </c>
      <c r="J340">
        <v>62</v>
      </c>
      <c r="K340">
        <v>1</v>
      </c>
      <c r="L340">
        <v>9</v>
      </c>
      <c r="M340">
        <v>26</v>
      </c>
      <c r="N340">
        <v>18</v>
      </c>
      <c r="O340">
        <v>2009</v>
      </c>
      <c r="P340">
        <v>33570</v>
      </c>
    </row>
    <row r="341" spans="1:16" x14ac:dyDescent="0.35">
      <c r="A341">
        <v>34</v>
      </c>
      <c r="B341">
        <v>24</v>
      </c>
      <c r="C341">
        <v>28</v>
      </c>
      <c r="D341">
        <v>9</v>
      </c>
      <c r="E341">
        <v>332</v>
      </c>
      <c r="F341">
        <v>6</v>
      </c>
      <c r="G341">
        <v>4</v>
      </c>
      <c r="H341">
        <v>4</v>
      </c>
      <c r="I341">
        <v>2</v>
      </c>
      <c r="J341">
        <v>62</v>
      </c>
      <c r="K341">
        <v>1</v>
      </c>
      <c r="L341">
        <v>7</v>
      </c>
      <c r="M341">
        <v>24</v>
      </c>
      <c r="N341">
        <v>17</v>
      </c>
      <c r="O341">
        <v>2009</v>
      </c>
      <c r="P341">
        <v>48100</v>
      </c>
    </row>
    <row r="342" spans="1:16" x14ac:dyDescent="0.35">
      <c r="A342">
        <v>34</v>
      </c>
      <c r="B342">
        <v>24</v>
      </c>
      <c r="C342">
        <v>28</v>
      </c>
      <c r="D342">
        <v>9</v>
      </c>
      <c r="E342">
        <v>332</v>
      </c>
      <c r="F342">
        <v>6</v>
      </c>
      <c r="G342">
        <v>2</v>
      </c>
      <c r="H342">
        <v>4</v>
      </c>
      <c r="I342">
        <v>2</v>
      </c>
      <c r="J342">
        <v>62</v>
      </c>
      <c r="K342">
        <v>1</v>
      </c>
      <c r="L342">
        <v>9</v>
      </c>
      <c r="M342">
        <v>26</v>
      </c>
      <c r="N342">
        <v>19</v>
      </c>
      <c r="O342">
        <v>2009</v>
      </c>
      <c r="P342">
        <v>39270</v>
      </c>
    </row>
    <row r="343" spans="1:16" x14ac:dyDescent="0.35">
      <c r="A343">
        <v>34</v>
      </c>
      <c r="B343">
        <v>24</v>
      </c>
      <c r="C343">
        <v>28</v>
      </c>
      <c r="D343">
        <v>9</v>
      </c>
      <c r="E343">
        <v>332</v>
      </c>
      <c r="F343">
        <v>6</v>
      </c>
      <c r="G343">
        <v>2</v>
      </c>
      <c r="H343">
        <v>4</v>
      </c>
      <c r="I343">
        <v>2</v>
      </c>
      <c r="J343">
        <v>62</v>
      </c>
      <c r="K343">
        <v>1</v>
      </c>
      <c r="L343">
        <v>7</v>
      </c>
      <c r="M343">
        <v>25</v>
      </c>
      <c r="N343">
        <v>18</v>
      </c>
      <c r="O343">
        <v>2009</v>
      </c>
      <c r="P343">
        <v>46570</v>
      </c>
    </row>
    <row r="344" spans="1:16" x14ac:dyDescent="0.35">
      <c r="A344">
        <v>34</v>
      </c>
      <c r="B344">
        <v>24</v>
      </c>
      <c r="C344">
        <v>28</v>
      </c>
      <c r="D344">
        <v>9</v>
      </c>
      <c r="E344">
        <v>332</v>
      </c>
      <c r="F344">
        <v>6</v>
      </c>
      <c r="G344">
        <v>2</v>
      </c>
      <c r="H344">
        <v>4</v>
      </c>
      <c r="I344">
        <v>2</v>
      </c>
      <c r="J344">
        <v>62</v>
      </c>
      <c r="K344">
        <v>1</v>
      </c>
      <c r="L344">
        <v>7</v>
      </c>
      <c r="M344">
        <v>25</v>
      </c>
      <c r="N344">
        <v>18</v>
      </c>
      <c r="O344">
        <v>2009</v>
      </c>
      <c r="P344">
        <v>49400</v>
      </c>
    </row>
    <row r="345" spans="1:16" x14ac:dyDescent="0.35">
      <c r="A345">
        <v>34</v>
      </c>
      <c r="B345">
        <v>24</v>
      </c>
      <c r="C345">
        <v>28</v>
      </c>
      <c r="D345">
        <v>9</v>
      </c>
      <c r="E345">
        <v>332</v>
      </c>
      <c r="F345">
        <v>6</v>
      </c>
      <c r="G345">
        <v>4</v>
      </c>
      <c r="H345">
        <v>4</v>
      </c>
      <c r="I345">
        <v>2</v>
      </c>
      <c r="J345">
        <v>62</v>
      </c>
      <c r="K345">
        <v>1</v>
      </c>
      <c r="L345">
        <v>9</v>
      </c>
      <c r="M345">
        <v>26</v>
      </c>
      <c r="N345">
        <v>18</v>
      </c>
      <c r="O345">
        <v>2009</v>
      </c>
      <c r="P345">
        <v>37070</v>
      </c>
    </row>
    <row r="346" spans="1:16" x14ac:dyDescent="0.35">
      <c r="A346">
        <v>34</v>
      </c>
      <c r="B346">
        <v>24</v>
      </c>
      <c r="C346">
        <v>28</v>
      </c>
      <c r="D346">
        <v>9</v>
      </c>
      <c r="E346">
        <v>332</v>
      </c>
      <c r="F346">
        <v>6</v>
      </c>
      <c r="G346">
        <v>2</v>
      </c>
      <c r="H346">
        <v>4</v>
      </c>
      <c r="I346">
        <v>2</v>
      </c>
      <c r="J346">
        <v>62</v>
      </c>
      <c r="K346">
        <v>1</v>
      </c>
      <c r="L346">
        <v>7</v>
      </c>
      <c r="M346">
        <v>25</v>
      </c>
      <c r="N346">
        <v>18</v>
      </c>
      <c r="O346">
        <v>2009</v>
      </c>
      <c r="P346">
        <v>41820</v>
      </c>
    </row>
    <row r="347" spans="1:16" x14ac:dyDescent="0.35">
      <c r="A347">
        <v>34</v>
      </c>
      <c r="B347">
        <v>24</v>
      </c>
      <c r="C347">
        <v>28</v>
      </c>
      <c r="D347">
        <v>9</v>
      </c>
      <c r="E347">
        <v>350</v>
      </c>
      <c r="F347">
        <v>6</v>
      </c>
      <c r="G347">
        <v>2</v>
      </c>
      <c r="H347">
        <v>4</v>
      </c>
      <c r="I347">
        <v>2</v>
      </c>
      <c r="J347">
        <v>37</v>
      </c>
      <c r="K347">
        <v>1</v>
      </c>
      <c r="L347">
        <v>9</v>
      </c>
      <c r="M347">
        <v>26</v>
      </c>
      <c r="N347">
        <v>19</v>
      </c>
      <c r="O347">
        <v>2009</v>
      </c>
      <c r="P347">
        <v>46790</v>
      </c>
    </row>
    <row r="348" spans="1:16" x14ac:dyDescent="0.35">
      <c r="A348">
        <v>34</v>
      </c>
      <c r="B348">
        <v>24</v>
      </c>
      <c r="C348">
        <v>28</v>
      </c>
      <c r="D348">
        <v>9</v>
      </c>
      <c r="E348">
        <v>350</v>
      </c>
      <c r="F348">
        <v>6</v>
      </c>
      <c r="G348">
        <v>2</v>
      </c>
      <c r="H348">
        <v>4</v>
      </c>
      <c r="I348">
        <v>2</v>
      </c>
      <c r="J348">
        <v>37</v>
      </c>
      <c r="K348">
        <v>1</v>
      </c>
      <c r="L348">
        <v>9</v>
      </c>
      <c r="M348">
        <v>26</v>
      </c>
      <c r="N348">
        <v>19</v>
      </c>
      <c r="O348">
        <v>2009</v>
      </c>
      <c r="P348">
        <v>43290</v>
      </c>
    </row>
    <row r="349" spans="1:16" x14ac:dyDescent="0.35">
      <c r="A349">
        <v>34</v>
      </c>
      <c r="B349">
        <v>24</v>
      </c>
      <c r="C349">
        <v>28</v>
      </c>
      <c r="D349">
        <v>9</v>
      </c>
      <c r="E349">
        <v>332</v>
      </c>
      <c r="F349">
        <v>6</v>
      </c>
      <c r="G349">
        <v>2</v>
      </c>
      <c r="H349">
        <v>4</v>
      </c>
      <c r="I349">
        <v>2</v>
      </c>
      <c r="J349">
        <v>62</v>
      </c>
      <c r="K349">
        <v>1</v>
      </c>
      <c r="L349">
        <v>9</v>
      </c>
      <c r="M349">
        <v>26</v>
      </c>
      <c r="N349">
        <v>19</v>
      </c>
      <c r="O349">
        <v>2009</v>
      </c>
      <c r="P349">
        <v>31290</v>
      </c>
    </row>
    <row r="350" spans="1:16" x14ac:dyDescent="0.35">
      <c r="A350">
        <v>30</v>
      </c>
      <c r="B350">
        <v>12</v>
      </c>
      <c r="C350">
        <v>26</v>
      </c>
      <c r="D350">
        <v>10</v>
      </c>
      <c r="E350">
        <v>184</v>
      </c>
      <c r="F350">
        <v>4</v>
      </c>
      <c r="G350">
        <v>4</v>
      </c>
      <c r="H350">
        <v>3</v>
      </c>
      <c r="I350">
        <v>4</v>
      </c>
      <c r="J350">
        <v>71</v>
      </c>
      <c r="K350">
        <v>1</v>
      </c>
      <c r="L350">
        <v>15</v>
      </c>
      <c r="M350">
        <v>37</v>
      </c>
      <c r="N350">
        <v>25</v>
      </c>
      <c r="O350">
        <v>586</v>
      </c>
      <c r="P350">
        <v>25045</v>
      </c>
    </row>
    <row r="351" spans="1:16" x14ac:dyDescent="0.35">
      <c r="A351">
        <v>30</v>
      </c>
      <c r="B351">
        <v>12</v>
      </c>
      <c r="C351">
        <v>26</v>
      </c>
      <c r="D351">
        <v>10</v>
      </c>
      <c r="E351">
        <v>184</v>
      </c>
      <c r="F351">
        <v>4</v>
      </c>
      <c r="G351">
        <v>2</v>
      </c>
      <c r="H351">
        <v>3</v>
      </c>
      <c r="I351">
        <v>4</v>
      </c>
      <c r="J351">
        <v>71</v>
      </c>
      <c r="K351">
        <v>1</v>
      </c>
      <c r="L351">
        <v>15</v>
      </c>
      <c r="M351">
        <v>39</v>
      </c>
      <c r="N351">
        <v>28</v>
      </c>
      <c r="O351">
        <v>586</v>
      </c>
      <c r="P351">
        <v>26095</v>
      </c>
    </row>
    <row r="352" spans="1:16" x14ac:dyDescent="0.35">
      <c r="A352">
        <v>30</v>
      </c>
      <c r="B352">
        <v>12</v>
      </c>
      <c r="C352">
        <v>26</v>
      </c>
      <c r="D352">
        <v>10</v>
      </c>
      <c r="E352">
        <v>155</v>
      </c>
      <c r="F352">
        <v>4</v>
      </c>
      <c r="G352">
        <v>2</v>
      </c>
      <c r="H352">
        <v>3</v>
      </c>
      <c r="I352">
        <v>4</v>
      </c>
      <c r="J352">
        <v>70</v>
      </c>
      <c r="K352">
        <v>1</v>
      </c>
      <c r="L352">
        <v>15</v>
      </c>
      <c r="M352">
        <v>41</v>
      </c>
      <c r="N352">
        <v>30</v>
      </c>
      <c r="O352">
        <v>586</v>
      </c>
      <c r="P352">
        <v>23795</v>
      </c>
    </row>
    <row r="353" spans="1:16" x14ac:dyDescent="0.35">
      <c r="A353">
        <v>30</v>
      </c>
      <c r="B353">
        <v>12</v>
      </c>
      <c r="C353">
        <v>26</v>
      </c>
      <c r="D353">
        <v>10</v>
      </c>
      <c r="E353">
        <v>155</v>
      </c>
      <c r="F353">
        <v>4</v>
      </c>
      <c r="G353">
        <v>4</v>
      </c>
      <c r="H353">
        <v>3</v>
      </c>
      <c r="I353">
        <v>4</v>
      </c>
      <c r="J353">
        <v>70</v>
      </c>
      <c r="K353">
        <v>1</v>
      </c>
      <c r="L353">
        <v>15</v>
      </c>
      <c r="M353">
        <v>41</v>
      </c>
      <c r="N353">
        <v>29</v>
      </c>
      <c r="O353">
        <v>586</v>
      </c>
      <c r="P353">
        <v>19595</v>
      </c>
    </row>
    <row r="354" spans="1:16" x14ac:dyDescent="0.35">
      <c r="A354">
        <v>30</v>
      </c>
      <c r="B354">
        <v>12</v>
      </c>
      <c r="C354">
        <v>26</v>
      </c>
      <c r="D354">
        <v>10</v>
      </c>
      <c r="E354">
        <v>155</v>
      </c>
      <c r="F354">
        <v>4</v>
      </c>
      <c r="G354">
        <v>4</v>
      </c>
      <c r="H354">
        <v>3</v>
      </c>
      <c r="I354">
        <v>4</v>
      </c>
      <c r="J354">
        <v>70</v>
      </c>
      <c r="K354">
        <v>1</v>
      </c>
      <c r="L354">
        <v>15</v>
      </c>
      <c r="M354">
        <v>41</v>
      </c>
      <c r="N354">
        <v>29</v>
      </c>
      <c r="O354">
        <v>586</v>
      </c>
      <c r="P354">
        <v>18445</v>
      </c>
    </row>
    <row r="355" spans="1:16" x14ac:dyDescent="0.35">
      <c r="A355">
        <v>30</v>
      </c>
      <c r="B355">
        <v>12</v>
      </c>
      <c r="C355">
        <v>26</v>
      </c>
      <c r="D355">
        <v>10</v>
      </c>
      <c r="E355">
        <v>184</v>
      </c>
      <c r="F355">
        <v>4</v>
      </c>
      <c r="G355">
        <v>4</v>
      </c>
      <c r="H355">
        <v>3</v>
      </c>
      <c r="I355">
        <v>4</v>
      </c>
      <c r="J355">
        <v>71</v>
      </c>
      <c r="K355">
        <v>1</v>
      </c>
      <c r="L355">
        <v>15</v>
      </c>
      <c r="M355">
        <v>37</v>
      </c>
      <c r="N355">
        <v>25</v>
      </c>
      <c r="O355">
        <v>586</v>
      </c>
      <c r="P355">
        <v>23845</v>
      </c>
    </row>
    <row r="356" spans="1:16" x14ac:dyDescent="0.35">
      <c r="A356">
        <v>30</v>
      </c>
      <c r="B356">
        <v>12</v>
      </c>
      <c r="C356">
        <v>26</v>
      </c>
      <c r="D356">
        <v>10</v>
      </c>
      <c r="E356">
        <v>184</v>
      </c>
      <c r="F356">
        <v>4</v>
      </c>
      <c r="G356">
        <v>2</v>
      </c>
      <c r="H356">
        <v>3</v>
      </c>
      <c r="I356">
        <v>4</v>
      </c>
      <c r="J356">
        <v>61</v>
      </c>
      <c r="K356">
        <v>1</v>
      </c>
      <c r="L356">
        <v>3</v>
      </c>
      <c r="M356">
        <v>37</v>
      </c>
      <c r="N356">
        <v>27</v>
      </c>
      <c r="O356">
        <v>586</v>
      </c>
      <c r="P356">
        <v>25395</v>
      </c>
    </row>
    <row r="357" spans="1:16" x14ac:dyDescent="0.35">
      <c r="A357">
        <v>30</v>
      </c>
      <c r="B357">
        <v>12</v>
      </c>
      <c r="C357">
        <v>26</v>
      </c>
      <c r="D357">
        <v>10</v>
      </c>
      <c r="E357">
        <v>184</v>
      </c>
      <c r="F357">
        <v>4</v>
      </c>
      <c r="G357">
        <v>2</v>
      </c>
      <c r="H357">
        <v>3</v>
      </c>
      <c r="I357">
        <v>4</v>
      </c>
      <c r="J357">
        <v>71</v>
      </c>
      <c r="K357">
        <v>1</v>
      </c>
      <c r="L357">
        <v>15</v>
      </c>
      <c r="M357">
        <v>39</v>
      </c>
      <c r="N357">
        <v>28</v>
      </c>
      <c r="O357">
        <v>586</v>
      </c>
      <c r="P357">
        <v>24895</v>
      </c>
    </row>
    <row r="358" spans="1:16" x14ac:dyDescent="0.35">
      <c r="A358">
        <v>30</v>
      </c>
      <c r="B358">
        <v>12</v>
      </c>
      <c r="C358">
        <v>26</v>
      </c>
      <c r="D358">
        <v>10</v>
      </c>
      <c r="E358">
        <v>184</v>
      </c>
      <c r="F358">
        <v>4</v>
      </c>
      <c r="G358">
        <v>4</v>
      </c>
      <c r="H358">
        <v>3</v>
      </c>
      <c r="I358">
        <v>4</v>
      </c>
      <c r="J358">
        <v>61</v>
      </c>
      <c r="K358">
        <v>1</v>
      </c>
      <c r="L358">
        <v>3</v>
      </c>
      <c r="M358">
        <v>35</v>
      </c>
      <c r="N358">
        <v>26</v>
      </c>
      <c r="O358">
        <v>586</v>
      </c>
      <c r="P358">
        <v>25545</v>
      </c>
    </row>
    <row r="359" spans="1:16" x14ac:dyDescent="0.35">
      <c r="A359">
        <v>30</v>
      </c>
      <c r="B359">
        <v>12</v>
      </c>
      <c r="C359">
        <v>26</v>
      </c>
      <c r="D359">
        <v>10</v>
      </c>
      <c r="E359">
        <v>155</v>
      </c>
      <c r="F359">
        <v>4</v>
      </c>
      <c r="G359">
        <v>2</v>
      </c>
      <c r="H359">
        <v>3</v>
      </c>
      <c r="I359">
        <v>4</v>
      </c>
      <c r="J359">
        <v>51</v>
      </c>
      <c r="K359">
        <v>1</v>
      </c>
      <c r="L359">
        <v>3</v>
      </c>
      <c r="M359">
        <v>40</v>
      </c>
      <c r="N359">
        <v>30</v>
      </c>
      <c r="O359">
        <v>586</v>
      </c>
      <c r="P359">
        <v>24295</v>
      </c>
    </row>
    <row r="360" spans="1:16" x14ac:dyDescent="0.35">
      <c r="A360">
        <v>30</v>
      </c>
      <c r="B360">
        <v>12</v>
      </c>
      <c r="C360">
        <v>26</v>
      </c>
      <c r="D360">
        <v>10</v>
      </c>
      <c r="E360">
        <v>155</v>
      </c>
      <c r="F360">
        <v>4</v>
      </c>
      <c r="G360">
        <v>2</v>
      </c>
      <c r="H360">
        <v>3</v>
      </c>
      <c r="I360">
        <v>4</v>
      </c>
      <c r="J360">
        <v>70</v>
      </c>
      <c r="K360">
        <v>1</v>
      </c>
      <c r="L360">
        <v>15</v>
      </c>
      <c r="M360">
        <v>41</v>
      </c>
      <c r="N360">
        <v>30</v>
      </c>
      <c r="O360">
        <v>586</v>
      </c>
      <c r="P360">
        <v>19495</v>
      </c>
    </row>
    <row r="361" spans="1:16" x14ac:dyDescent="0.35">
      <c r="A361">
        <v>30</v>
      </c>
      <c r="B361">
        <v>12</v>
      </c>
      <c r="C361">
        <v>26</v>
      </c>
      <c r="D361">
        <v>10</v>
      </c>
      <c r="E361">
        <v>155</v>
      </c>
      <c r="F361">
        <v>4</v>
      </c>
      <c r="G361">
        <v>4</v>
      </c>
      <c r="H361">
        <v>3</v>
      </c>
      <c r="I361">
        <v>4</v>
      </c>
      <c r="J361">
        <v>51</v>
      </c>
      <c r="K361">
        <v>1</v>
      </c>
      <c r="L361">
        <v>3</v>
      </c>
      <c r="M361">
        <v>40</v>
      </c>
      <c r="N361">
        <v>29</v>
      </c>
      <c r="O361">
        <v>586</v>
      </c>
      <c r="P361">
        <v>20095</v>
      </c>
    </row>
    <row r="362" spans="1:16" x14ac:dyDescent="0.35">
      <c r="A362">
        <v>30</v>
      </c>
      <c r="B362">
        <v>12</v>
      </c>
      <c r="C362">
        <v>26</v>
      </c>
      <c r="D362">
        <v>10</v>
      </c>
      <c r="E362">
        <v>155</v>
      </c>
      <c r="F362">
        <v>4</v>
      </c>
      <c r="G362">
        <v>2</v>
      </c>
      <c r="H362">
        <v>3</v>
      </c>
      <c r="I362">
        <v>4</v>
      </c>
      <c r="J362">
        <v>51</v>
      </c>
      <c r="K362">
        <v>1</v>
      </c>
      <c r="L362">
        <v>3</v>
      </c>
      <c r="M362">
        <v>40</v>
      </c>
      <c r="N362">
        <v>30</v>
      </c>
      <c r="O362">
        <v>586</v>
      </c>
      <c r="P362">
        <v>19995</v>
      </c>
    </row>
    <row r="363" spans="1:16" x14ac:dyDescent="0.35">
      <c r="A363">
        <v>30</v>
      </c>
      <c r="B363">
        <v>12</v>
      </c>
      <c r="C363">
        <v>26</v>
      </c>
      <c r="D363">
        <v>10</v>
      </c>
      <c r="E363">
        <v>155</v>
      </c>
      <c r="F363">
        <v>4</v>
      </c>
      <c r="G363">
        <v>2</v>
      </c>
      <c r="H363">
        <v>3</v>
      </c>
      <c r="I363">
        <v>4</v>
      </c>
      <c r="J363">
        <v>51</v>
      </c>
      <c r="K363">
        <v>1</v>
      </c>
      <c r="L363">
        <v>3</v>
      </c>
      <c r="M363">
        <v>40</v>
      </c>
      <c r="N363">
        <v>30</v>
      </c>
      <c r="O363">
        <v>586</v>
      </c>
      <c r="P363">
        <v>21145</v>
      </c>
    </row>
    <row r="364" spans="1:16" x14ac:dyDescent="0.35">
      <c r="A364">
        <v>30</v>
      </c>
      <c r="B364">
        <v>12</v>
      </c>
      <c r="C364">
        <v>26</v>
      </c>
      <c r="D364">
        <v>10</v>
      </c>
      <c r="E364">
        <v>155</v>
      </c>
      <c r="F364">
        <v>4</v>
      </c>
      <c r="G364">
        <v>4</v>
      </c>
      <c r="H364">
        <v>3</v>
      </c>
      <c r="I364">
        <v>4</v>
      </c>
      <c r="J364">
        <v>51</v>
      </c>
      <c r="K364">
        <v>1</v>
      </c>
      <c r="L364">
        <v>3</v>
      </c>
      <c r="M364">
        <v>40</v>
      </c>
      <c r="N364">
        <v>29</v>
      </c>
      <c r="O364">
        <v>586</v>
      </c>
      <c r="P364">
        <v>23245</v>
      </c>
    </row>
    <row r="365" spans="1:16" x14ac:dyDescent="0.35">
      <c r="A365">
        <v>30</v>
      </c>
      <c r="B365">
        <v>12</v>
      </c>
      <c r="C365">
        <v>26</v>
      </c>
      <c r="D365">
        <v>10</v>
      </c>
      <c r="E365">
        <v>155</v>
      </c>
      <c r="F365">
        <v>4</v>
      </c>
      <c r="G365">
        <v>4</v>
      </c>
      <c r="H365">
        <v>3</v>
      </c>
      <c r="I365">
        <v>4</v>
      </c>
      <c r="J365">
        <v>70</v>
      </c>
      <c r="K365">
        <v>1</v>
      </c>
      <c r="L365">
        <v>15</v>
      </c>
      <c r="M365">
        <v>41</v>
      </c>
      <c r="N365">
        <v>29</v>
      </c>
      <c r="O365">
        <v>586</v>
      </c>
      <c r="P365">
        <v>16945</v>
      </c>
    </row>
    <row r="366" spans="1:16" x14ac:dyDescent="0.35">
      <c r="A366">
        <v>30</v>
      </c>
      <c r="B366">
        <v>12</v>
      </c>
      <c r="C366">
        <v>26</v>
      </c>
      <c r="D366">
        <v>10</v>
      </c>
      <c r="E366">
        <v>184</v>
      </c>
      <c r="F366">
        <v>4</v>
      </c>
      <c r="G366">
        <v>4</v>
      </c>
      <c r="H366">
        <v>3</v>
      </c>
      <c r="I366">
        <v>4</v>
      </c>
      <c r="J366">
        <v>61</v>
      </c>
      <c r="K366">
        <v>1</v>
      </c>
      <c r="L366">
        <v>3</v>
      </c>
      <c r="M366">
        <v>35</v>
      </c>
      <c r="N366">
        <v>26</v>
      </c>
      <c r="O366">
        <v>586</v>
      </c>
      <c r="P366">
        <v>24345</v>
      </c>
    </row>
    <row r="367" spans="1:16" x14ac:dyDescent="0.35">
      <c r="A367">
        <v>30</v>
      </c>
      <c r="B367">
        <v>12</v>
      </c>
      <c r="C367">
        <v>26</v>
      </c>
      <c r="D367">
        <v>10</v>
      </c>
      <c r="E367">
        <v>155</v>
      </c>
      <c r="F367">
        <v>4</v>
      </c>
      <c r="G367">
        <v>2</v>
      </c>
      <c r="H367">
        <v>3</v>
      </c>
      <c r="I367">
        <v>4</v>
      </c>
      <c r="J367">
        <v>70</v>
      </c>
      <c r="K367">
        <v>1</v>
      </c>
      <c r="L367">
        <v>15</v>
      </c>
      <c r="M367">
        <v>41</v>
      </c>
      <c r="N367">
        <v>30</v>
      </c>
      <c r="O367">
        <v>586</v>
      </c>
      <c r="P367">
        <v>20645</v>
      </c>
    </row>
    <row r="368" spans="1:16" x14ac:dyDescent="0.35">
      <c r="A368">
        <v>30</v>
      </c>
      <c r="B368">
        <v>12</v>
      </c>
      <c r="C368">
        <v>26</v>
      </c>
      <c r="D368">
        <v>10</v>
      </c>
      <c r="E368">
        <v>155</v>
      </c>
      <c r="F368">
        <v>4</v>
      </c>
      <c r="G368">
        <v>4</v>
      </c>
      <c r="H368">
        <v>3</v>
      </c>
      <c r="I368">
        <v>4</v>
      </c>
      <c r="J368">
        <v>51</v>
      </c>
      <c r="K368">
        <v>1</v>
      </c>
      <c r="L368">
        <v>3</v>
      </c>
      <c r="M368">
        <v>40</v>
      </c>
      <c r="N368">
        <v>29</v>
      </c>
      <c r="O368">
        <v>586</v>
      </c>
      <c r="P368">
        <v>18945</v>
      </c>
    </row>
    <row r="369" spans="1:16" x14ac:dyDescent="0.35">
      <c r="A369">
        <v>30</v>
      </c>
      <c r="B369">
        <v>12</v>
      </c>
      <c r="C369">
        <v>26</v>
      </c>
      <c r="D369">
        <v>10</v>
      </c>
      <c r="E369">
        <v>184</v>
      </c>
      <c r="F369">
        <v>4</v>
      </c>
      <c r="G369">
        <v>2</v>
      </c>
      <c r="H369">
        <v>3</v>
      </c>
      <c r="I369">
        <v>4</v>
      </c>
      <c r="J369">
        <v>61</v>
      </c>
      <c r="K369">
        <v>1</v>
      </c>
      <c r="L369">
        <v>3</v>
      </c>
      <c r="M369">
        <v>37</v>
      </c>
      <c r="N369">
        <v>27</v>
      </c>
      <c r="O369">
        <v>586</v>
      </c>
      <c r="P369">
        <v>26595</v>
      </c>
    </row>
    <row r="370" spans="1:16" x14ac:dyDescent="0.35">
      <c r="A370">
        <v>30</v>
      </c>
      <c r="B370">
        <v>12</v>
      </c>
      <c r="C370">
        <v>26</v>
      </c>
      <c r="D370">
        <v>10</v>
      </c>
      <c r="E370">
        <v>155</v>
      </c>
      <c r="F370">
        <v>4</v>
      </c>
      <c r="G370">
        <v>4</v>
      </c>
      <c r="H370">
        <v>3</v>
      </c>
      <c r="I370">
        <v>4</v>
      </c>
      <c r="J370">
        <v>70</v>
      </c>
      <c r="K370">
        <v>1</v>
      </c>
      <c r="L370">
        <v>15</v>
      </c>
      <c r="M370">
        <v>41</v>
      </c>
      <c r="N370">
        <v>29</v>
      </c>
      <c r="O370">
        <v>586</v>
      </c>
      <c r="P370">
        <v>22745</v>
      </c>
    </row>
    <row r="371" spans="1:16" x14ac:dyDescent="0.35">
      <c r="A371">
        <v>30</v>
      </c>
      <c r="B371">
        <v>12</v>
      </c>
      <c r="C371">
        <v>26</v>
      </c>
      <c r="D371">
        <v>10</v>
      </c>
      <c r="E371">
        <v>155</v>
      </c>
      <c r="F371">
        <v>4</v>
      </c>
      <c r="G371">
        <v>2</v>
      </c>
      <c r="H371">
        <v>3</v>
      </c>
      <c r="I371">
        <v>4</v>
      </c>
      <c r="J371">
        <v>70</v>
      </c>
      <c r="K371">
        <v>1</v>
      </c>
      <c r="L371">
        <v>15</v>
      </c>
      <c r="M371">
        <v>41</v>
      </c>
      <c r="N371">
        <v>30</v>
      </c>
      <c r="O371">
        <v>586</v>
      </c>
      <c r="P371">
        <v>17995</v>
      </c>
    </row>
    <row r="372" spans="1:16" x14ac:dyDescent="0.35">
      <c r="A372">
        <v>30</v>
      </c>
      <c r="B372">
        <v>12</v>
      </c>
      <c r="C372">
        <v>27</v>
      </c>
      <c r="D372">
        <v>10</v>
      </c>
      <c r="E372">
        <v>155</v>
      </c>
      <c r="F372">
        <v>4</v>
      </c>
      <c r="G372">
        <v>4</v>
      </c>
      <c r="H372">
        <v>3</v>
      </c>
      <c r="I372">
        <v>4</v>
      </c>
      <c r="J372">
        <v>70</v>
      </c>
      <c r="K372">
        <v>1</v>
      </c>
      <c r="L372">
        <v>15</v>
      </c>
      <c r="M372">
        <v>41</v>
      </c>
      <c r="N372">
        <v>29</v>
      </c>
      <c r="O372">
        <v>586</v>
      </c>
      <c r="P372">
        <v>22545</v>
      </c>
    </row>
    <row r="373" spans="1:16" x14ac:dyDescent="0.35">
      <c r="A373">
        <v>30</v>
      </c>
      <c r="B373">
        <v>12</v>
      </c>
      <c r="C373">
        <v>27</v>
      </c>
      <c r="D373">
        <v>10</v>
      </c>
      <c r="E373">
        <v>155</v>
      </c>
      <c r="F373">
        <v>4</v>
      </c>
      <c r="G373">
        <v>2</v>
      </c>
      <c r="H373">
        <v>3</v>
      </c>
      <c r="I373">
        <v>4</v>
      </c>
      <c r="J373">
        <v>70</v>
      </c>
      <c r="K373">
        <v>1</v>
      </c>
      <c r="L373">
        <v>15</v>
      </c>
      <c r="M373">
        <v>41</v>
      </c>
      <c r="N373">
        <v>30</v>
      </c>
      <c r="O373">
        <v>586</v>
      </c>
      <c r="P373">
        <v>21095</v>
      </c>
    </row>
    <row r="374" spans="1:16" x14ac:dyDescent="0.35">
      <c r="A374">
        <v>30</v>
      </c>
      <c r="B374">
        <v>12</v>
      </c>
      <c r="C374">
        <v>27</v>
      </c>
      <c r="D374">
        <v>10</v>
      </c>
      <c r="E374">
        <v>184</v>
      </c>
      <c r="F374">
        <v>4</v>
      </c>
      <c r="G374">
        <v>2</v>
      </c>
      <c r="H374">
        <v>3</v>
      </c>
      <c r="I374">
        <v>4</v>
      </c>
      <c r="J374">
        <v>61</v>
      </c>
      <c r="K374">
        <v>1</v>
      </c>
      <c r="L374">
        <v>3</v>
      </c>
      <c r="M374">
        <v>37</v>
      </c>
      <c r="N374">
        <v>27</v>
      </c>
      <c r="O374">
        <v>586</v>
      </c>
      <c r="P374">
        <v>25495</v>
      </c>
    </row>
    <row r="375" spans="1:16" x14ac:dyDescent="0.35">
      <c r="A375">
        <v>30</v>
      </c>
      <c r="B375">
        <v>12</v>
      </c>
      <c r="C375">
        <v>27</v>
      </c>
      <c r="D375">
        <v>10</v>
      </c>
      <c r="E375">
        <v>155</v>
      </c>
      <c r="F375">
        <v>4</v>
      </c>
      <c r="G375">
        <v>4</v>
      </c>
      <c r="H375">
        <v>3</v>
      </c>
      <c r="I375">
        <v>4</v>
      </c>
      <c r="J375">
        <v>51</v>
      </c>
      <c r="K375">
        <v>1</v>
      </c>
      <c r="L375">
        <v>3</v>
      </c>
      <c r="M375">
        <v>40</v>
      </c>
      <c r="N375">
        <v>29</v>
      </c>
      <c r="O375">
        <v>586</v>
      </c>
      <c r="P375">
        <v>20745</v>
      </c>
    </row>
    <row r="376" spans="1:16" x14ac:dyDescent="0.35">
      <c r="A376">
        <v>30</v>
      </c>
      <c r="B376">
        <v>12</v>
      </c>
      <c r="C376">
        <v>27</v>
      </c>
      <c r="D376">
        <v>10</v>
      </c>
      <c r="E376">
        <v>155</v>
      </c>
      <c r="F376">
        <v>4</v>
      </c>
      <c r="G376">
        <v>2</v>
      </c>
      <c r="H376">
        <v>3</v>
      </c>
      <c r="I376">
        <v>4</v>
      </c>
      <c r="J376">
        <v>51</v>
      </c>
      <c r="K376">
        <v>1</v>
      </c>
      <c r="L376">
        <v>3</v>
      </c>
      <c r="M376">
        <v>40</v>
      </c>
      <c r="N376">
        <v>30</v>
      </c>
      <c r="O376">
        <v>586</v>
      </c>
      <c r="P376">
        <v>24295</v>
      </c>
    </row>
    <row r="377" spans="1:16" x14ac:dyDescent="0.35">
      <c r="A377">
        <v>30</v>
      </c>
      <c r="B377">
        <v>12</v>
      </c>
      <c r="C377">
        <v>27</v>
      </c>
      <c r="D377">
        <v>10</v>
      </c>
      <c r="E377">
        <v>155</v>
      </c>
      <c r="F377">
        <v>4</v>
      </c>
      <c r="G377">
        <v>2</v>
      </c>
      <c r="H377">
        <v>3</v>
      </c>
      <c r="I377">
        <v>4</v>
      </c>
      <c r="J377">
        <v>70</v>
      </c>
      <c r="K377">
        <v>1</v>
      </c>
      <c r="L377">
        <v>15</v>
      </c>
      <c r="M377">
        <v>41</v>
      </c>
      <c r="N377">
        <v>30</v>
      </c>
      <c r="O377">
        <v>586</v>
      </c>
      <c r="P377">
        <v>23595</v>
      </c>
    </row>
    <row r="378" spans="1:16" x14ac:dyDescent="0.35">
      <c r="A378">
        <v>30</v>
      </c>
      <c r="B378">
        <v>12</v>
      </c>
      <c r="C378">
        <v>27</v>
      </c>
      <c r="D378">
        <v>10</v>
      </c>
      <c r="E378">
        <v>155</v>
      </c>
      <c r="F378">
        <v>4</v>
      </c>
      <c r="G378">
        <v>2</v>
      </c>
      <c r="H378">
        <v>3</v>
      </c>
      <c r="I378">
        <v>4</v>
      </c>
      <c r="J378">
        <v>51</v>
      </c>
      <c r="K378">
        <v>1</v>
      </c>
      <c r="L378">
        <v>3</v>
      </c>
      <c r="M378">
        <v>40</v>
      </c>
      <c r="N378">
        <v>30</v>
      </c>
      <c r="O378">
        <v>586</v>
      </c>
      <c r="P378">
        <v>21795</v>
      </c>
    </row>
    <row r="379" spans="1:16" x14ac:dyDescent="0.35">
      <c r="A379">
        <v>30</v>
      </c>
      <c r="B379">
        <v>12</v>
      </c>
      <c r="C379">
        <v>27</v>
      </c>
      <c r="D379">
        <v>10</v>
      </c>
      <c r="E379">
        <v>155</v>
      </c>
      <c r="F379">
        <v>4</v>
      </c>
      <c r="G379">
        <v>4</v>
      </c>
      <c r="H379">
        <v>3</v>
      </c>
      <c r="I379">
        <v>4</v>
      </c>
      <c r="J379">
        <v>70</v>
      </c>
      <c r="K379">
        <v>1</v>
      </c>
      <c r="L379">
        <v>15</v>
      </c>
      <c r="M379">
        <v>41</v>
      </c>
      <c r="N379">
        <v>29</v>
      </c>
      <c r="O379">
        <v>586</v>
      </c>
      <c r="P379">
        <v>17845</v>
      </c>
    </row>
    <row r="380" spans="1:16" x14ac:dyDescent="0.35">
      <c r="A380">
        <v>30</v>
      </c>
      <c r="B380">
        <v>12</v>
      </c>
      <c r="C380">
        <v>27</v>
      </c>
      <c r="D380">
        <v>10</v>
      </c>
      <c r="E380">
        <v>184</v>
      </c>
      <c r="F380">
        <v>4</v>
      </c>
      <c r="G380">
        <v>2</v>
      </c>
      <c r="H380">
        <v>3</v>
      </c>
      <c r="I380">
        <v>4</v>
      </c>
      <c r="J380">
        <v>61</v>
      </c>
      <c r="K380">
        <v>1</v>
      </c>
      <c r="L380">
        <v>3</v>
      </c>
      <c r="M380">
        <v>37</v>
      </c>
      <c r="N380">
        <v>27</v>
      </c>
      <c r="O380">
        <v>586</v>
      </c>
      <c r="P380">
        <v>26495</v>
      </c>
    </row>
    <row r="381" spans="1:16" x14ac:dyDescent="0.35">
      <c r="A381">
        <v>30</v>
      </c>
      <c r="B381">
        <v>12</v>
      </c>
      <c r="C381">
        <v>27</v>
      </c>
      <c r="D381">
        <v>10</v>
      </c>
      <c r="E381">
        <v>184</v>
      </c>
      <c r="F381">
        <v>4</v>
      </c>
      <c r="G381">
        <v>4</v>
      </c>
      <c r="H381">
        <v>3</v>
      </c>
      <c r="I381">
        <v>4</v>
      </c>
      <c r="J381">
        <v>71</v>
      </c>
      <c r="K381">
        <v>1</v>
      </c>
      <c r="L381">
        <v>15</v>
      </c>
      <c r="M381">
        <v>37</v>
      </c>
      <c r="N381">
        <v>25</v>
      </c>
      <c r="O381">
        <v>586</v>
      </c>
      <c r="P381">
        <v>24745</v>
      </c>
    </row>
    <row r="382" spans="1:16" x14ac:dyDescent="0.35">
      <c r="A382">
        <v>30</v>
      </c>
      <c r="B382">
        <v>12</v>
      </c>
      <c r="C382">
        <v>27</v>
      </c>
      <c r="D382">
        <v>10</v>
      </c>
      <c r="E382">
        <v>155</v>
      </c>
      <c r="F382">
        <v>4</v>
      </c>
      <c r="G382">
        <v>2</v>
      </c>
      <c r="H382">
        <v>3</v>
      </c>
      <c r="I382">
        <v>4</v>
      </c>
      <c r="J382">
        <v>70</v>
      </c>
      <c r="K382">
        <v>1</v>
      </c>
      <c r="L382">
        <v>15</v>
      </c>
      <c r="M382">
        <v>41</v>
      </c>
      <c r="N382">
        <v>30</v>
      </c>
      <c r="O382">
        <v>586</v>
      </c>
      <c r="P382">
        <v>18895</v>
      </c>
    </row>
    <row r="383" spans="1:16" x14ac:dyDescent="0.35">
      <c r="A383">
        <v>30</v>
      </c>
      <c r="B383">
        <v>12</v>
      </c>
      <c r="C383">
        <v>27</v>
      </c>
      <c r="D383">
        <v>10</v>
      </c>
      <c r="E383">
        <v>155</v>
      </c>
      <c r="F383">
        <v>4</v>
      </c>
      <c r="G383">
        <v>2</v>
      </c>
      <c r="H383">
        <v>3</v>
      </c>
      <c r="I383">
        <v>4</v>
      </c>
      <c r="J383">
        <v>51</v>
      </c>
      <c r="K383">
        <v>1</v>
      </c>
      <c r="L383">
        <v>3</v>
      </c>
      <c r="M383">
        <v>40</v>
      </c>
      <c r="N383">
        <v>30</v>
      </c>
      <c r="O383">
        <v>586</v>
      </c>
      <c r="P383">
        <v>19595</v>
      </c>
    </row>
    <row r="384" spans="1:16" x14ac:dyDescent="0.35">
      <c r="A384">
        <v>30</v>
      </c>
      <c r="B384">
        <v>12</v>
      </c>
      <c r="C384">
        <v>27</v>
      </c>
      <c r="D384">
        <v>10</v>
      </c>
      <c r="E384">
        <v>155</v>
      </c>
      <c r="F384">
        <v>4</v>
      </c>
      <c r="G384">
        <v>4</v>
      </c>
      <c r="H384">
        <v>3</v>
      </c>
      <c r="I384">
        <v>4</v>
      </c>
      <c r="J384">
        <v>51</v>
      </c>
      <c r="K384">
        <v>1</v>
      </c>
      <c r="L384">
        <v>3</v>
      </c>
      <c r="M384">
        <v>40</v>
      </c>
      <c r="N384">
        <v>29</v>
      </c>
      <c r="O384">
        <v>586</v>
      </c>
      <c r="P384">
        <v>23245</v>
      </c>
    </row>
    <row r="385" spans="1:16" x14ac:dyDescent="0.35">
      <c r="A385">
        <v>30</v>
      </c>
      <c r="B385">
        <v>12</v>
      </c>
      <c r="C385">
        <v>27</v>
      </c>
      <c r="D385">
        <v>10</v>
      </c>
      <c r="E385">
        <v>155</v>
      </c>
      <c r="F385">
        <v>4</v>
      </c>
      <c r="G385">
        <v>4</v>
      </c>
      <c r="H385">
        <v>3</v>
      </c>
      <c r="I385">
        <v>4</v>
      </c>
      <c r="J385">
        <v>51</v>
      </c>
      <c r="K385">
        <v>1</v>
      </c>
      <c r="L385">
        <v>3</v>
      </c>
      <c r="M385">
        <v>40</v>
      </c>
      <c r="N385">
        <v>29</v>
      </c>
      <c r="O385">
        <v>586</v>
      </c>
      <c r="P385">
        <v>18545</v>
      </c>
    </row>
    <row r="386" spans="1:16" x14ac:dyDescent="0.35">
      <c r="A386">
        <v>30</v>
      </c>
      <c r="B386">
        <v>12</v>
      </c>
      <c r="C386">
        <v>27</v>
      </c>
      <c r="D386">
        <v>10</v>
      </c>
      <c r="E386">
        <v>184</v>
      </c>
      <c r="F386">
        <v>4</v>
      </c>
      <c r="G386">
        <v>2</v>
      </c>
      <c r="H386">
        <v>3</v>
      </c>
      <c r="I386">
        <v>4</v>
      </c>
      <c r="J386">
        <v>71</v>
      </c>
      <c r="K386">
        <v>1</v>
      </c>
      <c r="L386">
        <v>15</v>
      </c>
      <c r="M386">
        <v>39</v>
      </c>
      <c r="N386">
        <v>28</v>
      </c>
      <c r="O386">
        <v>586</v>
      </c>
      <c r="P386">
        <v>25795</v>
      </c>
    </row>
    <row r="387" spans="1:16" x14ac:dyDescent="0.35">
      <c r="A387">
        <v>30</v>
      </c>
      <c r="B387">
        <v>12</v>
      </c>
      <c r="C387">
        <v>27</v>
      </c>
      <c r="D387">
        <v>10</v>
      </c>
      <c r="E387">
        <v>155</v>
      </c>
      <c r="F387">
        <v>4</v>
      </c>
      <c r="G387">
        <v>4</v>
      </c>
      <c r="H387">
        <v>3</v>
      </c>
      <c r="I387">
        <v>4</v>
      </c>
      <c r="J387">
        <v>70</v>
      </c>
      <c r="K387">
        <v>1</v>
      </c>
      <c r="L387">
        <v>15</v>
      </c>
      <c r="M387">
        <v>41</v>
      </c>
      <c r="N387">
        <v>29</v>
      </c>
      <c r="O387">
        <v>586</v>
      </c>
      <c r="P387">
        <v>20045</v>
      </c>
    </row>
    <row r="388" spans="1:16" x14ac:dyDescent="0.35">
      <c r="A388">
        <v>30</v>
      </c>
      <c r="B388">
        <v>12</v>
      </c>
      <c r="C388">
        <v>27</v>
      </c>
      <c r="D388">
        <v>10</v>
      </c>
      <c r="E388">
        <v>184</v>
      </c>
      <c r="F388">
        <v>4</v>
      </c>
      <c r="G388">
        <v>4</v>
      </c>
      <c r="H388">
        <v>3</v>
      </c>
      <c r="I388">
        <v>4</v>
      </c>
      <c r="J388">
        <v>61</v>
      </c>
      <c r="K388">
        <v>1</v>
      </c>
      <c r="L388">
        <v>3</v>
      </c>
      <c r="M388">
        <v>35</v>
      </c>
      <c r="N388">
        <v>26</v>
      </c>
      <c r="O388">
        <v>586</v>
      </c>
      <c r="P388">
        <v>25445</v>
      </c>
    </row>
    <row r="389" spans="1:16" x14ac:dyDescent="0.35">
      <c r="A389">
        <v>30</v>
      </c>
      <c r="B389">
        <v>12</v>
      </c>
      <c r="C389">
        <v>27</v>
      </c>
      <c r="D389">
        <v>10</v>
      </c>
      <c r="E389">
        <v>184</v>
      </c>
      <c r="F389">
        <v>4</v>
      </c>
      <c r="G389">
        <v>2</v>
      </c>
      <c r="H389">
        <v>3</v>
      </c>
      <c r="I389">
        <v>4</v>
      </c>
      <c r="J389">
        <v>71</v>
      </c>
      <c r="K389">
        <v>1</v>
      </c>
      <c r="L389">
        <v>15</v>
      </c>
      <c r="M389">
        <v>39</v>
      </c>
      <c r="N389">
        <v>28</v>
      </c>
      <c r="O389">
        <v>586</v>
      </c>
      <c r="P389">
        <v>24795</v>
      </c>
    </row>
    <row r="390" spans="1:16" x14ac:dyDescent="0.35">
      <c r="A390">
        <v>30</v>
      </c>
      <c r="B390">
        <v>12</v>
      </c>
      <c r="C390">
        <v>28</v>
      </c>
      <c r="D390">
        <v>10</v>
      </c>
      <c r="E390">
        <v>155</v>
      </c>
      <c r="F390">
        <v>4</v>
      </c>
      <c r="G390">
        <v>2</v>
      </c>
      <c r="H390">
        <v>3</v>
      </c>
      <c r="I390">
        <v>4</v>
      </c>
      <c r="J390">
        <v>70</v>
      </c>
      <c r="K390">
        <v>3</v>
      </c>
      <c r="L390">
        <v>15</v>
      </c>
      <c r="M390">
        <v>37</v>
      </c>
      <c r="N390">
        <v>28</v>
      </c>
      <c r="O390">
        <v>586</v>
      </c>
      <c r="P390">
        <v>21495</v>
      </c>
    </row>
    <row r="391" spans="1:16" x14ac:dyDescent="0.35">
      <c r="A391">
        <v>30</v>
      </c>
      <c r="B391">
        <v>12</v>
      </c>
      <c r="C391">
        <v>28</v>
      </c>
      <c r="D391">
        <v>10</v>
      </c>
      <c r="E391">
        <v>155</v>
      </c>
      <c r="F391">
        <v>4</v>
      </c>
      <c r="G391">
        <v>4</v>
      </c>
      <c r="H391">
        <v>3</v>
      </c>
      <c r="I391">
        <v>4</v>
      </c>
      <c r="J391">
        <v>70</v>
      </c>
      <c r="K391">
        <v>3</v>
      </c>
      <c r="L391">
        <v>15</v>
      </c>
      <c r="M391">
        <v>37</v>
      </c>
      <c r="N391">
        <v>27</v>
      </c>
      <c r="O391">
        <v>586</v>
      </c>
      <c r="P391">
        <v>17845</v>
      </c>
    </row>
    <row r="392" spans="1:16" x14ac:dyDescent="0.35">
      <c r="A392">
        <v>30</v>
      </c>
      <c r="B392">
        <v>12</v>
      </c>
      <c r="C392">
        <v>28</v>
      </c>
      <c r="D392">
        <v>10</v>
      </c>
      <c r="E392">
        <v>184</v>
      </c>
      <c r="F392">
        <v>4</v>
      </c>
      <c r="G392">
        <v>4</v>
      </c>
      <c r="H392">
        <v>3</v>
      </c>
      <c r="I392">
        <v>4</v>
      </c>
      <c r="J392">
        <v>71</v>
      </c>
      <c r="K392">
        <v>3</v>
      </c>
      <c r="L392">
        <v>15</v>
      </c>
      <c r="M392">
        <v>34</v>
      </c>
      <c r="N392">
        <v>25</v>
      </c>
      <c r="O392">
        <v>586</v>
      </c>
      <c r="P392">
        <v>23145</v>
      </c>
    </row>
    <row r="393" spans="1:16" x14ac:dyDescent="0.35">
      <c r="A393">
        <v>30</v>
      </c>
      <c r="B393">
        <v>12</v>
      </c>
      <c r="C393">
        <v>28</v>
      </c>
      <c r="D393">
        <v>10</v>
      </c>
      <c r="E393">
        <v>184</v>
      </c>
      <c r="F393">
        <v>4</v>
      </c>
      <c r="G393">
        <v>2</v>
      </c>
      <c r="H393">
        <v>3</v>
      </c>
      <c r="I393">
        <v>4</v>
      </c>
      <c r="J393">
        <v>71</v>
      </c>
      <c r="K393">
        <v>3</v>
      </c>
      <c r="L393">
        <v>15</v>
      </c>
      <c r="M393">
        <v>36</v>
      </c>
      <c r="N393">
        <v>27</v>
      </c>
      <c r="O393">
        <v>586</v>
      </c>
      <c r="P393">
        <v>24195</v>
      </c>
    </row>
    <row r="394" spans="1:16" x14ac:dyDescent="0.35">
      <c r="A394">
        <v>30</v>
      </c>
      <c r="B394">
        <v>12</v>
      </c>
      <c r="C394">
        <v>28</v>
      </c>
      <c r="D394">
        <v>10</v>
      </c>
      <c r="E394">
        <v>155</v>
      </c>
      <c r="F394">
        <v>4</v>
      </c>
      <c r="G394">
        <v>2</v>
      </c>
      <c r="H394">
        <v>3</v>
      </c>
      <c r="I394">
        <v>4</v>
      </c>
      <c r="J394">
        <v>51</v>
      </c>
      <c r="K394">
        <v>1</v>
      </c>
      <c r="L394">
        <v>3</v>
      </c>
      <c r="M394">
        <v>37</v>
      </c>
      <c r="N394">
        <v>28</v>
      </c>
      <c r="O394">
        <v>586</v>
      </c>
      <c r="P394">
        <v>20145</v>
      </c>
    </row>
    <row r="395" spans="1:16" x14ac:dyDescent="0.35">
      <c r="A395">
        <v>30</v>
      </c>
      <c r="B395">
        <v>12</v>
      </c>
      <c r="C395">
        <v>28</v>
      </c>
      <c r="D395">
        <v>10</v>
      </c>
      <c r="E395">
        <v>184</v>
      </c>
      <c r="F395">
        <v>4</v>
      </c>
      <c r="G395">
        <v>2</v>
      </c>
      <c r="H395">
        <v>3</v>
      </c>
      <c r="I395">
        <v>4</v>
      </c>
      <c r="J395">
        <v>61</v>
      </c>
      <c r="K395">
        <v>1</v>
      </c>
      <c r="L395">
        <v>3</v>
      </c>
      <c r="M395">
        <v>35</v>
      </c>
      <c r="N395">
        <v>26</v>
      </c>
      <c r="O395">
        <v>586</v>
      </c>
      <c r="P395">
        <v>24945</v>
      </c>
    </row>
    <row r="396" spans="1:16" x14ac:dyDescent="0.35">
      <c r="A396">
        <v>30</v>
      </c>
      <c r="B396">
        <v>12</v>
      </c>
      <c r="C396">
        <v>28</v>
      </c>
      <c r="D396">
        <v>10</v>
      </c>
      <c r="E396">
        <v>184</v>
      </c>
      <c r="F396">
        <v>4</v>
      </c>
      <c r="G396">
        <v>4</v>
      </c>
      <c r="H396">
        <v>3</v>
      </c>
      <c r="I396">
        <v>4</v>
      </c>
      <c r="J396">
        <v>61</v>
      </c>
      <c r="K396">
        <v>1</v>
      </c>
      <c r="L396">
        <v>3</v>
      </c>
      <c r="M396">
        <v>33</v>
      </c>
      <c r="N396">
        <v>25</v>
      </c>
      <c r="O396">
        <v>586</v>
      </c>
      <c r="P396">
        <v>23895</v>
      </c>
    </row>
    <row r="397" spans="1:16" x14ac:dyDescent="0.35">
      <c r="A397">
        <v>30</v>
      </c>
      <c r="B397">
        <v>12</v>
      </c>
      <c r="C397">
        <v>28</v>
      </c>
      <c r="D397">
        <v>10</v>
      </c>
      <c r="E397">
        <v>155</v>
      </c>
      <c r="F397">
        <v>4</v>
      </c>
      <c r="G397">
        <v>4</v>
      </c>
      <c r="H397">
        <v>3</v>
      </c>
      <c r="I397">
        <v>4</v>
      </c>
      <c r="J397">
        <v>51</v>
      </c>
      <c r="K397">
        <v>1</v>
      </c>
      <c r="L397">
        <v>3</v>
      </c>
      <c r="M397">
        <v>37</v>
      </c>
      <c r="N397">
        <v>27</v>
      </c>
      <c r="O397">
        <v>586</v>
      </c>
      <c r="P397">
        <v>19095</v>
      </c>
    </row>
    <row r="398" spans="1:16" x14ac:dyDescent="0.35">
      <c r="A398">
        <v>30</v>
      </c>
      <c r="B398">
        <v>12</v>
      </c>
      <c r="C398">
        <v>28</v>
      </c>
      <c r="D398">
        <v>10</v>
      </c>
      <c r="E398">
        <v>184</v>
      </c>
      <c r="F398">
        <v>4</v>
      </c>
      <c r="G398">
        <v>2</v>
      </c>
      <c r="H398">
        <v>3</v>
      </c>
      <c r="I398">
        <v>4</v>
      </c>
      <c r="J398">
        <v>61</v>
      </c>
      <c r="K398">
        <v>1</v>
      </c>
      <c r="L398">
        <v>3</v>
      </c>
      <c r="M398">
        <v>35</v>
      </c>
      <c r="N398">
        <v>26</v>
      </c>
      <c r="O398">
        <v>586</v>
      </c>
      <c r="P398">
        <v>23445</v>
      </c>
    </row>
    <row r="399" spans="1:16" x14ac:dyDescent="0.35">
      <c r="A399">
        <v>30</v>
      </c>
      <c r="B399">
        <v>12</v>
      </c>
      <c r="C399">
        <v>28</v>
      </c>
      <c r="D399">
        <v>10</v>
      </c>
      <c r="E399">
        <v>155</v>
      </c>
      <c r="F399">
        <v>4</v>
      </c>
      <c r="G399">
        <v>2</v>
      </c>
      <c r="H399">
        <v>3</v>
      </c>
      <c r="I399">
        <v>4</v>
      </c>
      <c r="J399">
        <v>70</v>
      </c>
      <c r="K399">
        <v>3</v>
      </c>
      <c r="L399">
        <v>15</v>
      </c>
      <c r="M399">
        <v>37</v>
      </c>
      <c r="N399">
        <v>28</v>
      </c>
      <c r="O399">
        <v>586</v>
      </c>
      <c r="P399">
        <v>18895</v>
      </c>
    </row>
    <row r="400" spans="1:16" x14ac:dyDescent="0.35">
      <c r="A400">
        <v>30</v>
      </c>
      <c r="B400">
        <v>12</v>
      </c>
      <c r="C400">
        <v>28</v>
      </c>
      <c r="D400">
        <v>10</v>
      </c>
      <c r="E400">
        <v>155</v>
      </c>
      <c r="F400">
        <v>4</v>
      </c>
      <c r="G400">
        <v>2</v>
      </c>
      <c r="H400">
        <v>3</v>
      </c>
      <c r="I400">
        <v>4</v>
      </c>
      <c r="J400">
        <v>51</v>
      </c>
      <c r="K400">
        <v>1</v>
      </c>
      <c r="L400">
        <v>3</v>
      </c>
      <c r="M400">
        <v>37</v>
      </c>
      <c r="N400">
        <v>28</v>
      </c>
      <c r="O400">
        <v>586</v>
      </c>
      <c r="P400">
        <v>22245</v>
      </c>
    </row>
    <row r="401" spans="1:16" x14ac:dyDescent="0.35">
      <c r="A401">
        <v>30</v>
      </c>
      <c r="B401">
        <v>12</v>
      </c>
      <c r="C401">
        <v>28</v>
      </c>
      <c r="D401">
        <v>10</v>
      </c>
      <c r="E401">
        <v>184</v>
      </c>
      <c r="F401">
        <v>4</v>
      </c>
      <c r="G401">
        <v>4</v>
      </c>
      <c r="H401">
        <v>3</v>
      </c>
      <c r="I401">
        <v>4</v>
      </c>
      <c r="J401">
        <v>61</v>
      </c>
      <c r="K401">
        <v>1</v>
      </c>
      <c r="L401">
        <v>3</v>
      </c>
      <c r="M401">
        <v>33</v>
      </c>
      <c r="N401">
        <v>25</v>
      </c>
      <c r="O401">
        <v>586</v>
      </c>
      <c r="P401">
        <v>22395</v>
      </c>
    </row>
    <row r="402" spans="1:16" x14ac:dyDescent="0.35">
      <c r="A402">
        <v>30</v>
      </c>
      <c r="B402">
        <v>12</v>
      </c>
      <c r="C402">
        <v>28</v>
      </c>
      <c r="D402">
        <v>10</v>
      </c>
      <c r="E402">
        <v>155</v>
      </c>
      <c r="F402">
        <v>4</v>
      </c>
      <c r="G402">
        <v>4</v>
      </c>
      <c r="H402">
        <v>3</v>
      </c>
      <c r="I402">
        <v>4</v>
      </c>
      <c r="J402">
        <v>70</v>
      </c>
      <c r="K402">
        <v>3</v>
      </c>
      <c r="L402">
        <v>15</v>
      </c>
      <c r="M402">
        <v>37</v>
      </c>
      <c r="N402">
        <v>27</v>
      </c>
      <c r="O402">
        <v>586</v>
      </c>
      <c r="P402">
        <v>20445</v>
      </c>
    </row>
    <row r="403" spans="1:16" x14ac:dyDescent="0.35">
      <c r="A403">
        <v>6</v>
      </c>
      <c r="B403">
        <v>26</v>
      </c>
      <c r="C403">
        <v>26</v>
      </c>
      <c r="D403">
        <v>9</v>
      </c>
      <c r="E403">
        <v>240</v>
      </c>
      <c r="F403">
        <v>4</v>
      </c>
      <c r="G403">
        <v>2</v>
      </c>
      <c r="H403">
        <v>1</v>
      </c>
      <c r="I403">
        <v>4</v>
      </c>
      <c r="J403">
        <v>64</v>
      </c>
      <c r="K403">
        <v>3</v>
      </c>
      <c r="L403">
        <v>15</v>
      </c>
      <c r="M403">
        <v>33</v>
      </c>
      <c r="N403">
        <v>22</v>
      </c>
      <c r="O403">
        <v>3916</v>
      </c>
      <c r="P403">
        <v>42300</v>
      </c>
    </row>
    <row r="404" spans="1:16" x14ac:dyDescent="0.35">
      <c r="A404">
        <v>6</v>
      </c>
      <c r="B404">
        <v>26</v>
      </c>
      <c r="C404">
        <v>26</v>
      </c>
      <c r="D404">
        <v>9</v>
      </c>
      <c r="E404">
        <v>240</v>
      </c>
      <c r="F404">
        <v>4</v>
      </c>
      <c r="G404">
        <v>2</v>
      </c>
      <c r="H404">
        <v>4</v>
      </c>
      <c r="I404">
        <v>4</v>
      </c>
      <c r="J404">
        <v>64</v>
      </c>
      <c r="K404">
        <v>3</v>
      </c>
      <c r="L404">
        <v>15</v>
      </c>
      <c r="M404">
        <v>34</v>
      </c>
      <c r="N404">
        <v>23</v>
      </c>
      <c r="O404">
        <v>3916</v>
      </c>
      <c r="P404">
        <v>40300</v>
      </c>
    </row>
    <row r="405" spans="1:16" x14ac:dyDescent="0.35">
      <c r="A405">
        <v>6</v>
      </c>
      <c r="B405">
        <v>26</v>
      </c>
      <c r="C405">
        <v>26</v>
      </c>
      <c r="D405">
        <v>9</v>
      </c>
      <c r="E405">
        <v>300</v>
      </c>
      <c r="F405">
        <v>6</v>
      </c>
      <c r="G405">
        <v>2</v>
      </c>
      <c r="H405">
        <v>4</v>
      </c>
      <c r="I405">
        <v>4</v>
      </c>
      <c r="J405">
        <v>68</v>
      </c>
      <c r="K405">
        <v>3</v>
      </c>
      <c r="L405">
        <v>15</v>
      </c>
      <c r="M405">
        <v>32</v>
      </c>
      <c r="N405">
        <v>21</v>
      </c>
      <c r="O405">
        <v>3916</v>
      </c>
      <c r="P405">
        <v>45800</v>
      </c>
    </row>
    <row r="406" spans="1:16" x14ac:dyDescent="0.35">
      <c r="A406">
        <v>6</v>
      </c>
      <c r="B406">
        <v>26</v>
      </c>
      <c r="C406">
        <v>26</v>
      </c>
      <c r="D406">
        <v>9</v>
      </c>
      <c r="E406">
        <v>300</v>
      </c>
      <c r="F406">
        <v>6</v>
      </c>
      <c r="G406">
        <v>2</v>
      </c>
      <c r="H406">
        <v>1</v>
      </c>
      <c r="I406">
        <v>4</v>
      </c>
      <c r="J406">
        <v>68</v>
      </c>
      <c r="K406">
        <v>3</v>
      </c>
      <c r="L406">
        <v>15</v>
      </c>
      <c r="M406">
        <v>31</v>
      </c>
      <c r="N406">
        <v>20</v>
      </c>
      <c r="O406">
        <v>3916</v>
      </c>
      <c r="P406">
        <v>47800</v>
      </c>
    </row>
    <row r="407" spans="1:16" x14ac:dyDescent="0.35">
      <c r="A407">
        <v>6</v>
      </c>
      <c r="B407">
        <v>26</v>
      </c>
      <c r="C407">
        <v>27</v>
      </c>
      <c r="D407">
        <v>9</v>
      </c>
      <c r="E407">
        <v>240</v>
      </c>
      <c r="F407">
        <v>4</v>
      </c>
      <c r="G407">
        <v>2</v>
      </c>
      <c r="H407">
        <v>1</v>
      </c>
      <c r="I407">
        <v>4</v>
      </c>
      <c r="J407">
        <v>64</v>
      </c>
      <c r="K407">
        <v>3</v>
      </c>
      <c r="L407">
        <v>15</v>
      </c>
      <c r="M407">
        <v>34</v>
      </c>
      <c r="N407">
        <v>22</v>
      </c>
      <c r="O407">
        <v>3916</v>
      </c>
      <c r="P407">
        <v>43650</v>
      </c>
    </row>
    <row r="408" spans="1:16" x14ac:dyDescent="0.35">
      <c r="A408">
        <v>6</v>
      </c>
      <c r="B408">
        <v>26</v>
      </c>
      <c r="C408">
        <v>27</v>
      </c>
      <c r="D408">
        <v>9</v>
      </c>
      <c r="E408">
        <v>300</v>
      </c>
      <c r="F408">
        <v>6</v>
      </c>
      <c r="G408">
        <v>2</v>
      </c>
      <c r="H408">
        <v>1</v>
      </c>
      <c r="I408">
        <v>4</v>
      </c>
      <c r="J408">
        <v>68</v>
      </c>
      <c r="K408">
        <v>3</v>
      </c>
      <c r="L408">
        <v>15</v>
      </c>
      <c r="M408">
        <v>30</v>
      </c>
      <c r="N408">
        <v>20</v>
      </c>
      <c r="O408">
        <v>3916</v>
      </c>
      <c r="P408">
        <v>49950</v>
      </c>
    </row>
    <row r="409" spans="1:16" x14ac:dyDescent="0.35">
      <c r="A409">
        <v>6</v>
      </c>
      <c r="B409">
        <v>26</v>
      </c>
      <c r="C409">
        <v>27</v>
      </c>
      <c r="D409">
        <v>9</v>
      </c>
      <c r="E409">
        <v>300</v>
      </c>
      <c r="F409">
        <v>6</v>
      </c>
      <c r="G409">
        <v>2</v>
      </c>
      <c r="H409">
        <v>4</v>
      </c>
      <c r="I409">
        <v>4</v>
      </c>
      <c r="J409">
        <v>68</v>
      </c>
      <c r="K409">
        <v>3</v>
      </c>
      <c r="L409">
        <v>15</v>
      </c>
      <c r="M409">
        <v>31</v>
      </c>
      <c r="N409">
        <v>20</v>
      </c>
      <c r="O409">
        <v>3916</v>
      </c>
      <c r="P409">
        <v>47950</v>
      </c>
    </row>
    <row r="410" spans="1:16" x14ac:dyDescent="0.35">
      <c r="A410">
        <v>6</v>
      </c>
      <c r="B410">
        <v>26</v>
      </c>
      <c r="C410">
        <v>27</v>
      </c>
      <c r="D410">
        <v>9</v>
      </c>
      <c r="E410">
        <v>240</v>
      </c>
      <c r="F410">
        <v>4</v>
      </c>
      <c r="G410">
        <v>2</v>
      </c>
      <c r="H410">
        <v>4</v>
      </c>
      <c r="I410">
        <v>4</v>
      </c>
      <c r="J410">
        <v>64</v>
      </c>
      <c r="K410">
        <v>3</v>
      </c>
      <c r="L410">
        <v>15</v>
      </c>
      <c r="M410">
        <v>34</v>
      </c>
      <c r="N410">
        <v>23</v>
      </c>
      <c r="O410">
        <v>3916</v>
      </c>
      <c r="P410">
        <v>41650</v>
      </c>
    </row>
    <row r="411" spans="1:16" x14ac:dyDescent="0.35">
      <c r="A411">
        <v>6</v>
      </c>
      <c r="B411">
        <v>26</v>
      </c>
      <c r="C411">
        <v>28</v>
      </c>
      <c r="D411">
        <v>8</v>
      </c>
      <c r="E411">
        <v>320</v>
      </c>
      <c r="F411">
        <v>6</v>
      </c>
      <c r="G411">
        <v>2</v>
      </c>
      <c r="H411">
        <v>4</v>
      </c>
      <c r="I411">
        <v>4</v>
      </c>
      <c r="J411">
        <v>65</v>
      </c>
      <c r="K411">
        <v>3</v>
      </c>
      <c r="L411">
        <v>15</v>
      </c>
      <c r="M411">
        <v>32</v>
      </c>
      <c r="N411">
        <v>21</v>
      </c>
      <c r="O411">
        <v>3916</v>
      </c>
      <c r="P411">
        <v>48300</v>
      </c>
    </row>
    <row r="412" spans="1:16" x14ac:dyDescent="0.35">
      <c r="A412">
        <v>6</v>
      </c>
      <c r="B412">
        <v>26</v>
      </c>
      <c r="C412">
        <v>28</v>
      </c>
      <c r="D412">
        <v>8</v>
      </c>
      <c r="E412">
        <v>320</v>
      </c>
      <c r="F412">
        <v>6</v>
      </c>
      <c r="G412">
        <v>2</v>
      </c>
      <c r="H412">
        <v>1</v>
      </c>
      <c r="I412">
        <v>4</v>
      </c>
      <c r="J412">
        <v>68</v>
      </c>
      <c r="K412">
        <v>3</v>
      </c>
      <c r="L412">
        <v>15</v>
      </c>
      <c r="M412">
        <v>31</v>
      </c>
      <c r="N412">
        <v>21</v>
      </c>
      <c r="O412">
        <v>3916</v>
      </c>
      <c r="P412">
        <v>50300</v>
      </c>
    </row>
    <row r="413" spans="1:16" x14ac:dyDescent="0.35">
      <c r="A413">
        <v>6</v>
      </c>
      <c r="B413">
        <v>26</v>
      </c>
      <c r="C413">
        <v>28</v>
      </c>
      <c r="D413">
        <v>8</v>
      </c>
      <c r="E413">
        <v>248</v>
      </c>
      <c r="F413">
        <v>4</v>
      </c>
      <c r="G413">
        <v>2</v>
      </c>
      <c r="H413">
        <v>1</v>
      </c>
      <c r="I413">
        <v>4</v>
      </c>
      <c r="J413">
        <v>64</v>
      </c>
      <c r="K413">
        <v>3</v>
      </c>
      <c r="L413">
        <v>15</v>
      </c>
      <c r="M413">
        <v>33</v>
      </c>
      <c r="N413">
        <v>23</v>
      </c>
      <c r="O413">
        <v>3916</v>
      </c>
      <c r="P413">
        <v>43950</v>
      </c>
    </row>
    <row r="414" spans="1:16" x14ac:dyDescent="0.35">
      <c r="A414">
        <v>6</v>
      </c>
      <c r="B414">
        <v>26</v>
      </c>
      <c r="C414">
        <v>28</v>
      </c>
      <c r="D414">
        <v>8</v>
      </c>
      <c r="E414">
        <v>248</v>
      </c>
      <c r="F414">
        <v>4</v>
      </c>
      <c r="G414">
        <v>2</v>
      </c>
      <c r="H414">
        <v>4</v>
      </c>
      <c r="I414">
        <v>4</v>
      </c>
      <c r="J414">
        <v>68</v>
      </c>
      <c r="K414">
        <v>3</v>
      </c>
      <c r="L414">
        <v>15</v>
      </c>
      <c r="M414">
        <v>34</v>
      </c>
      <c r="N414">
        <v>23</v>
      </c>
      <c r="O414">
        <v>3916</v>
      </c>
      <c r="P414">
        <v>41950</v>
      </c>
    </row>
    <row r="415" spans="1:16" x14ac:dyDescent="0.35">
      <c r="A415">
        <v>6</v>
      </c>
      <c r="B415">
        <v>25</v>
      </c>
      <c r="C415">
        <v>26</v>
      </c>
      <c r="D415">
        <v>9</v>
      </c>
      <c r="E415">
        <v>300</v>
      </c>
      <c r="F415">
        <v>6</v>
      </c>
      <c r="G415">
        <v>2</v>
      </c>
      <c r="H415">
        <v>1</v>
      </c>
      <c r="I415">
        <v>2</v>
      </c>
      <c r="J415">
        <v>68</v>
      </c>
      <c r="K415">
        <v>3</v>
      </c>
      <c r="L415">
        <v>7</v>
      </c>
      <c r="M415">
        <v>29</v>
      </c>
      <c r="N415">
        <v>20</v>
      </c>
      <c r="O415">
        <v>3916</v>
      </c>
      <c r="P415">
        <v>56900</v>
      </c>
    </row>
    <row r="416" spans="1:16" x14ac:dyDescent="0.35">
      <c r="A416">
        <v>6</v>
      </c>
      <c r="B416">
        <v>25</v>
      </c>
      <c r="C416">
        <v>26</v>
      </c>
      <c r="D416">
        <v>9</v>
      </c>
      <c r="E416">
        <v>300</v>
      </c>
      <c r="F416">
        <v>6</v>
      </c>
      <c r="G416">
        <v>2</v>
      </c>
      <c r="H416">
        <v>4</v>
      </c>
      <c r="I416">
        <v>2</v>
      </c>
      <c r="J416">
        <v>68</v>
      </c>
      <c r="K416">
        <v>3</v>
      </c>
      <c r="L416">
        <v>9</v>
      </c>
      <c r="M416">
        <v>32</v>
      </c>
      <c r="N416">
        <v>21</v>
      </c>
      <c r="O416">
        <v>3916</v>
      </c>
      <c r="P416">
        <v>46250</v>
      </c>
    </row>
    <row r="417" spans="1:16" x14ac:dyDescent="0.35">
      <c r="A417">
        <v>6</v>
      </c>
      <c r="B417">
        <v>25</v>
      </c>
      <c r="C417">
        <v>26</v>
      </c>
      <c r="D417">
        <v>9</v>
      </c>
      <c r="E417">
        <v>240</v>
      </c>
      <c r="F417">
        <v>4</v>
      </c>
      <c r="G417">
        <v>2</v>
      </c>
      <c r="H417">
        <v>1</v>
      </c>
      <c r="I417">
        <v>2</v>
      </c>
      <c r="J417">
        <v>64</v>
      </c>
      <c r="K417">
        <v>3</v>
      </c>
      <c r="L417">
        <v>7</v>
      </c>
      <c r="M417">
        <v>33</v>
      </c>
      <c r="N417">
        <v>21</v>
      </c>
      <c r="O417">
        <v>3916</v>
      </c>
      <c r="P417">
        <v>50750</v>
      </c>
    </row>
    <row r="418" spans="1:16" x14ac:dyDescent="0.35">
      <c r="A418">
        <v>6</v>
      </c>
      <c r="B418">
        <v>25</v>
      </c>
      <c r="C418">
        <v>26</v>
      </c>
      <c r="D418">
        <v>9</v>
      </c>
      <c r="E418">
        <v>240</v>
      </c>
      <c r="F418">
        <v>4</v>
      </c>
      <c r="G418">
        <v>2</v>
      </c>
      <c r="H418">
        <v>1</v>
      </c>
      <c r="I418">
        <v>2</v>
      </c>
      <c r="J418">
        <v>64</v>
      </c>
      <c r="K418">
        <v>3</v>
      </c>
      <c r="L418">
        <v>9</v>
      </c>
      <c r="M418">
        <v>33</v>
      </c>
      <c r="N418">
        <v>22</v>
      </c>
      <c r="O418">
        <v>3916</v>
      </c>
      <c r="P418">
        <v>42750</v>
      </c>
    </row>
    <row r="419" spans="1:16" x14ac:dyDescent="0.35">
      <c r="A419">
        <v>6</v>
      </c>
      <c r="B419">
        <v>25</v>
      </c>
      <c r="C419">
        <v>26</v>
      </c>
      <c r="D419">
        <v>9</v>
      </c>
      <c r="E419">
        <v>240</v>
      </c>
      <c r="F419">
        <v>4</v>
      </c>
      <c r="G419">
        <v>2</v>
      </c>
      <c r="H419">
        <v>4</v>
      </c>
      <c r="I419">
        <v>2</v>
      </c>
      <c r="J419">
        <v>64</v>
      </c>
      <c r="K419">
        <v>3</v>
      </c>
      <c r="L419">
        <v>7</v>
      </c>
      <c r="M419">
        <v>34</v>
      </c>
      <c r="N419">
        <v>23</v>
      </c>
      <c r="O419">
        <v>3916</v>
      </c>
      <c r="P419">
        <v>48750</v>
      </c>
    </row>
    <row r="420" spans="1:16" x14ac:dyDescent="0.35">
      <c r="A420">
        <v>6</v>
      </c>
      <c r="B420">
        <v>25</v>
      </c>
      <c r="C420">
        <v>26</v>
      </c>
      <c r="D420">
        <v>9</v>
      </c>
      <c r="E420">
        <v>300</v>
      </c>
      <c r="F420">
        <v>6</v>
      </c>
      <c r="G420">
        <v>2</v>
      </c>
      <c r="H420">
        <v>1</v>
      </c>
      <c r="I420">
        <v>2</v>
      </c>
      <c r="J420">
        <v>68</v>
      </c>
      <c r="K420">
        <v>3</v>
      </c>
      <c r="L420">
        <v>9</v>
      </c>
      <c r="M420">
        <v>30</v>
      </c>
      <c r="N420">
        <v>20</v>
      </c>
      <c r="O420">
        <v>3916</v>
      </c>
      <c r="P420">
        <v>48250</v>
      </c>
    </row>
    <row r="421" spans="1:16" x14ac:dyDescent="0.35">
      <c r="A421">
        <v>6</v>
      </c>
      <c r="B421">
        <v>25</v>
      </c>
      <c r="C421">
        <v>26</v>
      </c>
      <c r="D421">
        <v>9</v>
      </c>
      <c r="E421">
        <v>240</v>
      </c>
      <c r="F421">
        <v>4</v>
      </c>
      <c r="G421">
        <v>2</v>
      </c>
      <c r="H421">
        <v>4</v>
      </c>
      <c r="I421">
        <v>2</v>
      </c>
      <c r="J421">
        <v>68</v>
      </c>
      <c r="K421">
        <v>3</v>
      </c>
      <c r="L421">
        <v>9</v>
      </c>
      <c r="M421">
        <v>35</v>
      </c>
      <c r="N421">
        <v>23</v>
      </c>
      <c r="O421">
        <v>3916</v>
      </c>
      <c r="P421">
        <v>40750</v>
      </c>
    </row>
    <row r="422" spans="1:16" x14ac:dyDescent="0.35">
      <c r="A422">
        <v>6</v>
      </c>
      <c r="B422">
        <v>25</v>
      </c>
      <c r="C422">
        <v>26</v>
      </c>
      <c r="D422">
        <v>9</v>
      </c>
      <c r="E422">
        <v>300</v>
      </c>
      <c r="F422">
        <v>6</v>
      </c>
      <c r="G422">
        <v>2</v>
      </c>
      <c r="H422">
        <v>4</v>
      </c>
      <c r="I422">
        <v>2</v>
      </c>
      <c r="J422">
        <v>68</v>
      </c>
      <c r="K422">
        <v>3</v>
      </c>
      <c r="L422">
        <v>7</v>
      </c>
      <c r="M422">
        <v>31</v>
      </c>
      <c r="N422">
        <v>20</v>
      </c>
      <c r="O422">
        <v>3916</v>
      </c>
      <c r="P422">
        <v>54900</v>
      </c>
    </row>
    <row r="423" spans="1:16" x14ac:dyDescent="0.35">
      <c r="A423">
        <v>6</v>
      </c>
      <c r="B423">
        <v>25</v>
      </c>
      <c r="C423">
        <v>27</v>
      </c>
      <c r="D423">
        <v>9</v>
      </c>
      <c r="E423">
        <v>240</v>
      </c>
      <c r="F423">
        <v>4</v>
      </c>
      <c r="G423">
        <v>2</v>
      </c>
      <c r="H423">
        <v>1</v>
      </c>
      <c r="I423">
        <v>2</v>
      </c>
      <c r="J423">
        <v>64</v>
      </c>
      <c r="K423">
        <v>3</v>
      </c>
      <c r="L423">
        <v>7</v>
      </c>
      <c r="M423">
        <v>33</v>
      </c>
      <c r="N423">
        <v>21</v>
      </c>
      <c r="O423">
        <v>3916</v>
      </c>
      <c r="P423">
        <v>52000</v>
      </c>
    </row>
    <row r="424" spans="1:16" x14ac:dyDescent="0.35">
      <c r="A424">
        <v>6</v>
      </c>
      <c r="B424">
        <v>25</v>
      </c>
      <c r="C424">
        <v>27</v>
      </c>
      <c r="D424">
        <v>9</v>
      </c>
      <c r="E424">
        <v>240</v>
      </c>
      <c r="F424">
        <v>4</v>
      </c>
      <c r="G424">
        <v>2</v>
      </c>
      <c r="H424">
        <v>4</v>
      </c>
      <c r="I424">
        <v>2</v>
      </c>
      <c r="J424">
        <v>64</v>
      </c>
      <c r="K424">
        <v>3</v>
      </c>
      <c r="L424">
        <v>7</v>
      </c>
      <c r="M424">
        <v>34</v>
      </c>
      <c r="N424">
        <v>23</v>
      </c>
      <c r="O424">
        <v>3916</v>
      </c>
      <c r="P424">
        <v>50000</v>
      </c>
    </row>
    <row r="425" spans="1:16" x14ac:dyDescent="0.35">
      <c r="A425">
        <v>6</v>
      </c>
      <c r="B425">
        <v>25</v>
      </c>
      <c r="C425">
        <v>27</v>
      </c>
      <c r="D425">
        <v>9</v>
      </c>
      <c r="E425">
        <v>240</v>
      </c>
      <c r="F425">
        <v>4</v>
      </c>
      <c r="G425">
        <v>4</v>
      </c>
      <c r="H425">
        <v>4</v>
      </c>
      <c r="I425">
        <v>2</v>
      </c>
      <c r="J425">
        <v>68</v>
      </c>
      <c r="K425">
        <v>3</v>
      </c>
      <c r="L425">
        <v>9</v>
      </c>
      <c r="M425">
        <v>34</v>
      </c>
      <c r="N425">
        <v>22</v>
      </c>
      <c r="O425">
        <v>3916</v>
      </c>
      <c r="P425">
        <v>41850</v>
      </c>
    </row>
    <row r="426" spans="1:16" x14ac:dyDescent="0.35">
      <c r="A426">
        <v>6</v>
      </c>
      <c r="B426">
        <v>25</v>
      </c>
      <c r="C426">
        <v>27</v>
      </c>
      <c r="D426">
        <v>9</v>
      </c>
      <c r="E426">
        <v>300</v>
      </c>
      <c r="F426">
        <v>6</v>
      </c>
      <c r="G426">
        <v>2</v>
      </c>
      <c r="H426">
        <v>1</v>
      </c>
      <c r="I426">
        <v>2</v>
      </c>
      <c r="J426">
        <v>68</v>
      </c>
      <c r="K426">
        <v>3</v>
      </c>
      <c r="L426">
        <v>9</v>
      </c>
      <c r="M426">
        <v>30</v>
      </c>
      <c r="N426">
        <v>20</v>
      </c>
      <c r="O426">
        <v>3916</v>
      </c>
      <c r="P426">
        <v>50150</v>
      </c>
    </row>
    <row r="427" spans="1:16" x14ac:dyDescent="0.35">
      <c r="A427">
        <v>6</v>
      </c>
      <c r="B427">
        <v>25</v>
      </c>
      <c r="C427">
        <v>27</v>
      </c>
      <c r="D427">
        <v>9</v>
      </c>
      <c r="E427">
        <v>240</v>
      </c>
      <c r="F427">
        <v>4</v>
      </c>
      <c r="G427">
        <v>2</v>
      </c>
      <c r="H427">
        <v>4</v>
      </c>
      <c r="I427">
        <v>2</v>
      </c>
      <c r="J427">
        <v>68</v>
      </c>
      <c r="K427">
        <v>3</v>
      </c>
      <c r="L427">
        <v>9</v>
      </c>
      <c r="M427">
        <v>35</v>
      </c>
      <c r="N427">
        <v>23</v>
      </c>
      <c r="O427">
        <v>3916</v>
      </c>
      <c r="P427">
        <v>41850</v>
      </c>
    </row>
    <row r="428" spans="1:16" x14ac:dyDescent="0.35">
      <c r="A428">
        <v>6</v>
      </c>
      <c r="B428">
        <v>25</v>
      </c>
      <c r="C428">
        <v>27</v>
      </c>
      <c r="D428">
        <v>9</v>
      </c>
      <c r="E428">
        <v>300</v>
      </c>
      <c r="F428">
        <v>6</v>
      </c>
      <c r="G428">
        <v>2</v>
      </c>
      <c r="H428">
        <v>1</v>
      </c>
      <c r="I428">
        <v>2</v>
      </c>
      <c r="J428">
        <v>68</v>
      </c>
      <c r="K428">
        <v>3</v>
      </c>
      <c r="L428">
        <v>7</v>
      </c>
      <c r="M428">
        <v>29</v>
      </c>
      <c r="N428">
        <v>20</v>
      </c>
      <c r="O428">
        <v>3916</v>
      </c>
      <c r="P428">
        <v>58950</v>
      </c>
    </row>
    <row r="429" spans="1:16" x14ac:dyDescent="0.35">
      <c r="A429">
        <v>6</v>
      </c>
      <c r="B429">
        <v>25</v>
      </c>
      <c r="C429">
        <v>27</v>
      </c>
      <c r="D429">
        <v>9</v>
      </c>
      <c r="E429">
        <v>240</v>
      </c>
      <c r="F429">
        <v>4</v>
      </c>
      <c r="G429">
        <v>2</v>
      </c>
      <c r="H429">
        <v>1</v>
      </c>
      <c r="I429">
        <v>2</v>
      </c>
      <c r="J429">
        <v>64</v>
      </c>
      <c r="K429">
        <v>3</v>
      </c>
      <c r="L429">
        <v>9</v>
      </c>
      <c r="M429">
        <v>34</v>
      </c>
      <c r="N429">
        <v>22</v>
      </c>
      <c r="O429">
        <v>3916</v>
      </c>
      <c r="P429">
        <v>43850</v>
      </c>
    </row>
    <row r="430" spans="1:16" x14ac:dyDescent="0.35">
      <c r="A430">
        <v>6</v>
      </c>
      <c r="B430">
        <v>25</v>
      </c>
      <c r="C430">
        <v>27</v>
      </c>
      <c r="D430">
        <v>9</v>
      </c>
      <c r="E430">
        <v>300</v>
      </c>
      <c r="F430">
        <v>6</v>
      </c>
      <c r="G430">
        <v>2</v>
      </c>
      <c r="H430">
        <v>4</v>
      </c>
      <c r="I430">
        <v>2</v>
      </c>
      <c r="J430">
        <v>68</v>
      </c>
      <c r="K430">
        <v>3</v>
      </c>
      <c r="L430">
        <v>9</v>
      </c>
      <c r="M430">
        <v>31</v>
      </c>
      <c r="N430">
        <v>20</v>
      </c>
      <c r="O430">
        <v>3916</v>
      </c>
      <c r="P430">
        <v>48150</v>
      </c>
    </row>
    <row r="431" spans="1:16" x14ac:dyDescent="0.35">
      <c r="A431">
        <v>6</v>
      </c>
      <c r="B431">
        <v>25</v>
      </c>
      <c r="C431">
        <v>27</v>
      </c>
      <c r="D431">
        <v>9</v>
      </c>
      <c r="E431">
        <v>300</v>
      </c>
      <c r="F431">
        <v>6</v>
      </c>
      <c r="G431">
        <v>2</v>
      </c>
      <c r="H431">
        <v>4</v>
      </c>
      <c r="I431">
        <v>2</v>
      </c>
      <c r="J431">
        <v>68</v>
      </c>
      <c r="K431">
        <v>3</v>
      </c>
      <c r="L431">
        <v>7</v>
      </c>
      <c r="M431">
        <v>31</v>
      </c>
      <c r="N431">
        <v>20</v>
      </c>
      <c r="O431">
        <v>3916</v>
      </c>
      <c r="P431">
        <v>56950</v>
      </c>
    </row>
    <row r="432" spans="1:16" x14ac:dyDescent="0.35">
      <c r="A432">
        <v>6</v>
      </c>
      <c r="B432">
        <v>25</v>
      </c>
      <c r="C432">
        <v>28</v>
      </c>
      <c r="D432">
        <v>8</v>
      </c>
      <c r="E432">
        <v>248</v>
      </c>
      <c r="F432">
        <v>4</v>
      </c>
      <c r="G432">
        <v>2</v>
      </c>
      <c r="H432">
        <v>4</v>
      </c>
      <c r="I432">
        <v>2</v>
      </c>
      <c r="J432">
        <v>64</v>
      </c>
      <c r="K432">
        <v>3</v>
      </c>
      <c r="L432">
        <v>7</v>
      </c>
      <c r="M432">
        <v>34</v>
      </c>
      <c r="N432">
        <v>23</v>
      </c>
      <c r="O432">
        <v>3916</v>
      </c>
      <c r="P432">
        <v>50300</v>
      </c>
    </row>
    <row r="433" spans="1:16" x14ac:dyDescent="0.35">
      <c r="A433">
        <v>6</v>
      </c>
      <c r="B433">
        <v>25</v>
      </c>
      <c r="C433">
        <v>28</v>
      </c>
      <c r="D433">
        <v>8</v>
      </c>
      <c r="E433">
        <v>248</v>
      </c>
      <c r="F433">
        <v>4</v>
      </c>
      <c r="G433">
        <v>2</v>
      </c>
      <c r="H433">
        <v>1</v>
      </c>
      <c r="I433">
        <v>2</v>
      </c>
      <c r="J433">
        <v>64</v>
      </c>
      <c r="K433">
        <v>3</v>
      </c>
      <c r="L433">
        <v>7</v>
      </c>
      <c r="M433">
        <v>32</v>
      </c>
      <c r="N433">
        <v>22</v>
      </c>
      <c r="O433">
        <v>3916</v>
      </c>
      <c r="P433">
        <v>52300</v>
      </c>
    </row>
    <row r="434" spans="1:16" x14ac:dyDescent="0.35">
      <c r="A434">
        <v>6</v>
      </c>
      <c r="B434">
        <v>25</v>
      </c>
      <c r="C434">
        <v>28</v>
      </c>
      <c r="D434">
        <v>8</v>
      </c>
      <c r="E434">
        <v>320</v>
      </c>
      <c r="F434">
        <v>6</v>
      </c>
      <c r="G434">
        <v>2</v>
      </c>
      <c r="H434">
        <v>1</v>
      </c>
      <c r="I434">
        <v>2</v>
      </c>
      <c r="J434">
        <v>68</v>
      </c>
      <c r="K434">
        <v>3</v>
      </c>
      <c r="L434">
        <v>9</v>
      </c>
      <c r="M434">
        <v>31</v>
      </c>
      <c r="N434">
        <v>21</v>
      </c>
      <c r="O434">
        <v>3916</v>
      </c>
      <c r="P434">
        <v>50500</v>
      </c>
    </row>
    <row r="435" spans="1:16" x14ac:dyDescent="0.35">
      <c r="A435">
        <v>6</v>
      </c>
      <c r="B435">
        <v>25</v>
      </c>
      <c r="C435">
        <v>28</v>
      </c>
      <c r="D435">
        <v>8</v>
      </c>
      <c r="E435">
        <v>248</v>
      </c>
      <c r="F435">
        <v>4</v>
      </c>
      <c r="G435">
        <v>2</v>
      </c>
      <c r="H435">
        <v>1</v>
      </c>
      <c r="I435">
        <v>2</v>
      </c>
      <c r="J435">
        <v>68</v>
      </c>
      <c r="K435">
        <v>3</v>
      </c>
      <c r="L435">
        <v>9</v>
      </c>
      <c r="M435">
        <v>33</v>
      </c>
      <c r="N435">
        <v>23</v>
      </c>
      <c r="O435">
        <v>3916</v>
      </c>
      <c r="P435">
        <v>44150</v>
      </c>
    </row>
    <row r="436" spans="1:16" x14ac:dyDescent="0.35">
      <c r="A436">
        <v>6</v>
      </c>
      <c r="B436">
        <v>25</v>
      </c>
      <c r="C436">
        <v>28</v>
      </c>
      <c r="D436">
        <v>8</v>
      </c>
      <c r="E436">
        <v>248</v>
      </c>
      <c r="F436">
        <v>4</v>
      </c>
      <c r="G436">
        <v>2</v>
      </c>
      <c r="H436">
        <v>4</v>
      </c>
      <c r="I436">
        <v>2</v>
      </c>
      <c r="J436">
        <v>68</v>
      </c>
      <c r="K436">
        <v>3</v>
      </c>
      <c r="L436">
        <v>9</v>
      </c>
      <c r="M436">
        <v>34</v>
      </c>
      <c r="N436">
        <v>23</v>
      </c>
      <c r="O436">
        <v>3916</v>
      </c>
      <c r="P436">
        <v>42150</v>
      </c>
    </row>
    <row r="437" spans="1:16" x14ac:dyDescent="0.35">
      <c r="A437">
        <v>6</v>
      </c>
      <c r="B437">
        <v>25</v>
      </c>
      <c r="C437">
        <v>28</v>
      </c>
      <c r="D437">
        <v>8</v>
      </c>
      <c r="E437">
        <v>320</v>
      </c>
      <c r="F437">
        <v>6</v>
      </c>
      <c r="G437">
        <v>2</v>
      </c>
      <c r="H437">
        <v>1</v>
      </c>
      <c r="I437">
        <v>2</v>
      </c>
      <c r="J437">
        <v>68</v>
      </c>
      <c r="K437">
        <v>3</v>
      </c>
      <c r="L437">
        <v>7</v>
      </c>
      <c r="M437">
        <v>30</v>
      </c>
      <c r="N437">
        <v>20</v>
      </c>
      <c r="O437">
        <v>3916</v>
      </c>
      <c r="P437">
        <v>59300</v>
      </c>
    </row>
    <row r="438" spans="1:16" x14ac:dyDescent="0.35">
      <c r="A438">
        <v>6</v>
      </c>
      <c r="B438">
        <v>25</v>
      </c>
      <c r="C438">
        <v>28</v>
      </c>
      <c r="D438">
        <v>8</v>
      </c>
      <c r="E438">
        <v>320</v>
      </c>
      <c r="F438">
        <v>6</v>
      </c>
      <c r="G438">
        <v>2</v>
      </c>
      <c r="H438">
        <v>4</v>
      </c>
      <c r="I438">
        <v>2</v>
      </c>
      <c r="J438">
        <v>68</v>
      </c>
      <c r="K438">
        <v>3</v>
      </c>
      <c r="L438">
        <v>7</v>
      </c>
      <c r="M438">
        <v>29</v>
      </c>
      <c r="N438">
        <v>21</v>
      </c>
      <c r="O438">
        <v>3916</v>
      </c>
      <c r="P438">
        <v>57300</v>
      </c>
    </row>
    <row r="439" spans="1:16" x14ac:dyDescent="0.35">
      <c r="A439">
        <v>6</v>
      </c>
      <c r="B439">
        <v>25</v>
      </c>
      <c r="C439">
        <v>28</v>
      </c>
      <c r="D439">
        <v>8</v>
      </c>
      <c r="E439">
        <v>320</v>
      </c>
      <c r="F439">
        <v>6</v>
      </c>
      <c r="G439">
        <v>2</v>
      </c>
      <c r="H439">
        <v>4</v>
      </c>
      <c r="I439">
        <v>2</v>
      </c>
      <c r="J439">
        <v>68</v>
      </c>
      <c r="K439">
        <v>3</v>
      </c>
      <c r="L439">
        <v>9</v>
      </c>
      <c r="M439">
        <v>32</v>
      </c>
      <c r="N439">
        <v>21</v>
      </c>
      <c r="O439">
        <v>3916</v>
      </c>
      <c r="P439">
        <v>48500</v>
      </c>
    </row>
    <row r="440" spans="1:16" x14ac:dyDescent="0.35">
      <c r="A440">
        <v>32</v>
      </c>
      <c r="B440">
        <v>27</v>
      </c>
      <c r="C440">
        <v>3</v>
      </c>
      <c r="D440">
        <v>10</v>
      </c>
      <c r="E440">
        <v>268</v>
      </c>
      <c r="F440">
        <v>8</v>
      </c>
      <c r="G440">
        <v>2</v>
      </c>
      <c r="H440">
        <v>4</v>
      </c>
      <c r="I440">
        <v>4</v>
      </c>
      <c r="J440">
        <v>68</v>
      </c>
      <c r="K440">
        <v>3</v>
      </c>
      <c r="L440">
        <v>15</v>
      </c>
      <c r="M440">
        <v>20</v>
      </c>
      <c r="N440">
        <v>15</v>
      </c>
      <c r="O440">
        <v>617</v>
      </c>
      <c r="P440">
        <v>2168</v>
      </c>
    </row>
    <row r="441" spans="1:16" x14ac:dyDescent="0.35">
      <c r="A441">
        <v>32</v>
      </c>
      <c r="B441">
        <v>27</v>
      </c>
      <c r="C441">
        <v>3</v>
      </c>
      <c r="D441">
        <v>10</v>
      </c>
      <c r="E441">
        <v>282</v>
      </c>
      <c r="F441">
        <v>8</v>
      </c>
      <c r="G441">
        <v>2</v>
      </c>
      <c r="H441">
        <v>4</v>
      </c>
      <c r="I441">
        <v>4</v>
      </c>
      <c r="J441">
        <v>64</v>
      </c>
      <c r="K441">
        <v>2</v>
      </c>
      <c r="L441">
        <v>15</v>
      </c>
      <c r="M441">
        <v>16</v>
      </c>
      <c r="N441">
        <v>12</v>
      </c>
      <c r="O441">
        <v>617</v>
      </c>
      <c r="P441">
        <v>2497</v>
      </c>
    </row>
    <row r="442" spans="1:16" x14ac:dyDescent="0.35">
      <c r="A442">
        <v>32</v>
      </c>
      <c r="B442">
        <v>27</v>
      </c>
      <c r="C442">
        <v>4</v>
      </c>
      <c r="D442">
        <v>10</v>
      </c>
      <c r="E442">
        <v>275</v>
      </c>
      <c r="F442">
        <v>8</v>
      </c>
      <c r="G442">
        <v>2</v>
      </c>
      <c r="H442">
        <v>4</v>
      </c>
      <c r="I442">
        <v>4</v>
      </c>
      <c r="J442">
        <v>68</v>
      </c>
      <c r="K442">
        <v>3</v>
      </c>
      <c r="L442">
        <v>15</v>
      </c>
      <c r="M442">
        <v>22</v>
      </c>
      <c r="N442">
        <v>16</v>
      </c>
      <c r="O442">
        <v>617</v>
      </c>
      <c r="P442">
        <v>2278</v>
      </c>
    </row>
    <row r="443" spans="1:16" x14ac:dyDescent="0.35">
      <c r="A443">
        <v>32</v>
      </c>
      <c r="B443">
        <v>27</v>
      </c>
      <c r="C443">
        <v>4</v>
      </c>
      <c r="D443">
        <v>10</v>
      </c>
      <c r="E443">
        <v>275</v>
      </c>
      <c r="F443">
        <v>8</v>
      </c>
      <c r="G443">
        <v>2</v>
      </c>
      <c r="H443">
        <v>4</v>
      </c>
      <c r="I443">
        <v>4</v>
      </c>
      <c r="J443">
        <v>64</v>
      </c>
      <c r="K443">
        <v>2</v>
      </c>
      <c r="L443">
        <v>15</v>
      </c>
      <c r="M443">
        <v>17</v>
      </c>
      <c r="N443">
        <v>13</v>
      </c>
      <c r="O443">
        <v>617</v>
      </c>
      <c r="P443">
        <v>2650</v>
      </c>
    </row>
    <row r="444" spans="1:16" x14ac:dyDescent="0.35">
      <c r="A444">
        <v>32</v>
      </c>
      <c r="B444">
        <v>28</v>
      </c>
      <c r="C444">
        <v>1</v>
      </c>
      <c r="D444">
        <v>10</v>
      </c>
      <c r="E444">
        <v>201</v>
      </c>
      <c r="F444">
        <v>8</v>
      </c>
      <c r="G444">
        <v>2</v>
      </c>
      <c r="H444">
        <v>4</v>
      </c>
      <c r="I444">
        <v>4</v>
      </c>
      <c r="J444">
        <v>64</v>
      </c>
      <c r="K444">
        <v>2</v>
      </c>
      <c r="L444">
        <v>15</v>
      </c>
      <c r="M444">
        <v>17</v>
      </c>
      <c r="N444">
        <v>14</v>
      </c>
      <c r="O444">
        <v>617</v>
      </c>
      <c r="P444">
        <v>2000</v>
      </c>
    </row>
    <row r="445" spans="1:16" x14ac:dyDescent="0.35">
      <c r="A445">
        <v>32</v>
      </c>
      <c r="B445">
        <v>28</v>
      </c>
      <c r="C445">
        <v>2</v>
      </c>
      <c r="D445">
        <v>10</v>
      </c>
      <c r="E445">
        <v>201</v>
      </c>
      <c r="F445">
        <v>8</v>
      </c>
      <c r="G445">
        <v>2</v>
      </c>
      <c r="H445">
        <v>4</v>
      </c>
      <c r="I445">
        <v>4</v>
      </c>
      <c r="J445">
        <v>64</v>
      </c>
      <c r="K445">
        <v>2</v>
      </c>
      <c r="L445">
        <v>15</v>
      </c>
      <c r="M445">
        <v>17</v>
      </c>
      <c r="N445">
        <v>14</v>
      </c>
      <c r="O445">
        <v>617</v>
      </c>
      <c r="P445">
        <v>2186</v>
      </c>
    </row>
    <row r="446" spans="1:16" x14ac:dyDescent="0.35">
      <c r="A446">
        <v>13</v>
      </c>
      <c r="B446">
        <v>29</v>
      </c>
      <c r="C446">
        <v>12</v>
      </c>
      <c r="D446">
        <v>9</v>
      </c>
      <c r="E446">
        <v>442</v>
      </c>
      <c r="F446">
        <v>12</v>
      </c>
      <c r="G446">
        <v>2</v>
      </c>
      <c r="H446">
        <v>4</v>
      </c>
      <c r="I446">
        <v>2</v>
      </c>
      <c r="J446">
        <v>31</v>
      </c>
      <c r="K446">
        <v>1</v>
      </c>
      <c r="L446">
        <v>9</v>
      </c>
      <c r="M446">
        <v>14</v>
      </c>
      <c r="N446">
        <v>9</v>
      </c>
      <c r="O446">
        <v>2774</v>
      </c>
      <c r="P446">
        <v>223970</v>
      </c>
    </row>
    <row r="447" spans="1:16" x14ac:dyDescent="0.35">
      <c r="A447">
        <v>13</v>
      </c>
      <c r="B447">
        <v>29</v>
      </c>
      <c r="C447">
        <v>12</v>
      </c>
      <c r="D447">
        <v>9</v>
      </c>
      <c r="E447">
        <v>442</v>
      </c>
      <c r="F447">
        <v>12</v>
      </c>
      <c r="G447">
        <v>4</v>
      </c>
      <c r="H447">
        <v>4</v>
      </c>
      <c r="I447">
        <v>2</v>
      </c>
      <c r="J447">
        <v>31</v>
      </c>
      <c r="K447">
        <v>1</v>
      </c>
      <c r="L447">
        <v>9</v>
      </c>
      <c r="M447">
        <v>15</v>
      </c>
      <c r="N447">
        <v>9</v>
      </c>
      <c r="O447">
        <v>2774</v>
      </c>
      <c r="P447">
        <v>219775</v>
      </c>
    </row>
    <row r="448" spans="1:16" x14ac:dyDescent="0.35">
      <c r="A448">
        <v>13</v>
      </c>
      <c r="B448">
        <v>29</v>
      </c>
      <c r="C448">
        <v>13</v>
      </c>
      <c r="D448">
        <v>9</v>
      </c>
      <c r="E448">
        <v>442</v>
      </c>
      <c r="F448">
        <v>12</v>
      </c>
      <c r="G448">
        <v>2</v>
      </c>
      <c r="H448">
        <v>4</v>
      </c>
      <c r="I448">
        <v>2</v>
      </c>
      <c r="J448">
        <v>31</v>
      </c>
      <c r="K448">
        <v>1</v>
      </c>
      <c r="L448">
        <v>9</v>
      </c>
      <c r="M448">
        <v>14</v>
      </c>
      <c r="N448">
        <v>9</v>
      </c>
      <c r="O448">
        <v>2774</v>
      </c>
      <c r="P448">
        <v>228625</v>
      </c>
    </row>
    <row r="449" spans="1:16" x14ac:dyDescent="0.35">
      <c r="A449">
        <v>13</v>
      </c>
      <c r="B449">
        <v>29</v>
      </c>
      <c r="C449">
        <v>13</v>
      </c>
      <c r="D449">
        <v>9</v>
      </c>
      <c r="E449">
        <v>442</v>
      </c>
      <c r="F449">
        <v>12</v>
      </c>
      <c r="G449">
        <v>4</v>
      </c>
      <c r="H449">
        <v>4</v>
      </c>
      <c r="I449">
        <v>2</v>
      </c>
      <c r="J449">
        <v>31</v>
      </c>
      <c r="K449">
        <v>1</v>
      </c>
      <c r="L449">
        <v>9</v>
      </c>
      <c r="M449">
        <v>15</v>
      </c>
      <c r="N449">
        <v>9</v>
      </c>
      <c r="O449">
        <v>2774</v>
      </c>
      <c r="P449">
        <v>224585</v>
      </c>
    </row>
    <row r="450" spans="1:16" x14ac:dyDescent="0.35">
      <c r="A450">
        <v>13</v>
      </c>
      <c r="B450">
        <v>29</v>
      </c>
      <c r="C450">
        <v>14</v>
      </c>
      <c r="D450">
        <v>9</v>
      </c>
      <c r="E450">
        <v>442</v>
      </c>
      <c r="F450">
        <v>12</v>
      </c>
      <c r="G450">
        <v>2</v>
      </c>
      <c r="H450">
        <v>4</v>
      </c>
      <c r="I450">
        <v>2</v>
      </c>
      <c r="J450">
        <v>31</v>
      </c>
      <c r="K450">
        <v>1</v>
      </c>
      <c r="L450">
        <v>9</v>
      </c>
      <c r="M450">
        <v>14</v>
      </c>
      <c r="N450">
        <v>9</v>
      </c>
      <c r="O450">
        <v>2774</v>
      </c>
      <c r="P450">
        <v>228625</v>
      </c>
    </row>
    <row r="451" spans="1:16" x14ac:dyDescent="0.35">
      <c r="A451">
        <v>13</v>
      </c>
      <c r="B451">
        <v>29</v>
      </c>
      <c r="C451">
        <v>14</v>
      </c>
      <c r="D451">
        <v>9</v>
      </c>
      <c r="E451">
        <v>442</v>
      </c>
      <c r="F451">
        <v>12</v>
      </c>
      <c r="G451">
        <v>4</v>
      </c>
      <c r="H451">
        <v>4</v>
      </c>
      <c r="I451">
        <v>2</v>
      </c>
      <c r="J451">
        <v>31</v>
      </c>
      <c r="K451">
        <v>1</v>
      </c>
      <c r="L451">
        <v>9</v>
      </c>
      <c r="M451">
        <v>15</v>
      </c>
      <c r="N451">
        <v>9</v>
      </c>
      <c r="O451">
        <v>2774</v>
      </c>
      <c r="P451">
        <v>224585</v>
      </c>
    </row>
    <row r="452" spans="1:16" x14ac:dyDescent="0.35">
      <c r="A452">
        <v>13</v>
      </c>
      <c r="B452">
        <v>30</v>
      </c>
      <c r="C452">
        <v>24</v>
      </c>
      <c r="D452">
        <v>9</v>
      </c>
      <c r="E452">
        <v>562</v>
      </c>
      <c r="F452">
        <v>8</v>
      </c>
      <c r="G452">
        <v>1</v>
      </c>
      <c r="H452">
        <v>4</v>
      </c>
      <c r="I452">
        <v>2</v>
      </c>
      <c r="J452">
        <v>31</v>
      </c>
      <c r="K452">
        <v>1</v>
      </c>
      <c r="L452">
        <v>7</v>
      </c>
      <c r="M452">
        <v>17</v>
      </c>
      <c r="N452">
        <v>13</v>
      </c>
      <c r="O452">
        <v>2774</v>
      </c>
      <c r="P452">
        <v>257412</v>
      </c>
    </row>
    <row r="453" spans="1:16" x14ac:dyDescent="0.35">
      <c r="A453">
        <v>13</v>
      </c>
      <c r="B453">
        <v>30</v>
      </c>
      <c r="C453">
        <v>24</v>
      </c>
      <c r="D453">
        <v>9</v>
      </c>
      <c r="E453">
        <v>562</v>
      </c>
      <c r="F453">
        <v>8</v>
      </c>
      <c r="G453">
        <v>1</v>
      </c>
      <c r="H453">
        <v>4</v>
      </c>
      <c r="I453">
        <v>2</v>
      </c>
      <c r="J453">
        <v>31</v>
      </c>
      <c r="K453">
        <v>1</v>
      </c>
      <c r="L453">
        <v>9</v>
      </c>
      <c r="M453">
        <v>17</v>
      </c>
      <c r="N453">
        <v>13</v>
      </c>
      <c r="O453">
        <v>2774</v>
      </c>
      <c r="P453">
        <v>233509</v>
      </c>
    </row>
    <row r="454" spans="1:16" x14ac:dyDescent="0.35">
      <c r="A454">
        <v>13</v>
      </c>
      <c r="B454">
        <v>30</v>
      </c>
      <c r="C454">
        <v>25</v>
      </c>
      <c r="D454">
        <v>9</v>
      </c>
      <c r="E454">
        <v>562</v>
      </c>
      <c r="F454">
        <v>8</v>
      </c>
      <c r="G454">
        <v>1</v>
      </c>
      <c r="H454">
        <v>4</v>
      </c>
      <c r="I454">
        <v>2</v>
      </c>
      <c r="J454">
        <v>31</v>
      </c>
      <c r="K454">
        <v>1</v>
      </c>
      <c r="L454">
        <v>9</v>
      </c>
      <c r="M454">
        <v>17</v>
      </c>
      <c r="N454">
        <v>13</v>
      </c>
      <c r="O454">
        <v>2774</v>
      </c>
      <c r="P454">
        <v>233509</v>
      </c>
    </row>
    <row r="455" spans="1:16" x14ac:dyDescent="0.35">
      <c r="A455">
        <v>13</v>
      </c>
      <c r="B455">
        <v>30</v>
      </c>
      <c r="C455">
        <v>25</v>
      </c>
      <c r="D455">
        <v>9</v>
      </c>
      <c r="E455">
        <v>597</v>
      </c>
      <c r="F455">
        <v>8</v>
      </c>
      <c r="G455">
        <v>1</v>
      </c>
      <c r="H455">
        <v>4</v>
      </c>
      <c r="I455">
        <v>2</v>
      </c>
      <c r="J455">
        <v>31</v>
      </c>
      <c r="K455">
        <v>1</v>
      </c>
      <c r="L455">
        <v>9</v>
      </c>
      <c r="M455">
        <v>17</v>
      </c>
      <c r="N455">
        <v>13</v>
      </c>
      <c r="O455">
        <v>2774</v>
      </c>
      <c r="P455">
        <v>288000</v>
      </c>
    </row>
    <row r="456" spans="1:16" x14ac:dyDescent="0.35">
      <c r="A456">
        <v>13</v>
      </c>
      <c r="B456">
        <v>30</v>
      </c>
      <c r="C456">
        <v>25</v>
      </c>
      <c r="D456">
        <v>9</v>
      </c>
      <c r="E456">
        <v>562</v>
      </c>
      <c r="F456">
        <v>8</v>
      </c>
      <c r="G456">
        <v>1</v>
      </c>
      <c r="H456">
        <v>4</v>
      </c>
      <c r="I456">
        <v>2</v>
      </c>
      <c r="J456">
        <v>31</v>
      </c>
      <c r="K456">
        <v>1</v>
      </c>
      <c r="L456">
        <v>7</v>
      </c>
      <c r="M456">
        <v>17</v>
      </c>
      <c r="N456">
        <v>13</v>
      </c>
      <c r="O456">
        <v>2774</v>
      </c>
      <c r="P456">
        <v>257412</v>
      </c>
    </row>
    <row r="457" spans="1:16" x14ac:dyDescent="0.35">
      <c r="A457">
        <v>13</v>
      </c>
      <c r="B457">
        <v>30</v>
      </c>
      <c r="C457">
        <v>26</v>
      </c>
      <c r="D457">
        <v>9</v>
      </c>
      <c r="E457">
        <v>562</v>
      </c>
      <c r="F457">
        <v>8</v>
      </c>
      <c r="G457">
        <v>1</v>
      </c>
      <c r="H457">
        <v>4</v>
      </c>
      <c r="I457">
        <v>2</v>
      </c>
      <c r="J457">
        <v>31</v>
      </c>
      <c r="K457">
        <v>1</v>
      </c>
      <c r="L457">
        <v>9</v>
      </c>
      <c r="M457">
        <v>17</v>
      </c>
      <c r="N457">
        <v>13</v>
      </c>
      <c r="O457">
        <v>2774</v>
      </c>
      <c r="P457">
        <v>239340</v>
      </c>
    </row>
    <row r="458" spans="1:16" x14ac:dyDescent="0.35">
      <c r="A458">
        <v>13</v>
      </c>
      <c r="B458">
        <v>30</v>
      </c>
      <c r="C458">
        <v>26</v>
      </c>
      <c r="D458">
        <v>9</v>
      </c>
      <c r="E458">
        <v>562</v>
      </c>
      <c r="F458">
        <v>8</v>
      </c>
      <c r="G458">
        <v>1</v>
      </c>
      <c r="H458">
        <v>4</v>
      </c>
      <c r="I458">
        <v>2</v>
      </c>
      <c r="J458">
        <v>31</v>
      </c>
      <c r="K458">
        <v>1</v>
      </c>
      <c r="L458">
        <v>7</v>
      </c>
      <c r="M458">
        <v>17</v>
      </c>
      <c r="N458">
        <v>13</v>
      </c>
      <c r="O458">
        <v>2774</v>
      </c>
      <c r="P458">
        <v>263553</v>
      </c>
    </row>
    <row r="459" spans="1:16" x14ac:dyDescent="0.35">
      <c r="A459">
        <v>13</v>
      </c>
      <c r="B459">
        <v>30</v>
      </c>
      <c r="C459">
        <v>26</v>
      </c>
      <c r="D459">
        <v>9</v>
      </c>
      <c r="E459">
        <v>597</v>
      </c>
      <c r="F459">
        <v>8</v>
      </c>
      <c r="G459">
        <v>1</v>
      </c>
      <c r="H459">
        <v>4</v>
      </c>
      <c r="I459">
        <v>2</v>
      </c>
      <c r="J459">
        <v>31</v>
      </c>
      <c r="K459">
        <v>1</v>
      </c>
      <c r="L459">
        <v>9</v>
      </c>
      <c r="M459">
        <v>17</v>
      </c>
      <c r="N459">
        <v>13</v>
      </c>
      <c r="O459">
        <v>2774</v>
      </c>
      <c r="P459">
        <v>291744</v>
      </c>
    </row>
    <row r="460" spans="1:16" x14ac:dyDescent="0.35">
      <c r="A460">
        <v>2</v>
      </c>
      <c r="B460">
        <v>31</v>
      </c>
      <c r="C460">
        <v>26</v>
      </c>
      <c r="D460">
        <v>9</v>
      </c>
      <c r="E460">
        <v>237</v>
      </c>
      <c r="F460">
        <v>4</v>
      </c>
      <c r="G460">
        <v>1</v>
      </c>
      <c r="H460">
        <v>4</v>
      </c>
      <c r="I460">
        <v>2</v>
      </c>
      <c r="J460">
        <v>65</v>
      </c>
      <c r="K460">
        <v>1</v>
      </c>
      <c r="L460">
        <v>7</v>
      </c>
      <c r="M460">
        <v>34</v>
      </c>
      <c r="N460">
        <v>24</v>
      </c>
      <c r="O460">
        <v>113</v>
      </c>
      <c r="P460">
        <v>63900</v>
      </c>
    </row>
    <row r="461" spans="1:16" x14ac:dyDescent="0.35">
      <c r="A461">
        <v>2</v>
      </c>
      <c r="B461">
        <v>31</v>
      </c>
      <c r="C461">
        <v>26</v>
      </c>
      <c r="D461">
        <v>9</v>
      </c>
      <c r="E461">
        <v>237</v>
      </c>
      <c r="F461">
        <v>4</v>
      </c>
      <c r="G461">
        <v>1</v>
      </c>
      <c r="H461">
        <v>4</v>
      </c>
      <c r="I461">
        <v>2</v>
      </c>
      <c r="J461">
        <v>65</v>
      </c>
      <c r="K461">
        <v>1</v>
      </c>
      <c r="L461">
        <v>9</v>
      </c>
      <c r="M461">
        <v>34</v>
      </c>
      <c r="N461">
        <v>24</v>
      </c>
      <c r="O461">
        <v>113</v>
      </c>
      <c r="P461">
        <v>68400</v>
      </c>
    </row>
    <row r="462" spans="1:16" x14ac:dyDescent="0.35">
      <c r="A462">
        <v>2</v>
      </c>
      <c r="B462">
        <v>31</v>
      </c>
      <c r="C462">
        <v>26</v>
      </c>
      <c r="D462">
        <v>9</v>
      </c>
      <c r="E462">
        <v>237</v>
      </c>
      <c r="F462">
        <v>4</v>
      </c>
      <c r="G462">
        <v>1</v>
      </c>
      <c r="H462">
        <v>4</v>
      </c>
      <c r="I462">
        <v>2</v>
      </c>
      <c r="J462">
        <v>65</v>
      </c>
      <c r="K462">
        <v>1</v>
      </c>
      <c r="L462">
        <v>9</v>
      </c>
      <c r="M462">
        <v>34</v>
      </c>
      <c r="N462">
        <v>24</v>
      </c>
      <c r="O462">
        <v>113</v>
      </c>
      <c r="P462">
        <v>53900</v>
      </c>
    </row>
    <row r="463" spans="1:16" x14ac:dyDescent="0.35">
      <c r="A463">
        <v>2</v>
      </c>
      <c r="B463">
        <v>31</v>
      </c>
      <c r="C463">
        <v>27</v>
      </c>
      <c r="D463">
        <v>9</v>
      </c>
      <c r="E463">
        <v>237</v>
      </c>
      <c r="F463">
        <v>4</v>
      </c>
      <c r="G463">
        <v>1</v>
      </c>
      <c r="H463">
        <v>4</v>
      </c>
      <c r="I463">
        <v>2</v>
      </c>
      <c r="J463">
        <v>65</v>
      </c>
      <c r="K463">
        <v>1</v>
      </c>
      <c r="L463">
        <v>9</v>
      </c>
      <c r="M463">
        <v>34</v>
      </c>
      <c r="N463">
        <v>24</v>
      </c>
      <c r="O463">
        <v>113</v>
      </c>
      <c r="P463">
        <v>55900</v>
      </c>
    </row>
    <row r="464" spans="1:16" x14ac:dyDescent="0.35">
      <c r="A464">
        <v>2</v>
      </c>
      <c r="B464">
        <v>31</v>
      </c>
      <c r="C464">
        <v>27</v>
      </c>
      <c r="D464">
        <v>9</v>
      </c>
      <c r="E464">
        <v>237</v>
      </c>
      <c r="F464">
        <v>4</v>
      </c>
      <c r="G464">
        <v>1</v>
      </c>
      <c r="H464">
        <v>4</v>
      </c>
      <c r="I464">
        <v>2</v>
      </c>
      <c r="J464">
        <v>65</v>
      </c>
      <c r="K464">
        <v>1</v>
      </c>
      <c r="L464">
        <v>7</v>
      </c>
      <c r="M464">
        <v>34</v>
      </c>
      <c r="N464">
        <v>24</v>
      </c>
      <c r="O464">
        <v>113</v>
      </c>
      <c r="P464">
        <v>65900</v>
      </c>
    </row>
    <row r="465" spans="1:16" x14ac:dyDescent="0.35">
      <c r="A465">
        <v>46</v>
      </c>
      <c r="B465">
        <v>32</v>
      </c>
      <c r="C465">
        <v>25</v>
      </c>
      <c r="D465">
        <v>10</v>
      </c>
      <c r="E465">
        <v>270</v>
      </c>
      <c r="F465">
        <v>6</v>
      </c>
      <c r="G465">
        <v>2</v>
      </c>
      <c r="H465">
        <v>4</v>
      </c>
      <c r="I465">
        <v>4</v>
      </c>
      <c r="J465">
        <v>70</v>
      </c>
      <c r="K465">
        <v>3</v>
      </c>
      <c r="L465">
        <v>4</v>
      </c>
      <c r="M465">
        <v>23</v>
      </c>
      <c r="N465">
        <v>17</v>
      </c>
      <c r="O465">
        <v>2031</v>
      </c>
      <c r="P465">
        <v>41365</v>
      </c>
    </row>
    <row r="466" spans="1:16" x14ac:dyDescent="0.35">
      <c r="A466">
        <v>46</v>
      </c>
      <c r="B466">
        <v>32</v>
      </c>
      <c r="C466">
        <v>25</v>
      </c>
      <c r="D466">
        <v>10</v>
      </c>
      <c r="E466">
        <v>270</v>
      </c>
      <c r="F466">
        <v>6</v>
      </c>
      <c r="G466">
        <v>2</v>
      </c>
      <c r="H466">
        <v>4</v>
      </c>
      <c r="I466">
        <v>4</v>
      </c>
      <c r="J466">
        <v>70</v>
      </c>
      <c r="K466">
        <v>3</v>
      </c>
      <c r="L466">
        <v>4</v>
      </c>
      <c r="M466">
        <v>23</v>
      </c>
      <c r="N466">
        <v>17</v>
      </c>
      <c r="O466">
        <v>2031</v>
      </c>
      <c r="P466">
        <v>35740</v>
      </c>
    </row>
    <row r="467" spans="1:16" x14ac:dyDescent="0.35">
      <c r="A467">
        <v>46</v>
      </c>
      <c r="B467">
        <v>32</v>
      </c>
      <c r="C467">
        <v>25</v>
      </c>
      <c r="D467">
        <v>10</v>
      </c>
      <c r="E467">
        <v>270</v>
      </c>
      <c r="F467">
        <v>6</v>
      </c>
      <c r="G467">
        <v>2</v>
      </c>
      <c r="H467">
        <v>2</v>
      </c>
      <c r="I467">
        <v>4</v>
      </c>
      <c r="J467">
        <v>70</v>
      </c>
      <c r="K467">
        <v>3</v>
      </c>
      <c r="L467">
        <v>4</v>
      </c>
      <c r="M467">
        <v>22</v>
      </c>
      <c r="N467">
        <v>17</v>
      </c>
      <c r="O467">
        <v>2031</v>
      </c>
      <c r="P467">
        <v>37615</v>
      </c>
    </row>
    <row r="468" spans="1:16" x14ac:dyDescent="0.35">
      <c r="A468">
        <v>46</v>
      </c>
      <c r="B468">
        <v>32</v>
      </c>
      <c r="C468">
        <v>25</v>
      </c>
      <c r="D468">
        <v>10</v>
      </c>
      <c r="E468">
        <v>270</v>
      </c>
      <c r="F468">
        <v>6</v>
      </c>
      <c r="G468">
        <v>2</v>
      </c>
      <c r="H468">
        <v>2</v>
      </c>
      <c r="I468">
        <v>4</v>
      </c>
      <c r="J468">
        <v>70</v>
      </c>
      <c r="K468">
        <v>3</v>
      </c>
      <c r="L468">
        <v>4</v>
      </c>
      <c r="M468">
        <v>22</v>
      </c>
      <c r="N468">
        <v>17</v>
      </c>
      <c r="O468">
        <v>2031</v>
      </c>
      <c r="P468">
        <v>34695</v>
      </c>
    </row>
    <row r="469" spans="1:16" x14ac:dyDescent="0.35">
      <c r="A469">
        <v>46</v>
      </c>
      <c r="B469">
        <v>32</v>
      </c>
      <c r="C469">
        <v>25</v>
      </c>
      <c r="D469">
        <v>10</v>
      </c>
      <c r="E469">
        <v>270</v>
      </c>
      <c r="F469">
        <v>6</v>
      </c>
      <c r="G469">
        <v>2</v>
      </c>
      <c r="H469">
        <v>2</v>
      </c>
      <c r="I469">
        <v>4</v>
      </c>
      <c r="J469">
        <v>70</v>
      </c>
      <c r="K469">
        <v>3</v>
      </c>
      <c r="L469">
        <v>4</v>
      </c>
      <c r="M469">
        <v>22</v>
      </c>
      <c r="N469">
        <v>17</v>
      </c>
      <c r="O469">
        <v>2031</v>
      </c>
      <c r="P469">
        <v>35725</v>
      </c>
    </row>
    <row r="470" spans="1:16" x14ac:dyDescent="0.35">
      <c r="A470">
        <v>46</v>
      </c>
      <c r="B470">
        <v>32</v>
      </c>
      <c r="C470">
        <v>25</v>
      </c>
      <c r="D470">
        <v>10</v>
      </c>
      <c r="E470">
        <v>270</v>
      </c>
      <c r="F470">
        <v>6</v>
      </c>
      <c r="G470">
        <v>2</v>
      </c>
      <c r="H470">
        <v>2</v>
      </c>
      <c r="I470">
        <v>4</v>
      </c>
      <c r="J470">
        <v>70</v>
      </c>
      <c r="K470">
        <v>3</v>
      </c>
      <c r="L470">
        <v>4</v>
      </c>
      <c r="M470">
        <v>22</v>
      </c>
      <c r="N470">
        <v>17</v>
      </c>
      <c r="O470">
        <v>2031</v>
      </c>
      <c r="P470">
        <v>43400</v>
      </c>
    </row>
    <row r="471" spans="1:16" x14ac:dyDescent="0.35">
      <c r="A471">
        <v>46</v>
      </c>
      <c r="B471">
        <v>32</v>
      </c>
      <c r="C471">
        <v>25</v>
      </c>
      <c r="D471">
        <v>10</v>
      </c>
      <c r="E471">
        <v>270</v>
      </c>
      <c r="F471">
        <v>6</v>
      </c>
      <c r="G471">
        <v>2</v>
      </c>
      <c r="H471">
        <v>4</v>
      </c>
      <c r="I471">
        <v>4</v>
      </c>
      <c r="J471">
        <v>70</v>
      </c>
      <c r="K471">
        <v>3</v>
      </c>
      <c r="L471">
        <v>4</v>
      </c>
      <c r="M471">
        <v>23</v>
      </c>
      <c r="N471">
        <v>17</v>
      </c>
      <c r="O471">
        <v>2031</v>
      </c>
      <c r="P471">
        <v>32820</v>
      </c>
    </row>
    <row r="472" spans="1:16" x14ac:dyDescent="0.35">
      <c r="A472">
        <v>46</v>
      </c>
      <c r="B472">
        <v>32</v>
      </c>
      <c r="C472">
        <v>25</v>
      </c>
      <c r="D472">
        <v>10</v>
      </c>
      <c r="E472">
        <v>270</v>
      </c>
      <c r="F472">
        <v>6</v>
      </c>
      <c r="G472">
        <v>2</v>
      </c>
      <c r="H472">
        <v>2</v>
      </c>
      <c r="I472">
        <v>4</v>
      </c>
      <c r="J472">
        <v>70</v>
      </c>
      <c r="K472">
        <v>3</v>
      </c>
      <c r="L472">
        <v>4</v>
      </c>
      <c r="M472">
        <v>22</v>
      </c>
      <c r="N472">
        <v>17</v>
      </c>
      <c r="O472">
        <v>2031</v>
      </c>
      <c r="P472">
        <v>38645</v>
      </c>
    </row>
    <row r="473" spans="1:16" x14ac:dyDescent="0.35">
      <c r="A473">
        <v>46</v>
      </c>
      <c r="B473">
        <v>32</v>
      </c>
      <c r="C473">
        <v>26</v>
      </c>
      <c r="D473">
        <v>10</v>
      </c>
      <c r="E473">
        <v>270</v>
      </c>
      <c r="F473">
        <v>6</v>
      </c>
      <c r="G473">
        <v>2</v>
      </c>
      <c r="H473">
        <v>2</v>
      </c>
      <c r="I473">
        <v>4</v>
      </c>
      <c r="J473">
        <v>70</v>
      </c>
      <c r="K473">
        <v>3</v>
      </c>
      <c r="L473">
        <v>4</v>
      </c>
      <c r="M473">
        <v>21</v>
      </c>
      <c r="N473">
        <v>17</v>
      </c>
      <c r="O473">
        <v>2031</v>
      </c>
      <c r="P473">
        <v>37825</v>
      </c>
    </row>
    <row r="474" spans="1:16" x14ac:dyDescent="0.35">
      <c r="A474">
        <v>46</v>
      </c>
      <c r="B474">
        <v>32</v>
      </c>
      <c r="C474">
        <v>26</v>
      </c>
      <c r="D474">
        <v>10</v>
      </c>
      <c r="E474">
        <v>270</v>
      </c>
      <c r="F474">
        <v>6</v>
      </c>
      <c r="G474">
        <v>2</v>
      </c>
      <c r="H474">
        <v>2</v>
      </c>
      <c r="I474">
        <v>4</v>
      </c>
      <c r="J474">
        <v>70</v>
      </c>
      <c r="K474">
        <v>3</v>
      </c>
      <c r="L474">
        <v>4</v>
      </c>
      <c r="M474">
        <v>21</v>
      </c>
      <c r="N474">
        <v>17</v>
      </c>
      <c r="O474">
        <v>2031</v>
      </c>
      <c r="P474">
        <v>43620</v>
      </c>
    </row>
    <row r="475" spans="1:16" x14ac:dyDescent="0.35">
      <c r="A475">
        <v>46</v>
      </c>
      <c r="B475">
        <v>32</v>
      </c>
      <c r="C475">
        <v>26</v>
      </c>
      <c r="D475">
        <v>10</v>
      </c>
      <c r="E475">
        <v>270</v>
      </c>
      <c r="F475">
        <v>6</v>
      </c>
      <c r="G475">
        <v>2</v>
      </c>
      <c r="H475">
        <v>2</v>
      </c>
      <c r="I475">
        <v>4</v>
      </c>
      <c r="J475">
        <v>70</v>
      </c>
      <c r="K475">
        <v>3</v>
      </c>
      <c r="L475">
        <v>4</v>
      </c>
      <c r="M475">
        <v>21</v>
      </c>
      <c r="N475">
        <v>17</v>
      </c>
      <c r="O475">
        <v>2031</v>
      </c>
      <c r="P475">
        <v>36115</v>
      </c>
    </row>
    <row r="476" spans="1:16" x14ac:dyDescent="0.35">
      <c r="A476">
        <v>46</v>
      </c>
      <c r="B476">
        <v>32</v>
      </c>
      <c r="C476">
        <v>26</v>
      </c>
      <c r="D476">
        <v>10</v>
      </c>
      <c r="E476">
        <v>270</v>
      </c>
      <c r="F476">
        <v>6</v>
      </c>
      <c r="G476">
        <v>2</v>
      </c>
      <c r="H476">
        <v>4</v>
      </c>
      <c r="I476">
        <v>4</v>
      </c>
      <c r="J476">
        <v>70</v>
      </c>
      <c r="K476">
        <v>3</v>
      </c>
      <c r="L476">
        <v>4</v>
      </c>
      <c r="M476">
        <v>22</v>
      </c>
      <c r="N476">
        <v>17</v>
      </c>
      <c r="O476">
        <v>2031</v>
      </c>
      <c r="P476">
        <v>35950</v>
      </c>
    </row>
    <row r="477" spans="1:16" x14ac:dyDescent="0.35">
      <c r="A477">
        <v>46</v>
      </c>
      <c r="B477">
        <v>32</v>
      </c>
      <c r="C477">
        <v>26</v>
      </c>
      <c r="D477">
        <v>10</v>
      </c>
      <c r="E477">
        <v>270</v>
      </c>
      <c r="F477">
        <v>6</v>
      </c>
      <c r="G477">
        <v>2</v>
      </c>
      <c r="H477">
        <v>4</v>
      </c>
      <c r="I477">
        <v>4</v>
      </c>
      <c r="J477">
        <v>70</v>
      </c>
      <c r="K477">
        <v>3</v>
      </c>
      <c r="L477">
        <v>4</v>
      </c>
      <c r="M477">
        <v>22</v>
      </c>
      <c r="N477">
        <v>17</v>
      </c>
      <c r="O477">
        <v>2031</v>
      </c>
      <c r="P477">
        <v>33210</v>
      </c>
    </row>
    <row r="478" spans="1:16" x14ac:dyDescent="0.35">
      <c r="A478">
        <v>46</v>
      </c>
      <c r="B478">
        <v>32</v>
      </c>
      <c r="C478">
        <v>26</v>
      </c>
      <c r="D478">
        <v>10</v>
      </c>
      <c r="E478">
        <v>270</v>
      </c>
      <c r="F478">
        <v>6</v>
      </c>
      <c r="G478">
        <v>2</v>
      </c>
      <c r="H478">
        <v>2</v>
      </c>
      <c r="I478">
        <v>4</v>
      </c>
      <c r="J478">
        <v>70</v>
      </c>
      <c r="K478">
        <v>3</v>
      </c>
      <c r="L478">
        <v>4</v>
      </c>
      <c r="M478">
        <v>21</v>
      </c>
      <c r="N478">
        <v>17</v>
      </c>
      <c r="O478">
        <v>2031</v>
      </c>
      <c r="P478">
        <v>38855</v>
      </c>
    </row>
    <row r="479" spans="1:16" x14ac:dyDescent="0.35">
      <c r="A479">
        <v>46</v>
      </c>
      <c r="B479">
        <v>32</v>
      </c>
      <c r="C479">
        <v>26</v>
      </c>
      <c r="D479">
        <v>10</v>
      </c>
      <c r="E479">
        <v>270</v>
      </c>
      <c r="F479">
        <v>6</v>
      </c>
      <c r="G479">
        <v>2</v>
      </c>
      <c r="H479">
        <v>4</v>
      </c>
      <c r="I479">
        <v>4</v>
      </c>
      <c r="J479">
        <v>70</v>
      </c>
      <c r="K479">
        <v>3</v>
      </c>
      <c r="L479">
        <v>4</v>
      </c>
      <c r="M479">
        <v>22</v>
      </c>
      <c r="N479">
        <v>17</v>
      </c>
      <c r="O479">
        <v>2031</v>
      </c>
      <c r="P479">
        <v>41585</v>
      </c>
    </row>
    <row r="480" spans="1:16" x14ac:dyDescent="0.35">
      <c r="A480">
        <v>46</v>
      </c>
      <c r="B480">
        <v>32</v>
      </c>
      <c r="C480">
        <v>26</v>
      </c>
      <c r="D480">
        <v>10</v>
      </c>
      <c r="E480">
        <v>270</v>
      </c>
      <c r="F480">
        <v>6</v>
      </c>
      <c r="G480">
        <v>2</v>
      </c>
      <c r="H480">
        <v>2</v>
      </c>
      <c r="I480">
        <v>4</v>
      </c>
      <c r="J480">
        <v>70</v>
      </c>
      <c r="K480">
        <v>3</v>
      </c>
      <c r="L480">
        <v>4</v>
      </c>
      <c r="M480">
        <v>21</v>
      </c>
      <c r="N480">
        <v>17</v>
      </c>
      <c r="O480">
        <v>2031</v>
      </c>
      <c r="P480">
        <v>35085</v>
      </c>
    </row>
    <row r="481" spans="1:16" x14ac:dyDescent="0.35">
      <c r="A481">
        <v>46</v>
      </c>
      <c r="B481">
        <v>32</v>
      </c>
      <c r="C481">
        <v>26</v>
      </c>
      <c r="D481">
        <v>10</v>
      </c>
      <c r="E481">
        <v>270</v>
      </c>
      <c r="F481">
        <v>6</v>
      </c>
      <c r="G481">
        <v>2</v>
      </c>
      <c r="H481">
        <v>2</v>
      </c>
      <c r="I481">
        <v>4</v>
      </c>
      <c r="J481">
        <v>70</v>
      </c>
      <c r="K481">
        <v>3</v>
      </c>
      <c r="L481">
        <v>4</v>
      </c>
      <c r="M481">
        <v>21</v>
      </c>
      <c r="N481">
        <v>17</v>
      </c>
      <c r="O481">
        <v>2031</v>
      </c>
      <c r="P481">
        <v>41310</v>
      </c>
    </row>
    <row r="482" spans="1:16" x14ac:dyDescent="0.35">
      <c r="A482">
        <v>46</v>
      </c>
      <c r="B482">
        <v>32</v>
      </c>
      <c r="C482">
        <v>27</v>
      </c>
      <c r="D482">
        <v>10</v>
      </c>
      <c r="E482">
        <v>270</v>
      </c>
      <c r="F482">
        <v>6</v>
      </c>
      <c r="G482">
        <v>2</v>
      </c>
      <c r="H482">
        <v>4</v>
      </c>
      <c r="I482">
        <v>4</v>
      </c>
      <c r="J482">
        <v>70</v>
      </c>
      <c r="K482">
        <v>3</v>
      </c>
      <c r="L482">
        <v>4</v>
      </c>
      <c r="M482">
        <v>22</v>
      </c>
      <c r="N482">
        <v>17</v>
      </c>
      <c r="O482">
        <v>2031</v>
      </c>
      <c r="P482">
        <v>36690</v>
      </c>
    </row>
    <row r="483" spans="1:16" x14ac:dyDescent="0.35">
      <c r="A483">
        <v>46</v>
      </c>
      <c r="B483">
        <v>32</v>
      </c>
      <c r="C483">
        <v>27</v>
      </c>
      <c r="D483">
        <v>10</v>
      </c>
      <c r="E483">
        <v>270</v>
      </c>
      <c r="F483">
        <v>6</v>
      </c>
      <c r="G483">
        <v>2</v>
      </c>
      <c r="H483">
        <v>2</v>
      </c>
      <c r="I483">
        <v>4</v>
      </c>
      <c r="J483">
        <v>70</v>
      </c>
      <c r="K483">
        <v>3</v>
      </c>
      <c r="L483">
        <v>4</v>
      </c>
      <c r="M483">
        <v>21</v>
      </c>
      <c r="N483">
        <v>17</v>
      </c>
      <c r="O483">
        <v>2031</v>
      </c>
      <c r="P483">
        <v>44360</v>
      </c>
    </row>
    <row r="484" spans="1:16" x14ac:dyDescent="0.35">
      <c r="A484">
        <v>46</v>
      </c>
      <c r="B484">
        <v>32</v>
      </c>
      <c r="C484">
        <v>27</v>
      </c>
      <c r="D484">
        <v>10</v>
      </c>
      <c r="E484">
        <v>270</v>
      </c>
      <c r="F484">
        <v>6</v>
      </c>
      <c r="G484">
        <v>2</v>
      </c>
      <c r="H484">
        <v>2</v>
      </c>
      <c r="I484">
        <v>4</v>
      </c>
      <c r="J484">
        <v>70</v>
      </c>
      <c r="K484">
        <v>3</v>
      </c>
      <c r="L484">
        <v>4</v>
      </c>
      <c r="M484">
        <v>21</v>
      </c>
      <c r="N484">
        <v>17</v>
      </c>
      <c r="O484">
        <v>2031</v>
      </c>
      <c r="P484">
        <v>39595</v>
      </c>
    </row>
    <row r="485" spans="1:16" x14ac:dyDescent="0.35">
      <c r="A485">
        <v>46</v>
      </c>
      <c r="B485">
        <v>32</v>
      </c>
      <c r="C485">
        <v>27</v>
      </c>
      <c r="D485">
        <v>10</v>
      </c>
      <c r="E485">
        <v>270</v>
      </c>
      <c r="F485">
        <v>6</v>
      </c>
      <c r="G485">
        <v>2</v>
      </c>
      <c r="H485">
        <v>2</v>
      </c>
      <c r="I485">
        <v>4</v>
      </c>
      <c r="J485">
        <v>70</v>
      </c>
      <c r="K485">
        <v>3</v>
      </c>
      <c r="L485">
        <v>4</v>
      </c>
      <c r="M485">
        <v>21</v>
      </c>
      <c r="N485">
        <v>17</v>
      </c>
      <c r="O485">
        <v>2031</v>
      </c>
      <c r="P485">
        <v>41850</v>
      </c>
    </row>
    <row r="486" spans="1:16" x14ac:dyDescent="0.35">
      <c r="A486">
        <v>46</v>
      </c>
      <c r="B486">
        <v>32</v>
      </c>
      <c r="C486">
        <v>27</v>
      </c>
      <c r="D486">
        <v>10</v>
      </c>
      <c r="E486">
        <v>270</v>
      </c>
      <c r="F486">
        <v>6</v>
      </c>
      <c r="G486">
        <v>2</v>
      </c>
      <c r="H486">
        <v>4</v>
      </c>
      <c r="I486">
        <v>4</v>
      </c>
      <c r="J486">
        <v>70</v>
      </c>
      <c r="K486">
        <v>3</v>
      </c>
      <c r="L486">
        <v>4</v>
      </c>
      <c r="M486">
        <v>22</v>
      </c>
      <c r="N486">
        <v>17</v>
      </c>
      <c r="O486">
        <v>2031</v>
      </c>
      <c r="P486">
        <v>42325</v>
      </c>
    </row>
    <row r="487" spans="1:16" x14ac:dyDescent="0.35">
      <c r="A487">
        <v>46</v>
      </c>
      <c r="B487">
        <v>32</v>
      </c>
      <c r="C487">
        <v>27</v>
      </c>
      <c r="D487">
        <v>10</v>
      </c>
      <c r="E487">
        <v>270</v>
      </c>
      <c r="F487">
        <v>6</v>
      </c>
      <c r="G487">
        <v>2</v>
      </c>
      <c r="H487">
        <v>2</v>
      </c>
      <c r="I487">
        <v>4</v>
      </c>
      <c r="J487">
        <v>70</v>
      </c>
      <c r="K487">
        <v>3</v>
      </c>
      <c r="L487">
        <v>4</v>
      </c>
      <c r="M487">
        <v>21</v>
      </c>
      <c r="N487">
        <v>17</v>
      </c>
      <c r="O487">
        <v>2031</v>
      </c>
      <c r="P487">
        <v>35885</v>
      </c>
    </row>
    <row r="488" spans="1:16" x14ac:dyDescent="0.35">
      <c r="A488">
        <v>46</v>
      </c>
      <c r="B488">
        <v>32</v>
      </c>
      <c r="C488">
        <v>27</v>
      </c>
      <c r="D488">
        <v>10</v>
      </c>
      <c r="E488">
        <v>270</v>
      </c>
      <c r="F488">
        <v>6</v>
      </c>
      <c r="G488">
        <v>2</v>
      </c>
      <c r="H488">
        <v>2</v>
      </c>
      <c r="I488">
        <v>4</v>
      </c>
      <c r="J488">
        <v>70</v>
      </c>
      <c r="K488">
        <v>3</v>
      </c>
      <c r="L488">
        <v>4</v>
      </c>
      <c r="M488">
        <v>21</v>
      </c>
      <c r="N488">
        <v>17</v>
      </c>
      <c r="O488">
        <v>2031</v>
      </c>
      <c r="P488">
        <v>38565</v>
      </c>
    </row>
    <row r="489" spans="1:16" x14ac:dyDescent="0.35">
      <c r="A489">
        <v>46</v>
      </c>
      <c r="B489">
        <v>32</v>
      </c>
      <c r="C489">
        <v>27</v>
      </c>
      <c r="D489">
        <v>10</v>
      </c>
      <c r="E489">
        <v>270</v>
      </c>
      <c r="F489">
        <v>6</v>
      </c>
      <c r="G489">
        <v>2</v>
      </c>
      <c r="H489">
        <v>2</v>
      </c>
      <c r="I489">
        <v>4</v>
      </c>
      <c r="J489">
        <v>70</v>
      </c>
      <c r="K489">
        <v>3</v>
      </c>
      <c r="L489">
        <v>4</v>
      </c>
      <c r="M489">
        <v>21</v>
      </c>
      <c r="N489">
        <v>17</v>
      </c>
      <c r="O489">
        <v>2031</v>
      </c>
      <c r="P489">
        <v>36915</v>
      </c>
    </row>
    <row r="490" spans="1:16" x14ac:dyDescent="0.35">
      <c r="A490">
        <v>46</v>
      </c>
      <c r="B490">
        <v>32</v>
      </c>
      <c r="C490">
        <v>27</v>
      </c>
      <c r="D490">
        <v>10</v>
      </c>
      <c r="E490">
        <v>270</v>
      </c>
      <c r="F490">
        <v>6</v>
      </c>
      <c r="G490">
        <v>2</v>
      </c>
      <c r="H490">
        <v>4</v>
      </c>
      <c r="I490">
        <v>4</v>
      </c>
      <c r="J490">
        <v>70</v>
      </c>
      <c r="K490">
        <v>3</v>
      </c>
      <c r="L490">
        <v>4</v>
      </c>
      <c r="M490">
        <v>22</v>
      </c>
      <c r="N490">
        <v>17</v>
      </c>
      <c r="O490">
        <v>2031</v>
      </c>
      <c r="P490">
        <v>34010</v>
      </c>
    </row>
    <row r="491" spans="1:16" x14ac:dyDescent="0.35">
      <c r="A491">
        <v>6</v>
      </c>
      <c r="B491">
        <v>35</v>
      </c>
      <c r="C491">
        <v>26</v>
      </c>
      <c r="D491">
        <v>9</v>
      </c>
      <c r="E491">
        <v>300</v>
      </c>
      <c r="F491">
        <v>6</v>
      </c>
      <c r="G491">
        <v>2</v>
      </c>
      <c r="H491">
        <v>4</v>
      </c>
      <c r="I491">
        <v>4</v>
      </c>
      <c r="J491">
        <v>58</v>
      </c>
      <c r="K491">
        <v>2</v>
      </c>
      <c r="L491">
        <v>3</v>
      </c>
      <c r="M491">
        <v>28</v>
      </c>
      <c r="N491">
        <v>19</v>
      </c>
      <c r="O491">
        <v>3916</v>
      </c>
      <c r="P491">
        <v>60700</v>
      </c>
    </row>
    <row r="492" spans="1:16" x14ac:dyDescent="0.35">
      <c r="A492">
        <v>6</v>
      </c>
      <c r="B492">
        <v>35</v>
      </c>
      <c r="C492">
        <v>26</v>
      </c>
      <c r="D492">
        <v>9</v>
      </c>
      <c r="E492">
        <v>445</v>
      </c>
      <c r="F492">
        <v>8</v>
      </c>
      <c r="G492">
        <v>2</v>
      </c>
      <c r="H492">
        <v>1</v>
      </c>
      <c r="I492">
        <v>4</v>
      </c>
      <c r="J492">
        <v>60</v>
      </c>
      <c r="K492">
        <v>2</v>
      </c>
      <c r="L492">
        <v>3</v>
      </c>
      <c r="M492">
        <v>24</v>
      </c>
      <c r="N492">
        <v>16</v>
      </c>
      <c r="O492">
        <v>3916</v>
      </c>
      <c r="P492">
        <v>71400</v>
      </c>
    </row>
    <row r="493" spans="1:16" x14ac:dyDescent="0.35">
      <c r="A493">
        <v>6</v>
      </c>
      <c r="B493">
        <v>35</v>
      </c>
      <c r="C493">
        <v>26</v>
      </c>
      <c r="D493">
        <v>9</v>
      </c>
      <c r="E493">
        <v>300</v>
      </c>
      <c r="F493">
        <v>6</v>
      </c>
      <c r="G493">
        <v>2</v>
      </c>
      <c r="H493">
        <v>1</v>
      </c>
      <c r="I493">
        <v>4</v>
      </c>
      <c r="J493">
        <v>58</v>
      </c>
      <c r="K493">
        <v>2</v>
      </c>
      <c r="L493">
        <v>3</v>
      </c>
      <c r="M493">
        <v>26</v>
      </c>
      <c r="N493">
        <v>18</v>
      </c>
      <c r="O493">
        <v>3916</v>
      </c>
      <c r="P493">
        <v>63000</v>
      </c>
    </row>
    <row r="494" spans="1:16" x14ac:dyDescent="0.35">
      <c r="A494">
        <v>6</v>
      </c>
      <c r="B494">
        <v>35</v>
      </c>
      <c r="C494">
        <v>26</v>
      </c>
      <c r="D494">
        <v>9</v>
      </c>
      <c r="E494">
        <v>445</v>
      </c>
      <c r="F494">
        <v>8</v>
      </c>
      <c r="G494">
        <v>2</v>
      </c>
      <c r="H494">
        <v>4</v>
      </c>
      <c r="I494">
        <v>4</v>
      </c>
      <c r="J494">
        <v>60</v>
      </c>
      <c r="K494">
        <v>2</v>
      </c>
      <c r="L494">
        <v>3</v>
      </c>
      <c r="M494">
        <v>25</v>
      </c>
      <c r="N494">
        <v>16</v>
      </c>
      <c r="O494">
        <v>3916</v>
      </c>
      <c r="P494">
        <v>69100</v>
      </c>
    </row>
    <row r="495" spans="1:16" x14ac:dyDescent="0.35">
      <c r="A495">
        <v>6</v>
      </c>
      <c r="B495">
        <v>35</v>
      </c>
      <c r="C495">
        <v>27</v>
      </c>
      <c r="D495">
        <v>9</v>
      </c>
      <c r="E495">
        <v>300</v>
      </c>
      <c r="F495">
        <v>6</v>
      </c>
      <c r="G495">
        <v>2</v>
      </c>
      <c r="H495">
        <v>1</v>
      </c>
      <c r="I495">
        <v>4</v>
      </c>
      <c r="J495">
        <v>58</v>
      </c>
      <c r="K495">
        <v>2</v>
      </c>
      <c r="L495">
        <v>3</v>
      </c>
      <c r="M495">
        <v>26</v>
      </c>
      <c r="N495">
        <v>18</v>
      </c>
      <c r="O495">
        <v>3916</v>
      </c>
      <c r="P495">
        <v>63200</v>
      </c>
    </row>
    <row r="496" spans="1:16" x14ac:dyDescent="0.35">
      <c r="A496">
        <v>6</v>
      </c>
      <c r="B496">
        <v>35</v>
      </c>
      <c r="C496">
        <v>27</v>
      </c>
      <c r="D496">
        <v>9</v>
      </c>
      <c r="E496">
        <v>445</v>
      </c>
      <c r="F496">
        <v>8</v>
      </c>
      <c r="G496">
        <v>2</v>
      </c>
      <c r="H496">
        <v>1</v>
      </c>
      <c r="I496">
        <v>4</v>
      </c>
      <c r="J496">
        <v>60</v>
      </c>
      <c r="K496">
        <v>2</v>
      </c>
      <c r="L496">
        <v>3</v>
      </c>
      <c r="M496">
        <v>24</v>
      </c>
      <c r="N496">
        <v>16</v>
      </c>
      <c r="O496">
        <v>3916</v>
      </c>
      <c r="P496">
        <v>72500</v>
      </c>
    </row>
    <row r="497" spans="1:16" x14ac:dyDescent="0.35">
      <c r="A497">
        <v>6</v>
      </c>
      <c r="B497">
        <v>35</v>
      </c>
      <c r="C497">
        <v>27</v>
      </c>
      <c r="D497">
        <v>9</v>
      </c>
      <c r="E497">
        <v>300</v>
      </c>
      <c r="F497">
        <v>6</v>
      </c>
      <c r="G497">
        <v>2</v>
      </c>
      <c r="H497">
        <v>4</v>
      </c>
      <c r="I497">
        <v>4</v>
      </c>
      <c r="J497">
        <v>58</v>
      </c>
      <c r="K497">
        <v>2</v>
      </c>
      <c r="L497">
        <v>3</v>
      </c>
      <c r="M497">
        <v>28</v>
      </c>
      <c r="N497">
        <v>19</v>
      </c>
      <c r="O497">
        <v>3916</v>
      </c>
      <c r="P497">
        <v>60900</v>
      </c>
    </row>
    <row r="498" spans="1:16" x14ac:dyDescent="0.35">
      <c r="A498">
        <v>6</v>
      </c>
      <c r="B498">
        <v>35</v>
      </c>
      <c r="C498">
        <v>28</v>
      </c>
      <c r="D498">
        <v>9</v>
      </c>
      <c r="E498">
        <v>300</v>
      </c>
      <c r="F498">
        <v>6</v>
      </c>
      <c r="G498">
        <v>2</v>
      </c>
      <c r="H498">
        <v>1</v>
      </c>
      <c r="I498">
        <v>4</v>
      </c>
      <c r="J498">
        <v>58</v>
      </c>
      <c r="K498">
        <v>2</v>
      </c>
      <c r="L498">
        <v>3</v>
      </c>
      <c r="M498">
        <v>26</v>
      </c>
      <c r="N498">
        <v>18</v>
      </c>
      <c r="O498">
        <v>3916</v>
      </c>
      <c r="P498">
        <v>63200</v>
      </c>
    </row>
    <row r="499" spans="1:16" x14ac:dyDescent="0.35">
      <c r="A499">
        <v>6</v>
      </c>
      <c r="B499">
        <v>35</v>
      </c>
      <c r="C499">
        <v>28</v>
      </c>
      <c r="D499">
        <v>9</v>
      </c>
      <c r="E499">
        <v>300</v>
      </c>
      <c r="F499">
        <v>6</v>
      </c>
      <c r="G499">
        <v>2</v>
      </c>
      <c r="H499">
        <v>4</v>
      </c>
      <c r="I499">
        <v>4</v>
      </c>
      <c r="J499">
        <v>60</v>
      </c>
      <c r="K499">
        <v>2</v>
      </c>
      <c r="L499">
        <v>3</v>
      </c>
      <c r="M499">
        <v>27</v>
      </c>
      <c r="N499">
        <v>19</v>
      </c>
      <c r="O499">
        <v>3916</v>
      </c>
      <c r="P499">
        <v>60900</v>
      </c>
    </row>
    <row r="500" spans="1:16" x14ac:dyDescent="0.35">
      <c r="A500">
        <v>6</v>
      </c>
      <c r="B500">
        <v>35</v>
      </c>
      <c r="C500">
        <v>28</v>
      </c>
      <c r="D500">
        <v>9</v>
      </c>
      <c r="E500">
        <v>445</v>
      </c>
      <c r="F500">
        <v>8</v>
      </c>
      <c r="G500">
        <v>2</v>
      </c>
      <c r="H500">
        <v>1</v>
      </c>
      <c r="I500">
        <v>4</v>
      </c>
      <c r="J500">
        <v>60</v>
      </c>
      <c r="K500">
        <v>2</v>
      </c>
      <c r="L500">
        <v>3</v>
      </c>
      <c r="M500">
        <v>24</v>
      </c>
      <c r="N500">
        <v>15</v>
      </c>
      <c r="O500">
        <v>3916</v>
      </c>
      <c r="P500">
        <v>72500</v>
      </c>
    </row>
    <row r="501" spans="1:16" x14ac:dyDescent="0.35">
      <c r="A501">
        <v>6</v>
      </c>
      <c r="B501">
        <v>34</v>
      </c>
      <c r="C501">
        <v>26</v>
      </c>
      <c r="D501">
        <v>9</v>
      </c>
      <c r="E501">
        <v>443</v>
      </c>
      <c r="F501">
        <v>8</v>
      </c>
      <c r="G501">
        <v>2</v>
      </c>
      <c r="H501">
        <v>1</v>
      </c>
      <c r="I501">
        <v>4</v>
      </c>
      <c r="J501">
        <v>65</v>
      </c>
      <c r="K501">
        <v>2</v>
      </c>
      <c r="L501">
        <v>15</v>
      </c>
      <c r="M501">
        <v>25</v>
      </c>
      <c r="N501">
        <v>16</v>
      </c>
      <c r="O501">
        <v>3916</v>
      </c>
      <c r="P501">
        <v>67200</v>
      </c>
    </row>
    <row r="502" spans="1:16" x14ac:dyDescent="0.35">
      <c r="A502">
        <v>6</v>
      </c>
      <c r="B502">
        <v>34</v>
      </c>
      <c r="C502">
        <v>26</v>
      </c>
      <c r="D502">
        <v>9</v>
      </c>
      <c r="E502">
        <v>302</v>
      </c>
      <c r="F502">
        <v>6</v>
      </c>
      <c r="G502">
        <v>2</v>
      </c>
      <c r="H502">
        <v>1</v>
      </c>
      <c r="I502">
        <v>4</v>
      </c>
      <c r="J502">
        <v>68</v>
      </c>
      <c r="K502">
        <v>2</v>
      </c>
      <c r="L502">
        <v>15</v>
      </c>
      <c r="M502">
        <v>29</v>
      </c>
      <c r="N502">
        <v>20</v>
      </c>
      <c r="O502">
        <v>3916</v>
      </c>
      <c r="P502">
        <v>57900</v>
      </c>
    </row>
    <row r="503" spans="1:16" x14ac:dyDescent="0.35">
      <c r="A503">
        <v>6</v>
      </c>
      <c r="B503">
        <v>34</v>
      </c>
      <c r="C503">
        <v>26</v>
      </c>
      <c r="D503">
        <v>1</v>
      </c>
      <c r="E503">
        <v>255</v>
      </c>
      <c r="F503">
        <v>6</v>
      </c>
      <c r="G503">
        <v>2</v>
      </c>
      <c r="H503">
        <v>4</v>
      </c>
      <c r="I503">
        <v>4</v>
      </c>
      <c r="J503">
        <v>25</v>
      </c>
      <c r="K503">
        <v>2</v>
      </c>
      <c r="L503">
        <v>15</v>
      </c>
      <c r="M503">
        <v>38</v>
      </c>
      <c r="N503">
        <v>26</v>
      </c>
      <c r="O503">
        <v>3916</v>
      </c>
      <c r="P503">
        <v>57100</v>
      </c>
    </row>
    <row r="504" spans="1:16" x14ac:dyDescent="0.35">
      <c r="A504">
        <v>6</v>
      </c>
      <c r="B504">
        <v>34</v>
      </c>
      <c r="C504">
        <v>26</v>
      </c>
      <c r="D504">
        <v>9</v>
      </c>
      <c r="E504">
        <v>241</v>
      </c>
      <c r="F504">
        <v>4</v>
      </c>
      <c r="G504">
        <v>2</v>
      </c>
      <c r="H504">
        <v>1</v>
      </c>
      <c r="I504">
        <v>4</v>
      </c>
      <c r="J504">
        <v>64</v>
      </c>
      <c r="K504">
        <v>2</v>
      </c>
      <c r="L504">
        <v>15</v>
      </c>
      <c r="M504">
        <v>33</v>
      </c>
      <c r="N504">
        <v>22</v>
      </c>
      <c r="O504">
        <v>3916</v>
      </c>
      <c r="P504">
        <v>52250</v>
      </c>
    </row>
    <row r="505" spans="1:16" x14ac:dyDescent="0.35">
      <c r="A505">
        <v>6</v>
      </c>
      <c r="B505">
        <v>34</v>
      </c>
      <c r="C505">
        <v>26</v>
      </c>
      <c r="D505">
        <v>1</v>
      </c>
      <c r="E505">
        <v>255</v>
      </c>
      <c r="F505">
        <v>6</v>
      </c>
      <c r="G505">
        <v>2</v>
      </c>
      <c r="H505">
        <v>1</v>
      </c>
      <c r="I505">
        <v>4</v>
      </c>
      <c r="J505">
        <v>25</v>
      </c>
      <c r="K505">
        <v>2</v>
      </c>
      <c r="L505">
        <v>15</v>
      </c>
      <c r="M505">
        <v>37</v>
      </c>
      <c r="N505">
        <v>26</v>
      </c>
      <c r="O505">
        <v>3916</v>
      </c>
      <c r="P505">
        <v>59400</v>
      </c>
    </row>
    <row r="506" spans="1:16" x14ac:dyDescent="0.35">
      <c r="A506">
        <v>6</v>
      </c>
      <c r="B506">
        <v>34</v>
      </c>
      <c r="C506">
        <v>26</v>
      </c>
      <c r="D506">
        <v>9</v>
      </c>
      <c r="E506">
        <v>443</v>
      </c>
      <c r="F506">
        <v>8</v>
      </c>
      <c r="G506">
        <v>2</v>
      </c>
      <c r="H506">
        <v>4</v>
      </c>
      <c r="I506">
        <v>4</v>
      </c>
      <c r="J506">
        <v>65</v>
      </c>
      <c r="K506">
        <v>2</v>
      </c>
      <c r="L506">
        <v>15</v>
      </c>
      <c r="M506">
        <v>25</v>
      </c>
      <c r="N506">
        <v>17</v>
      </c>
      <c r="O506">
        <v>3916</v>
      </c>
      <c r="P506">
        <v>64900</v>
      </c>
    </row>
    <row r="507" spans="1:16" x14ac:dyDescent="0.35">
      <c r="A507">
        <v>6</v>
      </c>
      <c r="B507">
        <v>34</v>
      </c>
      <c r="C507">
        <v>26</v>
      </c>
      <c r="D507">
        <v>9</v>
      </c>
      <c r="E507">
        <v>241</v>
      </c>
      <c r="F507">
        <v>4</v>
      </c>
      <c r="G507">
        <v>2</v>
      </c>
      <c r="H507">
        <v>4</v>
      </c>
      <c r="I507">
        <v>4</v>
      </c>
      <c r="J507">
        <v>64</v>
      </c>
      <c r="K507">
        <v>2</v>
      </c>
      <c r="L507">
        <v>15</v>
      </c>
      <c r="M507">
        <v>34</v>
      </c>
      <c r="N507">
        <v>23</v>
      </c>
      <c r="O507">
        <v>3916</v>
      </c>
      <c r="P507">
        <v>49950</v>
      </c>
    </row>
    <row r="508" spans="1:16" x14ac:dyDescent="0.35">
      <c r="A508">
        <v>6</v>
      </c>
      <c r="B508">
        <v>34</v>
      </c>
      <c r="C508">
        <v>26</v>
      </c>
      <c r="D508">
        <v>9</v>
      </c>
      <c r="E508">
        <v>302</v>
      </c>
      <c r="F508">
        <v>6</v>
      </c>
      <c r="G508">
        <v>2</v>
      </c>
      <c r="H508">
        <v>4</v>
      </c>
      <c r="I508">
        <v>4</v>
      </c>
      <c r="J508">
        <v>68</v>
      </c>
      <c r="K508">
        <v>2</v>
      </c>
      <c r="L508">
        <v>15</v>
      </c>
      <c r="M508">
        <v>31</v>
      </c>
      <c r="N508">
        <v>20</v>
      </c>
      <c r="O508">
        <v>3916</v>
      </c>
      <c r="P508">
        <v>55600</v>
      </c>
    </row>
    <row r="509" spans="1:16" x14ac:dyDescent="0.35">
      <c r="A509">
        <v>6</v>
      </c>
      <c r="B509">
        <v>34</v>
      </c>
      <c r="C509">
        <v>27</v>
      </c>
      <c r="D509">
        <v>1</v>
      </c>
      <c r="E509">
        <v>255</v>
      </c>
      <c r="F509">
        <v>6</v>
      </c>
      <c r="G509">
        <v>2</v>
      </c>
      <c r="H509">
        <v>4</v>
      </c>
      <c r="I509">
        <v>4</v>
      </c>
      <c r="J509">
        <v>25</v>
      </c>
      <c r="K509">
        <v>2</v>
      </c>
      <c r="L509">
        <v>15</v>
      </c>
      <c r="M509">
        <v>38</v>
      </c>
      <c r="N509">
        <v>26</v>
      </c>
      <c r="O509">
        <v>3916</v>
      </c>
      <c r="P509">
        <v>57350</v>
      </c>
    </row>
    <row r="510" spans="1:16" x14ac:dyDescent="0.35">
      <c r="A510">
        <v>6</v>
      </c>
      <c r="B510">
        <v>34</v>
      </c>
      <c r="C510">
        <v>27</v>
      </c>
      <c r="D510">
        <v>9</v>
      </c>
      <c r="E510">
        <v>302</v>
      </c>
      <c r="F510">
        <v>6</v>
      </c>
      <c r="G510">
        <v>2</v>
      </c>
      <c r="H510">
        <v>1</v>
      </c>
      <c r="I510">
        <v>4</v>
      </c>
      <c r="J510">
        <v>68</v>
      </c>
      <c r="K510">
        <v>2</v>
      </c>
      <c r="L510">
        <v>15</v>
      </c>
      <c r="M510">
        <v>29</v>
      </c>
      <c r="N510">
        <v>20</v>
      </c>
      <c r="O510">
        <v>3916</v>
      </c>
      <c r="P510">
        <v>58150</v>
      </c>
    </row>
    <row r="511" spans="1:16" x14ac:dyDescent="0.35">
      <c r="A511">
        <v>6</v>
      </c>
      <c r="B511">
        <v>34</v>
      </c>
      <c r="C511">
        <v>27</v>
      </c>
      <c r="D511">
        <v>9</v>
      </c>
      <c r="E511">
        <v>302</v>
      </c>
      <c r="F511">
        <v>6</v>
      </c>
      <c r="G511">
        <v>2</v>
      </c>
      <c r="H511">
        <v>4</v>
      </c>
      <c r="I511">
        <v>4</v>
      </c>
      <c r="J511">
        <v>68</v>
      </c>
      <c r="K511">
        <v>2</v>
      </c>
      <c r="L511">
        <v>15</v>
      </c>
      <c r="M511">
        <v>31</v>
      </c>
      <c r="N511">
        <v>20</v>
      </c>
      <c r="O511">
        <v>3916</v>
      </c>
      <c r="P511">
        <v>55850</v>
      </c>
    </row>
    <row r="512" spans="1:16" x14ac:dyDescent="0.35">
      <c r="A512">
        <v>6</v>
      </c>
      <c r="B512">
        <v>34</v>
      </c>
      <c r="C512">
        <v>27</v>
      </c>
      <c r="D512">
        <v>9</v>
      </c>
      <c r="E512">
        <v>240</v>
      </c>
      <c r="F512">
        <v>4</v>
      </c>
      <c r="G512">
        <v>2</v>
      </c>
      <c r="H512">
        <v>1</v>
      </c>
      <c r="I512">
        <v>4</v>
      </c>
      <c r="J512">
        <v>64</v>
      </c>
      <c r="K512">
        <v>2</v>
      </c>
      <c r="L512">
        <v>15</v>
      </c>
      <c r="M512">
        <v>34</v>
      </c>
      <c r="N512">
        <v>22</v>
      </c>
      <c r="O512">
        <v>3916</v>
      </c>
      <c r="P512">
        <v>52500</v>
      </c>
    </row>
    <row r="513" spans="1:16" x14ac:dyDescent="0.35">
      <c r="A513">
        <v>6</v>
      </c>
      <c r="B513">
        <v>34</v>
      </c>
      <c r="C513">
        <v>27</v>
      </c>
      <c r="D513">
        <v>9</v>
      </c>
      <c r="E513">
        <v>240</v>
      </c>
      <c r="F513">
        <v>4</v>
      </c>
      <c r="G513">
        <v>2</v>
      </c>
      <c r="H513">
        <v>4</v>
      </c>
      <c r="I513">
        <v>4</v>
      </c>
      <c r="J513">
        <v>64</v>
      </c>
      <c r="K513">
        <v>2</v>
      </c>
      <c r="L513">
        <v>15</v>
      </c>
      <c r="M513">
        <v>34</v>
      </c>
      <c r="N513">
        <v>23</v>
      </c>
      <c r="O513">
        <v>3916</v>
      </c>
      <c r="P513">
        <v>50200</v>
      </c>
    </row>
    <row r="514" spans="1:16" x14ac:dyDescent="0.35">
      <c r="A514">
        <v>6</v>
      </c>
      <c r="B514">
        <v>34</v>
      </c>
      <c r="C514">
        <v>27</v>
      </c>
      <c r="D514">
        <v>9</v>
      </c>
      <c r="E514">
        <v>443</v>
      </c>
      <c r="F514">
        <v>8</v>
      </c>
      <c r="G514">
        <v>2</v>
      </c>
      <c r="H514">
        <v>1</v>
      </c>
      <c r="I514">
        <v>4</v>
      </c>
      <c r="J514">
        <v>65</v>
      </c>
      <c r="K514">
        <v>2</v>
      </c>
      <c r="L514">
        <v>15</v>
      </c>
      <c r="M514">
        <v>25</v>
      </c>
      <c r="N514">
        <v>16</v>
      </c>
      <c r="O514">
        <v>3916</v>
      </c>
      <c r="P514">
        <v>68600</v>
      </c>
    </row>
    <row r="515" spans="1:16" x14ac:dyDescent="0.35">
      <c r="A515">
        <v>6</v>
      </c>
      <c r="B515">
        <v>34</v>
      </c>
      <c r="C515">
        <v>27</v>
      </c>
      <c r="D515">
        <v>9</v>
      </c>
      <c r="E515">
        <v>443</v>
      </c>
      <c r="F515">
        <v>8</v>
      </c>
      <c r="G515">
        <v>2</v>
      </c>
      <c r="H515">
        <v>4</v>
      </c>
      <c r="I515">
        <v>4</v>
      </c>
      <c r="J515">
        <v>65</v>
      </c>
      <c r="K515">
        <v>2</v>
      </c>
      <c r="L515">
        <v>15</v>
      </c>
      <c r="M515">
        <v>25</v>
      </c>
      <c r="N515">
        <v>17</v>
      </c>
      <c r="O515">
        <v>3916</v>
      </c>
      <c r="P515">
        <v>66300</v>
      </c>
    </row>
    <row r="516" spans="1:16" x14ac:dyDescent="0.35">
      <c r="A516">
        <v>6</v>
      </c>
      <c r="B516">
        <v>34</v>
      </c>
      <c r="C516">
        <v>27</v>
      </c>
      <c r="D516">
        <v>1</v>
      </c>
      <c r="E516">
        <v>255</v>
      </c>
      <c r="F516">
        <v>6</v>
      </c>
      <c r="G516">
        <v>2</v>
      </c>
      <c r="H516">
        <v>1</v>
      </c>
      <c r="I516">
        <v>4</v>
      </c>
      <c r="J516">
        <v>25</v>
      </c>
      <c r="K516">
        <v>2</v>
      </c>
      <c r="L516">
        <v>15</v>
      </c>
      <c r="M516">
        <v>37</v>
      </c>
      <c r="N516">
        <v>26</v>
      </c>
      <c r="O516">
        <v>3916</v>
      </c>
      <c r="P516">
        <v>59650</v>
      </c>
    </row>
    <row r="517" spans="1:16" x14ac:dyDescent="0.35">
      <c r="A517">
        <v>32</v>
      </c>
      <c r="B517">
        <v>37</v>
      </c>
      <c r="C517">
        <v>2</v>
      </c>
      <c r="D517">
        <v>10</v>
      </c>
      <c r="E517">
        <v>322</v>
      </c>
      <c r="F517">
        <v>8</v>
      </c>
      <c r="G517">
        <v>2</v>
      </c>
      <c r="H517">
        <v>4</v>
      </c>
      <c r="I517">
        <v>2</v>
      </c>
      <c r="J517">
        <v>68</v>
      </c>
      <c r="K517">
        <v>1</v>
      </c>
      <c r="L517">
        <v>7</v>
      </c>
      <c r="M517">
        <v>17</v>
      </c>
      <c r="N517">
        <v>13</v>
      </c>
      <c r="O517">
        <v>617</v>
      </c>
      <c r="P517">
        <v>4155</v>
      </c>
    </row>
    <row r="518" spans="1:16" x14ac:dyDescent="0.35">
      <c r="A518">
        <v>32</v>
      </c>
      <c r="B518">
        <v>37</v>
      </c>
      <c r="C518">
        <v>3</v>
      </c>
      <c r="D518">
        <v>10</v>
      </c>
      <c r="E518">
        <v>322</v>
      </c>
      <c r="F518">
        <v>8</v>
      </c>
      <c r="G518">
        <v>2</v>
      </c>
      <c r="H518">
        <v>4</v>
      </c>
      <c r="I518">
        <v>4</v>
      </c>
      <c r="J518">
        <v>64</v>
      </c>
      <c r="K518">
        <v>2</v>
      </c>
      <c r="L518">
        <v>15</v>
      </c>
      <c r="M518">
        <v>15</v>
      </c>
      <c r="N518">
        <v>11</v>
      </c>
      <c r="O518">
        <v>617</v>
      </c>
      <c r="P518">
        <v>2427</v>
      </c>
    </row>
    <row r="519" spans="1:16" x14ac:dyDescent="0.35">
      <c r="A519">
        <v>32</v>
      </c>
      <c r="B519">
        <v>37</v>
      </c>
      <c r="C519">
        <v>3</v>
      </c>
      <c r="D519">
        <v>10</v>
      </c>
      <c r="E519">
        <v>322</v>
      </c>
      <c r="F519">
        <v>8</v>
      </c>
      <c r="G519">
        <v>2</v>
      </c>
      <c r="H519">
        <v>4</v>
      </c>
      <c r="I519">
        <v>4</v>
      </c>
      <c r="J519">
        <v>68</v>
      </c>
      <c r="K519">
        <v>3</v>
      </c>
      <c r="L519">
        <v>15</v>
      </c>
      <c r="M519">
        <v>16</v>
      </c>
      <c r="N519">
        <v>13</v>
      </c>
      <c r="O519">
        <v>617</v>
      </c>
      <c r="P519">
        <v>3245</v>
      </c>
    </row>
    <row r="520" spans="1:16" x14ac:dyDescent="0.35">
      <c r="A520">
        <v>32</v>
      </c>
      <c r="B520">
        <v>37</v>
      </c>
      <c r="C520">
        <v>3</v>
      </c>
      <c r="D520">
        <v>10</v>
      </c>
      <c r="E520">
        <v>322</v>
      </c>
      <c r="F520">
        <v>8</v>
      </c>
      <c r="G520">
        <v>2</v>
      </c>
      <c r="H520">
        <v>4</v>
      </c>
      <c r="I520">
        <v>2</v>
      </c>
      <c r="J520">
        <v>68</v>
      </c>
      <c r="K520">
        <v>1</v>
      </c>
      <c r="L520">
        <v>7</v>
      </c>
      <c r="M520">
        <v>17</v>
      </c>
      <c r="N520">
        <v>13</v>
      </c>
      <c r="O520">
        <v>617</v>
      </c>
      <c r="P520">
        <v>4701</v>
      </c>
    </row>
    <row r="521" spans="1:16" x14ac:dyDescent="0.35">
      <c r="A521">
        <v>32</v>
      </c>
      <c r="B521">
        <v>37</v>
      </c>
      <c r="C521">
        <v>4</v>
      </c>
      <c r="D521">
        <v>10</v>
      </c>
      <c r="E521">
        <v>315</v>
      </c>
      <c r="F521">
        <v>8</v>
      </c>
      <c r="G521">
        <v>2</v>
      </c>
      <c r="H521">
        <v>4</v>
      </c>
      <c r="I521">
        <v>2</v>
      </c>
      <c r="J521">
        <v>64</v>
      </c>
      <c r="K521">
        <v>2</v>
      </c>
      <c r="L521">
        <v>9</v>
      </c>
      <c r="M521">
        <v>16</v>
      </c>
      <c r="N521">
        <v>12</v>
      </c>
      <c r="O521">
        <v>617</v>
      </c>
      <c r="P521">
        <v>3176</v>
      </c>
    </row>
    <row r="522" spans="1:16" x14ac:dyDescent="0.35">
      <c r="A522">
        <v>32</v>
      </c>
      <c r="B522">
        <v>37</v>
      </c>
      <c r="C522">
        <v>4</v>
      </c>
      <c r="D522">
        <v>10</v>
      </c>
      <c r="E522">
        <v>315</v>
      </c>
      <c r="F522">
        <v>8</v>
      </c>
      <c r="G522">
        <v>2</v>
      </c>
      <c r="H522">
        <v>4</v>
      </c>
      <c r="I522">
        <v>4</v>
      </c>
      <c r="J522">
        <v>68</v>
      </c>
      <c r="K522">
        <v>3</v>
      </c>
      <c r="L522">
        <v>15</v>
      </c>
      <c r="M522">
        <v>18</v>
      </c>
      <c r="N522">
        <v>14</v>
      </c>
      <c r="O522">
        <v>617</v>
      </c>
      <c r="P522">
        <v>3613</v>
      </c>
    </row>
    <row r="523" spans="1:16" x14ac:dyDescent="0.35">
      <c r="A523">
        <v>32</v>
      </c>
      <c r="B523">
        <v>37</v>
      </c>
      <c r="C523">
        <v>4</v>
      </c>
      <c r="D523">
        <v>10</v>
      </c>
      <c r="E523">
        <v>315</v>
      </c>
      <c r="F523">
        <v>8</v>
      </c>
      <c r="G523">
        <v>2</v>
      </c>
      <c r="H523">
        <v>4</v>
      </c>
      <c r="I523">
        <v>2</v>
      </c>
      <c r="J523">
        <v>68</v>
      </c>
      <c r="K523">
        <v>1</v>
      </c>
      <c r="L523">
        <v>7</v>
      </c>
      <c r="M523">
        <v>19</v>
      </c>
      <c r="N523">
        <v>14</v>
      </c>
      <c r="O523">
        <v>617</v>
      </c>
      <c r="P523">
        <v>5140</v>
      </c>
    </row>
    <row r="524" spans="1:16" x14ac:dyDescent="0.35">
      <c r="A524">
        <v>32</v>
      </c>
      <c r="B524">
        <v>37</v>
      </c>
      <c r="C524">
        <v>4</v>
      </c>
      <c r="D524">
        <v>10</v>
      </c>
      <c r="E524">
        <v>315</v>
      </c>
      <c r="F524">
        <v>8</v>
      </c>
      <c r="G524">
        <v>2</v>
      </c>
      <c r="H524">
        <v>4</v>
      </c>
      <c r="I524">
        <v>4</v>
      </c>
      <c r="J524">
        <v>64</v>
      </c>
      <c r="K524">
        <v>2</v>
      </c>
      <c r="L524">
        <v>15</v>
      </c>
      <c r="M524">
        <v>16</v>
      </c>
      <c r="N524">
        <v>12</v>
      </c>
      <c r="O524">
        <v>617</v>
      </c>
      <c r="P524">
        <v>2692</v>
      </c>
    </row>
    <row r="525" spans="1:16" x14ac:dyDescent="0.35">
      <c r="A525">
        <v>14</v>
      </c>
      <c r="B525">
        <v>38</v>
      </c>
      <c r="C525">
        <v>26</v>
      </c>
      <c r="D525">
        <v>2</v>
      </c>
      <c r="E525">
        <v>200</v>
      </c>
      <c r="F525">
        <v>4</v>
      </c>
      <c r="G525">
        <v>3</v>
      </c>
      <c r="H525">
        <v>3</v>
      </c>
      <c r="I525">
        <v>2</v>
      </c>
      <c r="J525">
        <v>51</v>
      </c>
      <c r="K525">
        <v>1</v>
      </c>
      <c r="L525">
        <v>1</v>
      </c>
      <c r="M525">
        <v>108</v>
      </c>
      <c r="N525">
        <v>122</v>
      </c>
      <c r="O525">
        <v>819</v>
      </c>
      <c r="P525">
        <v>31800</v>
      </c>
    </row>
    <row r="526" spans="1:16" x14ac:dyDescent="0.35">
      <c r="A526">
        <v>14</v>
      </c>
      <c r="B526">
        <v>38</v>
      </c>
      <c r="C526">
        <v>27</v>
      </c>
      <c r="D526">
        <v>2</v>
      </c>
      <c r="E526">
        <v>200</v>
      </c>
      <c r="F526">
        <v>4</v>
      </c>
      <c r="G526">
        <v>3</v>
      </c>
      <c r="H526">
        <v>3</v>
      </c>
      <c r="I526">
        <v>2</v>
      </c>
      <c r="J526">
        <v>51</v>
      </c>
      <c r="K526">
        <v>1</v>
      </c>
      <c r="L526">
        <v>1</v>
      </c>
      <c r="M526">
        <v>103</v>
      </c>
      <c r="N526">
        <v>121</v>
      </c>
      <c r="O526">
        <v>819</v>
      </c>
      <c r="P526">
        <v>31800</v>
      </c>
    </row>
    <row r="527" spans="1:16" x14ac:dyDescent="0.35">
      <c r="A527">
        <v>14</v>
      </c>
      <c r="B527">
        <v>38</v>
      </c>
      <c r="C527">
        <v>28</v>
      </c>
      <c r="D527">
        <v>2</v>
      </c>
      <c r="E527">
        <v>200</v>
      </c>
      <c r="F527">
        <v>4</v>
      </c>
      <c r="G527">
        <v>3</v>
      </c>
      <c r="H527">
        <v>3</v>
      </c>
      <c r="I527">
        <v>2</v>
      </c>
      <c r="J527">
        <v>51</v>
      </c>
      <c r="K527">
        <v>1</v>
      </c>
      <c r="L527">
        <v>1</v>
      </c>
      <c r="M527">
        <v>103</v>
      </c>
      <c r="N527">
        <v>121</v>
      </c>
      <c r="O527">
        <v>819</v>
      </c>
      <c r="P527">
        <v>31800</v>
      </c>
    </row>
    <row r="528" spans="1:16" x14ac:dyDescent="0.35">
      <c r="A528">
        <v>14</v>
      </c>
      <c r="B528">
        <v>36</v>
      </c>
      <c r="C528">
        <v>26</v>
      </c>
      <c r="D528">
        <v>8</v>
      </c>
      <c r="E528">
        <v>160</v>
      </c>
      <c r="F528">
        <v>4</v>
      </c>
      <c r="G528">
        <v>4</v>
      </c>
      <c r="H528">
        <v>3</v>
      </c>
      <c r="I528">
        <v>2</v>
      </c>
      <c r="J528">
        <v>41</v>
      </c>
      <c r="K528">
        <v>1</v>
      </c>
      <c r="L528">
        <v>7</v>
      </c>
      <c r="M528">
        <v>34</v>
      </c>
      <c r="N528">
        <v>28</v>
      </c>
      <c r="O528">
        <v>819</v>
      </c>
      <c r="P528">
        <v>26595</v>
      </c>
    </row>
    <row r="529" spans="1:16" x14ac:dyDescent="0.35">
      <c r="A529">
        <v>14</v>
      </c>
      <c r="B529">
        <v>36</v>
      </c>
      <c r="C529">
        <v>26</v>
      </c>
      <c r="D529">
        <v>8</v>
      </c>
      <c r="E529">
        <v>101</v>
      </c>
      <c r="F529">
        <v>4</v>
      </c>
      <c r="G529">
        <v>4</v>
      </c>
      <c r="H529">
        <v>3</v>
      </c>
      <c r="I529">
        <v>2</v>
      </c>
      <c r="J529">
        <v>51</v>
      </c>
      <c r="K529">
        <v>1</v>
      </c>
      <c r="L529">
        <v>1</v>
      </c>
      <c r="M529">
        <v>40</v>
      </c>
      <c r="N529">
        <v>31</v>
      </c>
      <c r="O529">
        <v>819</v>
      </c>
      <c r="P529">
        <v>18700</v>
      </c>
    </row>
    <row r="530" spans="1:16" x14ac:dyDescent="0.35">
      <c r="A530">
        <v>14</v>
      </c>
      <c r="B530">
        <v>36</v>
      </c>
      <c r="C530">
        <v>26</v>
      </c>
      <c r="D530">
        <v>8</v>
      </c>
      <c r="E530">
        <v>135</v>
      </c>
      <c r="F530">
        <v>4</v>
      </c>
      <c r="G530">
        <v>4</v>
      </c>
      <c r="H530">
        <v>3</v>
      </c>
      <c r="I530">
        <v>2</v>
      </c>
      <c r="J530">
        <v>51</v>
      </c>
      <c r="K530">
        <v>1</v>
      </c>
      <c r="L530">
        <v>1</v>
      </c>
      <c r="M530">
        <v>34</v>
      </c>
      <c r="N530">
        <v>28</v>
      </c>
      <c r="O530">
        <v>819</v>
      </c>
      <c r="P530">
        <v>19700</v>
      </c>
    </row>
    <row r="531" spans="1:16" x14ac:dyDescent="0.35">
      <c r="A531">
        <v>14</v>
      </c>
      <c r="B531">
        <v>36</v>
      </c>
      <c r="C531">
        <v>26</v>
      </c>
      <c r="D531">
        <v>8</v>
      </c>
      <c r="E531">
        <v>101</v>
      </c>
      <c r="F531">
        <v>4</v>
      </c>
      <c r="G531">
        <v>4</v>
      </c>
      <c r="H531">
        <v>3</v>
      </c>
      <c r="I531">
        <v>2</v>
      </c>
      <c r="J531">
        <v>70</v>
      </c>
      <c r="K531">
        <v>1</v>
      </c>
      <c r="L531">
        <v>7</v>
      </c>
      <c r="M531">
        <v>34</v>
      </c>
      <c r="N531">
        <v>28</v>
      </c>
      <c r="O531">
        <v>819</v>
      </c>
      <c r="P531">
        <v>22800</v>
      </c>
    </row>
    <row r="532" spans="1:16" x14ac:dyDescent="0.35">
      <c r="A532">
        <v>14</v>
      </c>
      <c r="B532">
        <v>36</v>
      </c>
      <c r="C532">
        <v>26</v>
      </c>
      <c r="D532">
        <v>8</v>
      </c>
      <c r="E532">
        <v>101</v>
      </c>
      <c r="F532">
        <v>4</v>
      </c>
      <c r="G532">
        <v>4</v>
      </c>
      <c r="H532">
        <v>3</v>
      </c>
      <c r="I532">
        <v>2</v>
      </c>
      <c r="J532">
        <v>70</v>
      </c>
      <c r="K532">
        <v>1</v>
      </c>
      <c r="L532">
        <v>7</v>
      </c>
      <c r="M532">
        <v>34</v>
      </c>
      <c r="N532">
        <v>28</v>
      </c>
      <c r="O532">
        <v>819</v>
      </c>
      <c r="P532">
        <v>24700</v>
      </c>
    </row>
    <row r="533" spans="1:16" x14ac:dyDescent="0.35">
      <c r="A533">
        <v>14</v>
      </c>
      <c r="B533">
        <v>36</v>
      </c>
      <c r="C533">
        <v>26</v>
      </c>
      <c r="D533">
        <v>8</v>
      </c>
      <c r="E533">
        <v>160</v>
      </c>
      <c r="F533">
        <v>4</v>
      </c>
      <c r="G533">
        <v>4</v>
      </c>
      <c r="H533">
        <v>3</v>
      </c>
      <c r="I533">
        <v>2</v>
      </c>
      <c r="J533">
        <v>55</v>
      </c>
      <c r="K533">
        <v>1</v>
      </c>
      <c r="L533">
        <v>1</v>
      </c>
      <c r="M533">
        <v>34</v>
      </c>
      <c r="N533">
        <v>28</v>
      </c>
      <c r="O533">
        <v>819</v>
      </c>
      <c r="P533">
        <v>22495</v>
      </c>
    </row>
    <row r="534" spans="1:16" x14ac:dyDescent="0.35">
      <c r="A534">
        <v>14</v>
      </c>
      <c r="B534">
        <v>36</v>
      </c>
      <c r="C534">
        <v>26</v>
      </c>
      <c r="D534">
        <v>8</v>
      </c>
      <c r="E534">
        <v>101</v>
      </c>
      <c r="F534">
        <v>4</v>
      </c>
      <c r="G534">
        <v>4</v>
      </c>
      <c r="H534">
        <v>3</v>
      </c>
      <c r="I534">
        <v>2</v>
      </c>
      <c r="J534">
        <v>51</v>
      </c>
      <c r="K534">
        <v>1</v>
      </c>
      <c r="L534">
        <v>1</v>
      </c>
      <c r="M534">
        <v>40</v>
      </c>
      <c r="N534">
        <v>31</v>
      </c>
      <c r="O534">
        <v>819</v>
      </c>
      <c r="P534">
        <v>17495</v>
      </c>
    </row>
    <row r="535" spans="1:16" x14ac:dyDescent="0.35">
      <c r="A535">
        <v>14</v>
      </c>
      <c r="B535">
        <v>36</v>
      </c>
      <c r="C535">
        <v>26</v>
      </c>
      <c r="D535">
        <v>8</v>
      </c>
      <c r="E535">
        <v>101</v>
      </c>
      <c r="F535">
        <v>4</v>
      </c>
      <c r="G535">
        <v>4</v>
      </c>
      <c r="H535">
        <v>3</v>
      </c>
      <c r="I535">
        <v>2</v>
      </c>
      <c r="J535">
        <v>70</v>
      </c>
      <c r="K535">
        <v>1</v>
      </c>
      <c r="L535">
        <v>7</v>
      </c>
      <c r="M535">
        <v>34</v>
      </c>
      <c r="N535">
        <v>28</v>
      </c>
      <c r="O535">
        <v>819</v>
      </c>
      <c r="P535">
        <v>20345</v>
      </c>
    </row>
    <row r="536" spans="1:16" x14ac:dyDescent="0.35">
      <c r="A536">
        <v>14</v>
      </c>
      <c r="B536">
        <v>36</v>
      </c>
      <c r="C536">
        <v>26</v>
      </c>
      <c r="D536">
        <v>8</v>
      </c>
      <c r="E536">
        <v>101</v>
      </c>
      <c r="F536">
        <v>4</v>
      </c>
      <c r="G536">
        <v>4</v>
      </c>
      <c r="H536">
        <v>3</v>
      </c>
      <c r="I536">
        <v>2</v>
      </c>
      <c r="J536">
        <v>51</v>
      </c>
      <c r="K536">
        <v>1</v>
      </c>
      <c r="L536">
        <v>1</v>
      </c>
      <c r="M536">
        <v>40</v>
      </c>
      <c r="N536">
        <v>31</v>
      </c>
      <c r="O536">
        <v>819</v>
      </c>
      <c r="P536">
        <v>17700</v>
      </c>
    </row>
    <row r="537" spans="1:16" x14ac:dyDescent="0.35">
      <c r="A537">
        <v>14</v>
      </c>
      <c r="B537">
        <v>36</v>
      </c>
      <c r="C537">
        <v>26</v>
      </c>
      <c r="D537">
        <v>8</v>
      </c>
      <c r="E537">
        <v>101</v>
      </c>
      <c r="F537">
        <v>4</v>
      </c>
      <c r="G537">
        <v>4</v>
      </c>
      <c r="H537">
        <v>3</v>
      </c>
      <c r="I537">
        <v>2</v>
      </c>
      <c r="J537">
        <v>51</v>
      </c>
      <c r="K537">
        <v>1</v>
      </c>
      <c r="L537">
        <v>1</v>
      </c>
      <c r="M537">
        <v>40</v>
      </c>
      <c r="N537">
        <v>31</v>
      </c>
      <c r="O537">
        <v>819</v>
      </c>
      <c r="P537">
        <v>20400</v>
      </c>
    </row>
    <row r="538" spans="1:16" x14ac:dyDescent="0.35">
      <c r="A538">
        <v>14</v>
      </c>
      <c r="B538">
        <v>36</v>
      </c>
      <c r="C538">
        <v>26</v>
      </c>
      <c r="D538">
        <v>8</v>
      </c>
      <c r="E538">
        <v>101</v>
      </c>
      <c r="F538">
        <v>4</v>
      </c>
      <c r="G538">
        <v>4</v>
      </c>
      <c r="H538">
        <v>3</v>
      </c>
      <c r="I538">
        <v>2</v>
      </c>
      <c r="J538">
        <v>51</v>
      </c>
      <c r="K538">
        <v>1</v>
      </c>
      <c r="L538">
        <v>1</v>
      </c>
      <c r="M538">
        <v>40</v>
      </c>
      <c r="N538">
        <v>31</v>
      </c>
      <c r="O538">
        <v>819</v>
      </c>
      <c r="P538">
        <v>16845</v>
      </c>
    </row>
    <row r="539" spans="1:16" x14ac:dyDescent="0.35">
      <c r="A539">
        <v>14</v>
      </c>
      <c r="B539">
        <v>36</v>
      </c>
      <c r="C539">
        <v>27</v>
      </c>
      <c r="D539">
        <v>8</v>
      </c>
      <c r="E539">
        <v>160</v>
      </c>
      <c r="F539">
        <v>4</v>
      </c>
      <c r="G539">
        <v>4</v>
      </c>
      <c r="H539">
        <v>3</v>
      </c>
      <c r="I539">
        <v>2</v>
      </c>
      <c r="J539">
        <v>41</v>
      </c>
      <c r="K539">
        <v>1</v>
      </c>
      <c r="L539">
        <v>7</v>
      </c>
      <c r="M539">
        <v>34</v>
      </c>
      <c r="N539">
        <v>28</v>
      </c>
      <c r="O539">
        <v>819</v>
      </c>
      <c r="P539">
        <v>26695</v>
      </c>
    </row>
    <row r="540" spans="1:16" x14ac:dyDescent="0.35">
      <c r="A540">
        <v>14</v>
      </c>
      <c r="B540">
        <v>36</v>
      </c>
      <c r="C540">
        <v>27</v>
      </c>
      <c r="D540">
        <v>8</v>
      </c>
      <c r="E540">
        <v>101</v>
      </c>
      <c r="F540">
        <v>4</v>
      </c>
      <c r="G540">
        <v>4</v>
      </c>
      <c r="H540">
        <v>3</v>
      </c>
      <c r="I540">
        <v>2</v>
      </c>
      <c r="J540">
        <v>51</v>
      </c>
      <c r="K540">
        <v>1</v>
      </c>
      <c r="L540">
        <v>1</v>
      </c>
      <c r="M540">
        <v>40</v>
      </c>
      <c r="N540">
        <v>31</v>
      </c>
      <c r="O540">
        <v>819</v>
      </c>
      <c r="P540">
        <v>21295</v>
      </c>
    </row>
    <row r="541" spans="1:16" x14ac:dyDescent="0.35">
      <c r="A541">
        <v>14</v>
      </c>
      <c r="B541">
        <v>36</v>
      </c>
      <c r="C541">
        <v>27</v>
      </c>
      <c r="D541">
        <v>8</v>
      </c>
      <c r="E541">
        <v>101</v>
      </c>
      <c r="F541">
        <v>4</v>
      </c>
      <c r="G541">
        <v>4</v>
      </c>
      <c r="H541">
        <v>3</v>
      </c>
      <c r="I541">
        <v>2</v>
      </c>
      <c r="J541">
        <v>51</v>
      </c>
      <c r="K541">
        <v>1</v>
      </c>
      <c r="L541">
        <v>1</v>
      </c>
      <c r="M541">
        <v>40</v>
      </c>
      <c r="N541">
        <v>31</v>
      </c>
      <c r="O541">
        <v>819</v>
      </c>
      <c r="P541">
        <v>20395</v>
      </c>
    </row>
    <row r="542" spans="1:16" x14ac:dyDescent="0.35">
      <c r="A542">
        <v>14</v>
      </c>
      <c r="B542">
        <v>36</v>
      </c>
      <c r="C542">
        <v>27</v>
      </c>
      <c r="D542">
        <v>8</v>
      </c>
      <c r="E542">
        <v>101</v>
      </c>
      <c r="F542">
        <v>4</v>
      </c>
      <c r="G542">
        <v>4</v>
      </c>
      <c r="H542">
        <v>3</v>
      </c>
      <c r="I542">
        <v>2</v>
      </c>
      <c r="J542">
        <v>51</v>
      </c>
      <c r="K542">
        <v>1</v>
      </c>
      <c r="L542">
        <v>1</v>
      </c>
      <c r="M542">
        <v>40</v>
      </c>
      <c r="N542">
        <v>31</v>
      </c>
      <c r="O542">
        <v>819</v>
      </c>
      <c r="P542">
        <v>17745</v>
      </c>
    </row>
    <row r="543" spans="1:16" x14ac:dyDescent="0.35">
      <c r="A543">
        <v>14</v>
      </c>
      <c r="B543">
        <v>36</v>
      </c>
      <c r="C543">
        <v>27</v>
      </c>
      <c r="D543">
        <v>8</v>
      </c>
      <c r="E543">
        <v>160</v>
      </c>
      <c r="F543">
        <v>4</v>
      </c>
      <c r="G543">
        <v>4</v>
      </c>
      <c r="H543">
        <v>3</v>
      </c>
      <c r="I543">
        <v>2</v>
      </c>
      <c r="J543">
        <v>55</v>
      </c>
      <c r="K543">
        <v>1</v>
      </c>
      <c r="L543">
        <v>1</v>
      </c>
      <c r="M543">
        <v>34</v>
      </c>
      <c r="N543">
        <v>28</v>
      </c>
      <c r="O543">
        <v>819</v>
      </c>
      <c r="P543">
        <v>22575</v>
      </c>
    </row>
    <row r="544" spans="1:16" x14ac:dyDescent="0.35">
      <c r="A544">
        <v>14</v>
      </c>
      <c r="B544">
        <v>36</v>
      </c>
      <c r="C544">
        <v>27</v>
      </c>
      <c r="D544">
        <v>8</v>
      </c>
      <c r="E544">
        <v>101</v>
      </c>
      <c r="F544">
        <v>4</v>
      </c>
      <c r="G544">
        <v>4</v>
      </c>
      <c r="H544">
        <v>3</v>
      </c>
      <c r="I544">
        <v>2</v>
      </c>
      <c r="J544">
        <v>70</v>
      </c>
      <c r="K544">
        <v>1</v>
      </c>
      <c r="L544">
        <v>7</v>
      </c>
      <c r="M544">
        <v>40</v>
      </c>
      <c r="N544">
        <v>31</v>
      </c>
      <c r="O544">
        <v>819</v>
      </c>
      <c r="P544">
        <v>24495</v>
      </c>
    </row>
    <row r="545" spans="1:16" x14ac:dyDescent="0.35">
      <c r="A545">
        <v>14</v>
      </c>
      <c r="B545">
        <v>36</v>
      </c>
      <c r="C545">
        <v>27</v>
      </c>
      <c r="D545">
        <v>8</v>
      </c>
      <c r="E545">
        <v>101</v>
      </c>
      <c r="F545">
        <v>4</v>
      </c>
      <c r="G545">
        <v>4</v>
      </c>
      <c r="H545">
        <v>3</v>
      </c>
      <c r="I545">
        <v>2</v>
      </c>
      <c r="J545">
        <v>51</v>
      </c>
      <c r="K545">
        <v>1</v>
      </c>
      <c r="L545">
        <v>1</v>
      </c>
      <c r="M545">
        <v>40</v>
      </c>
      <c r="N545">
        <v>31</v>
      </c>
      <c r="O545">
        <v>819</v>
      </c>
      <c r="P545">
        <v>16995</v>
      </c>
    </row>
    <row r="546" spans="1:16" x14ac:dyDescent="0.35">
      <c r="A546">
        <v>14</v>
      </c>
      <c r="B546">
        <v>36</v>
      </c>
      <c r="C546">
        <v>27</v>
      </c>
      <c r="D546">
        <v>8</v>
      </c>
      <c r="E546">
        <v>101</v>
      </c>
      <c r="F546">
        <v>4</v>
      </c>
      <c r="G546">
        <v>4</v>
      </c>
      <c r="H546">
        <v>3</v>
      </c>
      <c r="I546">
        <v>2</v>
      </c>
      <c r="J546">
        <v>70</v>
      </c>
      <c r="K546">
        <v>1</v>
      </c>
      <c r="L546">
        <v>7</v>
      </c>
      <c r="M546">
        <v>40</v>
      </c>
      <c r="N546">
        <v>31</v>
      </c>
      <c r="O546">
        <v>819</v>
      </c>
      <c r="P546">
        <v>20395</v>
      </c>
    </row>
    <row r="547" spans="1:16" x14ac:dyDescent="0.35">
      <c r="A547">
        <v>14</v>
      </c>
      <c r="B547">
        <v>36</v>
      </c>
      <c r="C547">
        <v>27</v>
      </c>
      <c r="D547">
        <v>8</v>
      </c>
      <c r="E547">
        <v>135</v>
      </c>
      <c r="F547">
        <v>4</v>
      </c>
      <c r="G547">
        <v>4</v>
      </c>
      <c r="H547">
        <v>3</v>
      </c>
      <c r="I547">
        <v>2</v>
      </c>
      <c r="J547">
        <v>51</v>
      </c>
      <c r="K547">
        <v>1</v>
      </c>
      <c r="L547">
        <v>1</v>
      </c>
      <c r="M547">
        <v>34</v>
      </c>
      <c r="N547">
        <v>28</v>
      </c>
      <c r="O547">
        <v>819</v>
      </c>
      <c r="P547">
        <v>19700</v>
      </c>
    </row>
    <row r="548" spans="1:16" x14ac:dyDescent="0.35">
      <c r="A548">
        <v>14</v>
      </c>
      <c r="B548">
        <v>36</v>
      </c>
      <c r="C548">
        <v>27</v>
      </c>
      <c r="D548">
        <v>8</v>
      </c>
      <c r="E548">
        <v>101</v>
      </c>
      <c r="F548">
        <v>4</v>
      </c>
      <c r="G548">
        <v>4</v>
      </c>
      <c r="H548">
        <v>3</v>
      </c>
      <c r="I548">
        <v>2</v>
      </c>
      <c r="J548">
        <v>51</v>
      </c>
      <c r="K548">
        <v>1</v>
      </c>
      <c r="L548">
        <v>1</v>
      </c>
      <c r="M548">
        <v>40</v>
      </c>
      <c r="N548">
        <v>31</v>
      </c>
      <c r="O548">
        <v>819</v>
      </c>
      <c r="P548">
        <v>17900</v>
      </c>
    </row>
    <row r="549" spans="1:16" x14ac:dyDescent="0.35">
      <c r="A549">
        <v>14</v>
      </c>
      <c r="B549">
        <v>36</v>
      </c>
      <c r="C549">
        <v>27</v>
      </c>
      <c r="D549">
        <v>8</v>
      </c>
      <c r="E549">
        <v>101</v>
      </c>
      <c r="F549">
        <v>4</v>
      </c>
      <c r="G549">
        <v>4</v>
      </c>
      <c r="H549">
        <v>3</v>
      </c>
      <c r="I549">
        <v>2</v>
      </c>
      <c r="J549">
        <v>70</v>
      </c>
      <c r="K549">
        <v>1</v>
      </c>
      <c r="L549">
        <v>7</v>
      </c>
      <c r="M549">
        <v>40</v>
      </c>
      <c r="N549">
        <v>31</v>
      </c>
      <c r="O549">
        <v>819</v>
      </c>
      <c r="P549">
        <v>21395</v>
      </c>
    </row>
    <row r="550" spans="1:16" x14ac:dyDescent="0.35">
      <c r="A550">
        <v>14</v>
      </c>
      <c r="B550">
        <v>36</v>
      </c>
      <c r="C550">
        <v>28</v>
      </c>
      <c r="D550">
        <v>8</v>
      </c>
      <c r="E550">
        <v>160</v>
      </c>
      <c r="F550">
        <v>4</v>
      </c>
      <c r="G550">
        <v>4</v>
      </c>
      <c r="H550">
        <v>3</v>
      </c>
      <c r="I550">
        <v>2</v>
      </c>
      <c r="J550">
        <v>55</v>
      </c>
      <c r="K550">
        <v>1</v>
      </c>
      <c r="L550">
        <v>1</v>
      </c>
      <c r="M550">
        <v>33</v>
      </c>
      <c r="N550">
        <v>28</v>
      </c>
      <c r="O550">
        <v>819</v>
      </c>
      <c r="P550">
        <v>19995</v>
      </c>
    </row>
    <row r="551" spans="1:16" x14ac:dyDescent="0.35">
      <c r="A551">
        <v>14</v>
      </c>
      <c r="B551">
        <v>36</v>
      </c>
      <c r="C551">
        <v>28</v>
      </c>
      <c r="D551">
        <v>8</v>
      </c>
      <c r="E551">
        <v>101</v>
      </c>
      <c r="F551">
        <v>4</v>
      </c>
      <c r="G551">
        <v>2</v>
      </c>
      <c r="H551">
        <v>3</v>
      </c>
      <c r="I551">
        <v>2</v>
      </c>
      <c r="J551">
        <v>51</v>
      </c>
      <c r="K551">
        <v>1</v>
      </c>
      <c r="L551">
        <v>1</v>
      </c>
      <c r="M551">
        <v>33</v>
      </c>
      <c r="N551">
        <v>27</v>
      </c>
      <c r="O551">
        <v>819</v>
      </c>
      <c r="P551">
        <v>19390</v>
      </c>
    </row>
    <row r="552" spans="1:16" x14ac:dyDescent="0.35">
      <c r="A552">
        <v>14</v>
      </c>
      <c r="B552">
        <v>36</v>
      </c>
      <c r="C552">
        <v>28</v>
      </c>
      <c r="D552">
        <v>8</v>
      </c>
      <c r="E552">
        <v>101</v>
      </c>
      <c r="F552">
        <v>4</v>
      </c>
      <c r="G552">
        <v>2</v>
      </c>
      <c r="H552">
        <v>3</v>
      </c>
      <c r="I552">
        <v>2</v>
      </c>
      <c r="J552">
        <v>70</v>
      </c>
      <c r="K552">
        <v>1</v>
      </c>
      <c r="L552">
        <v>7</v>
      </c>
      <c r="M552">
        <v>33</v>
      </c>
      <c r="N552">
        <v>27</v>
      </c>
      <c r="O552">
        <v>819</v>
      </c>
      <c r="P552">
        <v>17485</v>
      </c>
    </row>
    <row r="553" spans="1:16" x14ac:dyDescent="0.35">
      <c r="A553">
        <v>14</v>
      </c>
      <c r="B553">
        <v>36</v>
      </c>
      <c r="C553">
        <v>28</v>
      </c>
      <c r="D553">
        <v>8</v>
      </c>
      <c r="E553">
        <v>101</v>
      </c>
      <c r="F553">
        <v>4</v>
      </c>
      <c r="G553">
        <v>2</v>
      </c>
      <c r="H553">
        <v>3</v>
      </c>
      <c r="I553">
        <v>2</v>
      </c>
      <c r="J553">
        <v>70</v>
      </c>
      <c r="K553">
        <v>1</v>
      </c>
      <c r="L553">
        <v>7</v>
      </c>
      <c r="M553">
        <v>33</v>
      </c>
      <c r="N553">
        <v>27</v>
      </c>
      <c r="O553">
        <v>819</v>
      </c>
      <c r="P553">
        <v>20885</v>
      </c>
    </row>
    <row r="554" spans="1:16" x14ac:dyDescent="0.35">
      <c r="A554">
        <v>14</v>
      </c>
      <c r="B554">
        <v>36</v>
      </c>
      <c r="C554">
        <v>28</v>
      </c>
      <c r="D554">
        <v>8</v>
      </c>
      <c r="E554">
        <v>160</v>
      </c>
      <c r="F554">
        <v>4</v>
      </c>
      <c r="G554">
        <v>4</v>
      </c>
      <c r="H554">
        <v>3</v>
      </c>
      <c r="I554">
        <v>2</v>
      </c>
      <c r="J554">
        <v>41</v>
      </c>
      <c r="K554">
        <v>1</v>
      </c>
      <c r="L554">
        <v>7</v>
      </c>
      <c r="M554">
        <v>33</v>
      </c>
      <c r="N554">
        <v>28</v>
      </c>
      <c r="O554">
        <v>819</v>
      </c>
      <c r="P554">
        <v>21490</v>
      </c>
    </row>
    <row r="555" spans="1:16" x14ac:dyDescent="0.35">
      <c r="A555">
        <v>14</v>
      </c>
      <c r="B555">
        <v>36</v>
      </c>
      <c r="C555">
        <v>28</v>
      </c>
      <c r="D555">
        <v>8</v>
      </c>
      <c r="E555">
        <v>101</v>
      </c>
      <c r="F555">
        <v>4</v>
      </c>
      <c r="G555">
        <v>2</v>
      </c>
      <c r="H555">
        <v>3</v>
      </c>
      <c r="I555">
        <v>2</v>
      </c>
      <c r="J555">
        <v>51</v>
      </c>
      <c r="K555">
        <v>1</v>
      </c>
      <c r="L555">
        <v>1</v>
      </c>
      <c r="M555">
        <v>33</v>
      </c>
      <c r="N555">
        <v>27</v>
      </c>
      <c r="O555">
        <v>819</v>
      </c>
      <c r="P555">
        <v>15990</v>
      </c>
    </row>
    <row r="556" spans="1:16" x14ac:dyDescent="0.35">
      <c r="A556">
        <v>14</v>
      </c>
      <c r="B556">
        <v>39</v>
      </c>
      <c r="C556">
        <v>26</v>
      </c>
      <c r="D556">
        <v>8</v>
      </c>
      <c r="E556">
        <v>160</v>
      </c>
      <c r="F556">
        <v>4</v>
      </c>
      <c r="G556">
        <v>4</v>
      </c>
      <c r="H556">
        <v>3</v>
      </c>
      <c r="I556">
        <v>4</v>
      </c>
      <c r="J556">
        <v>70</v>
      </c>
      <c r="K556">
        <v>1</v>
      </c>
      <c r="L556">
        <v>16</v>
      </c>
      <c r="M556">
        <v>33</v>
      </c>
      <c r="N556">
        <v>25</v>
      </c>
      <c r="O556">
        <v>819</v>
      </c>
      <c r="P556">
        <v>19345</v>
      </c>
    </row>
    <row r="557" spans="1:16" x14ac:dyDescent="0.35">
      <c r="A557">
        <v>14</v>
      </c>
      <c r="B557">
        <v>39</v>
      </c>
      <c r="C557">
        <v>26</v>
      </c>
      <c r="D557">
        <v>8</v>
      </c>
      <c r="E557">
        <v>160</v>
      </c>
      <c r="F557">
        <v>4</v>
      </c>
      <c r="G557">
        <v>4</v>
      </c>
      <c r="H557">
        <v>3</v>
      </c>
      <c r="I557">
        <v>4</v>
      </c>
      <c r="J557">
        <v>70</v>
      </c>
      <c r="K557">
        <v>1</v>
      </c>
      <c r="L557">
        <v>16</v>
      </c>
      <c r="M557">
        <v>33</v>
      </c>
      <c r="N557">
        <v>25</v>
      </c>
      <c r="O557">
        <v>819</v>
      </c>
      <c r="P557">
        <v>23095</v>
      </c>
    </row>
    <row r="558" spans="1:16" x14ac:dyDescent="0.35">
      <c r="A558">
        <v>14</v>
      </c>
      <c r="B558">
        <v>39</v>
      </c>
      <c r="C558">
        <v>26</v>
      </c>
      <c r="D558">
        <v>8</v>
      </c>
      <c r="E558">
        <v>160</v>
      </c>
      <c r="F558">
        <v>4</v>
      </c>
      <c r="G558">
        <v>2</v>
      </c>
      <c r="H558">
        <v>3</v>
      </c>
      <c r="I558">
        <v>4</v>
      </c>
      <c r="J558">
        <v>70</v>
      </c>
      <c r="K558">
        <v>1</v>
      </c>
      <c r="L558">
        <v>16</v>
      </c>
      <c r="M558">
        <v>30</v>
      </c>
      <c r="N558">
        <v>22</v>
      </c>
      <c r="O558">
        <v>819</v>
      </c>
      <c r="P558">
        <v>24695</v>
      </c>
    </row>
    <row r="559" spans="1:16" x14ac:dyDescent="0.35">
      <c r="A559">
        <v>14</v>
      </c>
      <c r="B559">
        <v>39</v>
      </c>
      <c r="C559">
        <v>26</v>
      </c>
      <c r="D559">
        <v>8</v>
      </c>
      <c r="E559">
        <v>160</v>
      </c>
      <c r="F559">
        <v>4</v>
      </c>
      <c r="G559">
        <v>4</v>
      </c>
      <c r="H559">
        <v>3</v>
      </c>
      <c r="I559">
        <v>4</v>
      </c>
      <c r="J559">
        <v>70</v>
      </c>
      <c r="K559">
        <v>1</v>
      </c>
      <c r="L559">
        <v>16</v>
      </c>
      <c r="M559">
        <v>33</v>
      </c>
      <c r="N559">
        <v>25</v>
      </c>
      <c r="O559">
        <v>819</v>
      </c>
      <c r="P559">
        <v>21695</v>
      </c>
    </row>
    <row r="560" spans="1:16" x14ac:dyDescent="0.35">
      <c r="A560">
        <v>14</v>
      </c>
      <c r="B560">
        <v>39</v>
      </c>
      <c r="C560">
        <v>26</v>
      </c>
      <c r="D560">
        <v>8</v>
      </c>
      <c r="E560">
        <v>160</v>
      </c>
      <c r="F560">
        <v>4</v>
      </c>
      <c r="G560">
        <v>4</v>
      </c>
      <c r="H560">
        <v>3</v>
      </c>
      <c r="I560">
        <v>4</v>
      </c>
      <c r="J560">
        <v>70</v>
      </c>
      <c r="K560">
        <v>1</v>
      </c>
      <c r="L560">
        <v>16</v>
      </c>
      <c r="M560">
        <v>33</v>
      </c>
      <c r="N560">
        <v>25</v>
      </c>
      <c r="O560">
        <v>819</v>
      </c>
      <c r="P560">
        <v>20695</v>
      </c>
    </row>
    <row r="561" spans="1:16" x14ac:dyDescent="0.35">
      <c r="A561">
        <v>14</v>
      </c>
      <c r="B561">
        <v>39</v>
      </c>
      <c r="C561">
        <v>27</v>
      </c>
      <c r="D561">
        <v>8</v>
      </c>
      <c r="E561">
        <v>160</v>
      </c>
      <c r="F561">
        <v>4</v>
      </c>
      <c r="G561">
        <v>4</v>
      </c>
      <c r="H561">
        <v>3</v>
      </c>
      <c r="I561">
        <v>4</v>
      </c>
      <c r="J561">
        <v>70</v>
      </c>
      <c r="K561">
        <v>1</v>
      </c>
      <c r="L561">
        <v>16</v>
      </c>
      <c r="M561">
        <v>33</v>
      </c>
      <c r="N561">
        <v>25</v>
      </c>
      <c r="O561">
        <v>819</v>
      </c>
      <c r="P561">
        <v>21880</v>
      </c>
    </row>
    <row r="562" spans="1:16" x14ac:dyDescent="0.35">
      <c r="A562">
        <v>14</v>
      </c>
      <c r="B562">
        <v>39</v>
      </c>
      <c r="C562">
        <v>27</v>
      </c>
      <c r="D562">
        <v>8</v>
      </c>
      <c r="E562">
        <v>160</v>
      </c>
      <c r="F562">
        <v>4</v>
      </c>
      <c r="G562">
        <v>4</v>
      </c>
      <c r="H562">
        <v>3</v>
      </c>
      <c r="I562">
        <v>4</v>
      </c>
      <c r="J562">
        <v>70</v>
      </c>
      <c r="K562">
        <v>1</v>
      </c>
      <c r="L562">
        <v>16</v>
      </c>
      <c r="M562">
        <v>33</v>
      </c>
      <c r="N562">
        <v>25</v>
      </c>
      <c r="O562">
        <v>819</v>
      </c>
      <c r="P562">
        <v>23395</v>
      </c>
    </row>
    <row r="563" spans="1:16" x14ac:dyDescent="0.35">
      <c r="A563">
        <v>14</v>
      </c>
      <c r="B563">
        <v>39</v>
      </c>
      <c r="C563">
        <v>27</v>
      </c>
      <c r="D563">
        <v>8</v>
      </c>
      <c r="E563">
        <v>160</v>
      </c>
      <c r="F563">
        <v>4</v>
      </c>
      <c r="G563">
        <v>2</v>
      </c>
      <c r="H563">
        <v>3</v>
      </c>
      <c r="I563">
        <v>4</v>
      </c>
      <c r="J563">
        <v>70</v>
      </c>
      <c r="K563">
        <v>1</v>
      </c>
      <c r="L563">
        <v>16</v>
      </c>
      <c r="M563">
        <v>30</v>
      </c>
      <c r="N563">
        <v>22</v>
      </c>
      <c r="O563">
        <v>819</v>
      </c>
      <c r="P563">
        <v>24795</v>
      </c>
    </row>
    <row r="564" spans="1:16" x14ac:dyDescent="0.35">
      <c r="A564">
        <v>14</v>
      </c>
      <c r="B564">
        <v>39</v>
      </c>
      <c r="C564">
        <v>27</v>
      </c>
      <c r="D564">
        <v>8</v>
      </c>
      <c r="E564">
        <v>160</v>
      </c>
      <c r="F564">
        <v>4</v>
      </c>
      <c r="G564">
        <v>4</v>
      </c>
      <c r="H564">
        <v>3</v>
      </c>
      <c r="I564">
        <v>4</v>
      </c>
      <c r="J564">
        <v>70</v>
      </c>
      <c r="K564">
        <v>1</v>
      </c>
      <c r="L564">
        <v>16</v>
      </c>
      <c r="M564">
        <v>33</v>
      </c>
      <c r="N564">
        <v>25</v>
      </c>
      <c r="O564">
        <v>819</v>
      </c>
      <c r="P564">
        <v>20795</v>
      </c>
    </row>
    <row r="565" spans="1:16" x14ac:dyDescent="0.35">
      <c r="A565">
        <v>14</v>
      </c>
      <c r="B565">
        <v>39</v>
      </c>
      <c r="C565">
        <v>27</v>
      </c>
      <c r="D565">
        <v>8</v>
      </c>
      <c r="E565">
        <v>160</v>
      </c>
      <c r="F565">
        <v>4</v>
      </c>
      <c r="G565">
        <v>4</v>
      </c>
      <c r="H565">
        <v>3</v>
      </c>
      <c r="I565">
        <v>4</v>
      </c>
      <c r="J565">
        <v>70</v>
      </c>
      <c r="K565">
        <v>1</v>
      </c>
      <c r="L565">
        <v>16</v>
      </c>
      <c r="M565">
        <v>33</v>
      </c>
      <c r="N565">
        <v>25</v>
      </c>
      <c r="O565">
        <v>819</v>
      </c>
      <c r="P565">
        <v>19495</v>
      </c>
    </row>
    <row r="566" spans="1:16" x14ac:dyDescent="0.35">
      <c r="A566">
        <v>14</v>
      </c>
      <c r="B566">
        <v>39</v>
      </c>
      <c r="C566">
        <v>28</v>
      </c>
      <c r="D566">
        <v>8</v>
      </c>
      <c r="E566">
        <v>160</v>
      </c>
      <c r="F566">
        <v>4</v>
      </c>
      <c r="G566">
        <v>2</v>
      </c>
      <c r="H566">
        <v>3</v>
      </c>
      <c r="I566">
        <v>4</v>
      </c>
      <c r="J566">
        <v>70</v>
      </c>
      <c r="K566">
        <v>1</v>
      </c>
      <c r="L566">
        <v>16</v>
      </c>
      <c r="M566">
        <v>30</v>
      </c>
      <c r="N566">
        <v>22</v>
      </c>
      <c r="O566">
        <v>819</v>
      </c>
      <c r="P566">
        <v>23695</v>
      </c>
    </row>
    <row r="567" spans="1:16" x14ac:dyDescent="0.35">
      <c r="A567">
        <v>14</v>
      </c>
      <c r="B567">
        <v>39</v>
      </c>
      <c r="C567">
        <v>28</v>
      </c>
      <c r="D567">
        <v>8</v>
      </c>
      <c r="E567">
        <v>160</v>
      </c>
      <c r="F567">
        <v>4</v>
      </c>
      <c r="G567">
        <v>2</v>
      </c>
      <c r="H567">
        <v>3</v>
      </c>
      <c r="I567">
        <v>4</v>
      </c>
      <c r="J567">
        <v>70</v>
      </c>
      <c r="K567">
        <v>1</v>
      </c>
      <c r="L567">
        <v>16</v>
      </c>
      <c r="M567">
        <v>30</v>
      </c>
      <c r="N567">
        <v>22</v>
      </c>
      <c r="O567">
        <v>819</v>
      </c>
      <c r="P567">
        <v>20995</v>
      </c>
    </row>
    <row r="568" spans="1:16" x14ac:dyDescent="0.35">
      <c r="A568">
        <v>14</v>
      </c>
      <c r="B568">
        <v>39</v>
      </c>
      <c r="C568">
        <v>28</v>
      </c>
      <c r="D568">
        <v>8</v>
      </c>
      <c r="E568">
        <v>160</v>
      </c>
      <c r="F568">
        <v>4</v>
      </c>
      <c r="G568">
        <v>2</v>
      </c>
      <c r="H568">
        <v>3</v>
      </c>
      <c r="I568">
        <v>4</v>
      </c>
      <c r="J568">
        <v>70</v>
      </c>
      <c r="K568">
        <v>1</v>
      </c>
      <c r="L568">
        <v>16</v>
      </c>
      <c r="M568">
        <v>30</v>
      </c>
      <c r="N568">
        <v>22</v>
      </c>
      <c r="O568">
        <v>819</v>
      </c>
      <c r="P568">
        <v>22995</v>
      </c>
    </row>
    <row r="569" spans="1:16" x14ac:dyDescent="0.35">
      <c r="A569">
        <v>14</v>
      </c>
      <c r="B569">
        <v>40</v>
      </c>
      <c r="C569">
        <v>27</v>
      </c>
      <c r="D569">
        <v>10</v>
      </c>
      <c r="E569">
        <v>180</v>
      </c>
      <c r="F569">
        <v>4</v>
      </c>
      <c r="G569">
        <v>2</v>
      </c>
      <c r="H569">
        <v>1</v>
      </c>
      <c r="I569">
        <v>4</v>
      </c>
      <c r="J569">
        <v>1</v>
      </c>
      <c r="K569">
        <v>1</v>
      </c>
      <c r="L569">
        <v>4</v>
      </c>
      <c r="M569">
        <v>30</v>
      </c>
      <c r="N569">
        <v>21</v>
      </c>
      <c r="O569">
        <v>819</v>
      </c>
      <c r="P569">
        <v>24635</v>
      </c>
    </row>
    <row r="570" spans="1:16" x14ac:dyDescent="0.35">
      <c r="A570">
        <v>14</v>
      </c>
      <c r="B570">
        <v>40</v>
      </c>
      <c r="C570">
        <v>27</v>
      </c>
      <c r="D570">
        <v>10</v>
      </c>
      <c r="E570">
        <v>180</v>
      </c>
      <c r="F570">
        <v>4</v>
      </c>
      <c r="G570">
        <v>2</v>
      </c>
      <c r="H570">
        <v>3</v>
      </c>
      <c r="I570">
        <v>4</v>
      </c>
      <c r="J570">
        <v>1</v>
      </c>
      <c r="K570">
        <v>1</v>
      </c>
      <c r="L570">
        <v>4</v>
      </c>
      <c r="M570">
        <v>31</v>
      </c>
      <c r="N570">
        <v>22</v>
      </c>
      <c r="O570">
        <v>819</v>
      </c>
      <c r="P570">
        <v>25135</v>
      </c>
    </row>
    <row r="571" spans="1:16" x14ac:dyDescent="0.35">
      <c r="A571">
        <v>14</v>
      </c>
      <c r="B571">
        <v>40</v>
      </c>
      <c r="C571">
        <v>27</v>
      </c>
      <c r="D571">
        <v>10</v>
      </c>
      <c r="E571">
        <v>180</v>
      </c>
      <c r="F571">
        <v>4</v>
      </c>
      <c r="G571">
        <v>2</v>
      </c>
      <c r="H571">
        <v>1</v>
      </c>
      <c r="I571">
        <v>4</v>
      </c>
      <c r="J571">
        <v>1</v>
      </c>
      <c r="K571">
        <v>1</v>
      </c>
      <c r="L571">
        <v>4</v>
      </c>
      <c r="M571">
        <v>30</v>
      </c>
      <c r="N571">
        <v>21</v>
      </c>
      <c r="O571">
        <v>819</v>
      </c>
      <c r="P571">
        <v>29235</v>
      </c>
    </row>
    <row r="572" spans="1:16" x14ac:dyDescent="0.35">
      <c r="A572">
        <v>14</v>
      </c>
      <c r="B572">
        <v>40</v>
      </c>
      <c r="C572">
        <v>27</v>
      </c>
      <c r="D572">
        <v>10</v>
      </c>
      <c r="E572">
        <v>180</v>
      </c>
      <c r="F572">
        <v>4</v>
      </c>
      <c r="G572">
        <v>2</v>
      </c>
      <c r="H572">
        <v>3</v>
      </c>
      <c r="I572">
        <v>4</v>
      </c>
      <c r="J572">
        <v>1</v>
      </c>
      <c r="K572">
        <v>1</v>
      </c>
      <c r="L572">
        <v>4</v>
      </c>
      <c r="M572">
        <v>31</v>
      </c>
      <c r="N572">
        <v>22</v>
      </c>
      <c r="O572">
        <v>819</v>
      </c>
      <c r="P572">
        <v>23335</v>
      </c>
    </row>
    <row r="573" spans="1:16" x14ac:dyDescent="0.35">
      <c r="A573">
        <v>14</v>
      </c>
      <c r="B573">
        <v>40</v>
      </c>
      <c r="C573">
        <v>27</v>
      </c>
      <c r="D573">
        <v>10</v>
      </c>
      <c r="E573">
        <v>180</v>
      </c>
      <c r="F573">
        <v>4</v>
      </c>
      <c r="G573">
        <v>2</v>
      </c>
      <c r="H573">
        <v>3</v>
      </c>
      <c r="I573">
        <v>4</v>
      </c>
      <c r="J573">
        <v>1</v>
      </c>
      <c r="K573">
        <v>1</v>
      </c>
      <c r="L573">
        <v>4</v>
      </c>
      <c r="M573">
        <v>31</v>
      </c>
      <c r="N573">
        <v>22</v>
      </c>
      <c r="O573">
        <v>819</v>
      </c>
      <c r="P573">
        <v>22735</v>
      </c>
    </row>
    <row r="574" spans="1:16" x14ac:dyDescent="0.35">
      <c r="A574">
        <v>14</v>
      </c>
      <c r="B574">
        <v>40</v>
      </c>
      <c r="C574">
        <v>27</v>
      </c>
      <c r="D574">
        <v>10</v>
      </c>
      <c r="E574">
        <v>180</v>
      </c>
      <c r="F574">
        <v>4</v>
      </c>
      <c r="G574">
        <v>2</v>
      </c>
      <c r="H574">
        <v>1</v>
      </c>
      <c r="I574">
        <v>4</v>
      </c>
      <c r="J574">
        <v>1</v>
      </c>
      <c r="K574">
        <v>1</v>
      </c>
      <c r="L574">
        <v>4</v>
      </c>
      <c r="M574">
        <v>30</v>
      </c>
      <c r="N574">
        <v>21</v>
      </c>
      <c r="O574">
        <v>819</v>
      </c>
      <c r="P574">
        <v>27035</v>
      </c>
    </row>
    <row r="575" spans="1:16" x14ac:dyDescent="0.35">
      <c r="A575">
        <v>14</v>
      </c>
      <c r="B575">
        <v>40</v>
      </c>
      <c r="C575">
        <v>27</v>
      </c>
      <c r="D575">
        <v>8</v>
      </c>
      <c r="E575">
        <v>160</v>
      </c>
      <c r="F575">
        <v>4</v>
      </c>
      <c r="G575">
        <v>4</v>
      </c>
      <c r="H575">
        <v>3</v>
      </c>
      <c r="I575">
        <v>4</v>
      </c>
      <c r="J575">
        <v>1</v>
      </c>
      <c r="K575">
        <v>1</v>
      </c>
      <c r="L575">
        <v>4</v>
      </c>
      <c r="M575">
        <v>34</v>
      </c>
      <c r="N575">
        <v>25</v>
      </c>
      <c r="O575">
        <v>819</v>
      </c>
      <c r="P575">
        <v>20000</v>
      </c>
    </row>
    <row r="576" spans="1:16" x14ac:dyDescent="0.35">
      <c r="A576">
        <v>14</v>
      </c>
      <c r="B576">
        <v>40</v>
      </c>
      <c r="C576">
        <v>27</v>
      </c>
      <c r="D576">
        <v>10</v>
      </c>
      <c r="E576">
        <v>180</v>
      </c>
      <c r="F576">
        <v>4</v>
      </c>
      <c r="G576">
        <v>2</v>
      </c>
      <c r="H576">
        <v>3</v>
      </c>
      <c r="I576">
        <v>4</v>
      </c>
      <c r="J576">
        <v>1</v>
      </c>
      <c r="K576">
        <v>1</v>
      </c>
      <c r="L576">
        <v>4</v>
      </c>
      <c r="M576">
        <v>31</v>
      </c>
      <c r="N576">
        <v>22</v>
      </c>
      <c r="O576">
        <v>819</v>
      </c>
      <c r="P576">
        <v>27335</v>
      </c>
    </row>
    <row r="577" spans="1:16" x14ac:dyDescent="0.35">
      <c r="A577">
        <v>14</v>
      </c>
      <c r="B577">
        <v>40</v>
      </c>
      <c r="C577">
        <v>27</v>
      </c>
      <c r="D577">
        <v>10</v>
      </c>
      <c r="E577">
        <v>180</v>
      </c>
      <c r="F577">
        <v>4</v>
      </c>
      <c r="G577">
        <v>2</v>
      </c>
      <c r="H577">
        <v>1</v>
      </c>
      <c r="I577">
        <v>4</v>
      </c>
      <c r="J577">
        <v>1</v>
      </c>
      <c r="K577">
        <v>1</v>
      </c>
      <c r="L577">
        <v>4</v>
      </c>
      <c r="M577">
        <v>30</v>
      </c>
      <c r="N577">
        <v>21</v>
      </c>
      <c r="O577">
        <v>819</v>
      </c>
      <c r="P577">
        <v>25235</v>
      </c>
    </row>
    <row r="578" spans="1:16" x14ac:dyDescent="0.35">
      <c r="A578">
        <v>14</v>
      </c>
      <c r="B578">
        <v>40</v>
      </c>
      <c r="C578">
        <v>28</v>
      </c>
      <c r="D578">
        <v>10</v>
      </c>
      <c r="E578">
        <v>180</v>
      </c>
      <c r="F578">
        <v>4</v>
      </c>
      <c r="G578">
        <v>2</v>
      </c>
      <c r="H578">
        <v>1</v>
      </c>
      <c r="I578">
        <v>4</v>
      </c>
      <c r="J578">
        <v>1</v>
      </c>
      <c r="K578">
        <v>1</v>
      </c>
      <c r="L578">
        <v>4</v>
      </c>
      <c r="M578">
        <v>29</v>
      </c>
      <c r="N578">
        <v>21</v>
      </c>
      <c r="O578">
        <v>819</v>
      </c>
      <c r="P578">
        <v>27035</v>
      </c>
    </row>
    <row r="579" spans="1:16" x14ac:dyDescent="0.35">
      <c r="A579">
        <v>14</v>
      </c>
      <c r="B579">
        <v>40</v>
      </c>
      <c r="C579">
        <v>28</v>
      </c>
      <c r="D579">
        <v>10</v>
      </c>
      <c r="E579">
        <v>180</v>
      </c>
      <c r="F579">
        <v>4</v>
      </c>
      <c r="G579">
        <v>2</v>
      </c>
      <c r="H579">
        <v>3</v>
      </c>
      <c r="I579">
        <v>4</v>
      </c>
      <c r="J579">
        <v>1</v>
      </c>
      <c r="K579">
        <v>1</v>
      </c>
      <c r="L579">
        <v>4</v>
      </c>
      <c r="M579">
        <v>30</v>
      </c>
      <c r="N579">
        <v>22</v>
      </c>
      <c r="O579">
        <v>819</v>
      </c>
      <c r="P579">
        <v>25135</v>
      </c>
    </row>
    <row r="580" spans="1:16" x14ac:dyDescent="0.35">
      <c r="A580">
        <v>14</v>
      </c>
      <c r="B580">
        <v>40</v>
      </c>
      <c r="C580">
        <v>28</v>
      </c>
      <c r="D580">
        <v>10</v>
      </c>
      <c r="E580">
        <v>180</v>
      </c>
      <c r="F580">
        <v>4</v>
      </c>
      <c r="G580">
        <v>2</v>
      </c>
      <c r="H580">
        <v>1</v>
      </c>
      <c r="I580">
        <v>4</v>
      </c>
      <c r="J580">
        <v>1</v>
      </c>
      <c r="K580">
        <v>1</v>
      </c>
      <c r="L580">
        <v>4</v>
      </c>
      <c r="M580">
        <v>29</v>
      </c>
      <c r="N580">
        <v>21</v>
      </c>
      <c r="O580">
        <v>819</v>
      </c>
      <c r="P580">
        <v>25235</v>
      </c>
    </row>
    <row r="581" spans="1:16" x14ac:dyDescent="0.35">
      <c r="A581">
        <v>14</v>
      </c>
      <c r="B581">
        <v>40</v>
      </c>
      <c r="C581">
        <v>28</v>
      </c>
      <c r="D581">
        <v>10</v>
      </c>
      <c r="E581">
        <v>180</v>
      </c>
      <c r="F581">
        <v>4</v>
      </c>
      <c r="G581">
        <v>2</v>
      </c>
      <c r="H581">
        <v>1</v>
      </c>
      <c r="I581">
        <v>4</v>
      </c>
      <c r="J581">
        <v>1</v>
      </c>
      <c r="K581">
        <v>1</v>
      </c>
      <c r="L581">
        <v>4</v>
      </c>
      <c r="M581">
        <v>29</v>
      </c>
      <c r="N581">
        <v>21</v>
      </c>
      <c r="O581">
        <v>819</v>
      </c>
      <c r="P581">
        <v>23890</v>
      </c>
    </row>
    <row r="582" spans="1:16" x14ac:dyDescent="0.35">
      <c r="A582">
        <v>14</v>
      </c>
      <c r="B582">
        <v>40</v>
      </c>
      <c r="C582">
        <v>28</v>
      </c>
      <c r="D582">
        <v>10</v>
      </c>
      <c r="E582">
        <v>180</v>
      </c>
      <c r="F582">
        <v>4</v>
      </c>
      <c r="G582">
        <v>2</v>
      </c>
      <c r="H582">
        <v>3</v>
      </c>
      <c r="I582">
        <v>4</v>
      </c>
      <c r="J582">
        <v>1</v>
      </c>
      <c r="K582">
        <v>1</v>
      </c>
      <c r="L582">
        <v>4</v>
      </c>
      <c r="M582">
        <v>30</v>
      </c>
      <c r="N582">
        <v>22</v>
      </c>
      <c r="O582">
        <v>819</v>
      </c>
      <c r="P582">
        <v>23335</v>
      </c>
    </row>
    <row r="583" spans="1:16" x14ac:dyDescent="0.35">
      <c r="A583">
        <v>14</v>
      </c>
      <c r="B583">
        <v>40</v>
      </c>
      <c r="C583">
        <v>28</v>
      </c>
      <c r="D583">
        <v>8</v>
      </c>
      <c r="E583">
        <v>160</v>
      </c>
      <c r="F583">
        <v>4</v>
      </c>
      <c r="G583">
        <v>4</v>
      </c>
      <c r="H583">
        <v>3</v>
      </c>
      <c r="I583">
        <v>4</v>
      </c>
      <c r="J583">
        <v>1</v>
      </c>
      <c r="K583">
        <v>1</v>
      </c>
      <c r="L583">
        <v>4</v>
      </c>
      <c r="M583">
        <v>33</v>
      </c>
      <c r="N583">
        <v>25</v>
      </c>
      <c r="O583">
        <v>819</v>
      </c>
      <c r="P583">
        <v>19995</v>
      </c>
    </row>
    <row r="584" spans="1:16" x14ac:dyDescent="0.35">
      <c r="A584">
        <v>13</v>
      </c>
      <c r="B584">
        <v>41</v>
      </c>
      <c r="C584">
        <v>12</v>
      </c>
      <c r="D584">
        <v>9</v>
      </c>
      <c r="E584">
        <v>485</v>
      </c>
      <c r="F584">
        <v>12</v>
      </c>
      <c r="G584">
        <v>4</v>
      </c>
      <c r="H584">
        <v>4</v>
      </c>
      <c r="I584">
        <v>2</v>
      </c>
      <c r="J584">
        <v>31</v>
      </c>
      <c r="K584">
        <v>1</v>
      </c>
      <c r="L584">
        <v>7</v>
      </c>
      <c r="M584">
        <v>12</v>
      </c>
      <c r="N584">
        <v>8</v>
      </c>
      <c r="O584">
        <v>2774</v>
      </c>
      <c r="P584">
        <v>248500</v>
      </c>
    </row>
    <row r="585" spans="1:16" x14ac:dyDescent="0.35">
      <c r="A585">
        <v>13</v>
      </c>
      <c r="B585">
        <v>41</v>
      </c>
      <c r="C585">
        <v>12</v>
      </c>
      <c r="D585">
        <v>9</v>
      </c>
      <c r="E585">
        <v>485</v>
      </c>
      <c r="F585">
        <v>12</v>
      </c>
      <c r="G585">
        <v>4</v>
      </c>
      <c r="H585">
        <v>4</v>
      </c>
      <c r="I585">
        <v>2</v>
      </c>
      <c r="J585">
        <v>31</v>
      </c>
      <c r="K585">
        <v>1</v>
      </c>
      <c r="L585">
        <v>9</v>
      </c>
      <c r="M585">
        <v>12</v>
      </c>
      <c r="N585">
        <v>8</v>
      </c>
      <c r="O585">
        <v>2774</v>
      </c>
      <c r="P585">
        <v>205840</v>
      </c>
    </row>
    <row r="586" spans="1:16" x14ac:dyDescent="0.35">
      <c r="A586">
        <v>32</v>
      </c>
      <c r="B586">
        <v>42</v>
      </c>
      <c r="C586">
        <v>1</v>
      </c>
      <c r="D586">
        <v>10</v>
      </c>
      <c r="E586">
        <v>238</v>
      </c>
      <c r="F586">
        <v>8</v>
      </c>
      <c r="G586">
        <v>2</v>
      </c>
      <c r="H586">
        <v>4</v>
      </c>
      <c r="I586">
        <v>2</v>
      </c>
      <c r="J586">
        <v>64</v>
      </c>
      <c r="K586">
        <v>2</v>
      </c>
      <c r="L586">
        <v>9</v>
      </c>
      <c r="M586">
        <v>16</v>
      </c>
      <c r="N586">
        <v>12</v>
      </c>
      <c r="O586">
        <v>617</v>
      </c>
      <c r="P586">
        <v>2323</v>
      </c>
    </row>
    <row r="587" spans="1:16" x14ac:dyDescent="0.35">
      <c r="A587">
        <v>32</v>
      </c>
      <c r="B587">
        <v>42</v>
      </c>
      <c r="C587">
        <v>1</v>
      </c>
      <c r="D587">
        <v>10</v>
      </c>
      <c r="E587">
        <v>238</v>
      </c>
      <c r="F587">
        <v>8</v>
      </c>
      <c r="G587">
        <v>2</v>
      </c>
      <c r="H587">
        <v>4</v>
      </c>
      <c r="I587">
        <v>4</v>
      </c>
      <c r="J587">
        <v>64</v>
      </c>
      <c r="K587">
        <v>2</v>
      </c>
      <c r="L587">
        <v>15</v>
      </c>
      <c r="M587">
        <v>16</v>
      </c>
      <c r="N587">
        <v>12</v>
      </c>
      <c r="O587">
        <v>617</v>
      </c>
      <c r="P587">
        <v>2170</v>
      </c>
    </row>
    <row r="588" spans="1:16" x14ac:dyDescent="0.35">
      <c r="A588">
        <v>32</v>
      </c>
      <c r="B588">
        <v>42</v>
      </c>
      <c r="C588">
        <v>2</v>
      </c>
      <c r="D588">
        <v>10</v>
      </c>
      <c r="E588">
        <v>238</v>
      </c>
      <c r="F588">
        <v>8</v>
      </c>
      <c r="G588">
        <v>2</v>
      </c>
      <c r="H588">
        <v>4</v>
      </c>
      <c r="I588">
        <v>2</v>
      </c>
      <c r="J588">
        <v>64</v>
      </c>
      <c r="K588">
        <v>2</v>
      </c>
      <c r="L588">
        <v>9</v>
      </c>
      <c r="M588">
        <v>16</v>
      </c>
      <c r="N588">
        <v>12</v>
      </c>
      <c r="O588">
        <v>617</v>
      </c>
      <c r="P588">
        <v>2443</v>
      </c>
    </row>
    <row r="589" spans="1:16" x14ac:dyDescent="0.35">
      <c r="A589">
        <v>32</v>
      </c>
      <c r="B589">
        <v>42</v>
      </c>
      <c r="C589">
        <v>2</v>
      </c>
      <c r="D589">
        <v>10</v>
      </c>
      <c r="E589">
        <v>238</v>
      </c>
      <c r="F589">
        <v>8</v>
      </c>
      <c r="G589">
        <v>2</v>
      </c>
      <c r="H589">
        <v>4</v>
      </c>
      <c r="I589">
        <v>4</v>
      </c>
      <c r="J589">
        <v>64</v>
      </c>
      <c r="K589">
        <v>2</v>
      </c>
      <c r="L589">
        <v>15</v>
      </c>
      <c r="M589">
        <v>16</v>
      </c>
      <c r="N589">
        <v>12</v>
      </c>
      <c r="O589">
        <v>617</v>
      </c>
      <c r="P589">
        <v>2304</v>
      </c>
    </row>
    <row r="590" spans="1:16" x14ac:dyDescent="0.35">
      <c r="A590">
        <v>31</v>
      </c>
      <c r="B590">
        <v>44</v>
      </c>
      <c r="C590">
        <v>27</v>
      </c>
      <c r="D590">
        <v>9</v>
      </c>
      <c r="E590">
        <v>562</v>
      </c>
      <c r="F590">
        <v>8</v>
      </c>
      <c r="G590">
        <v>1</v>
      </c>
      <c r="H590">
        <v>4</v>
      </c>
      <c r="I590">
        <v>2</v>
      </c>
      <c r="J590">
        <v>31</v>
      </c>
      <c r="K590">
        <v>1</v>
      </c>
      <c r="L590">
        <v>9</v>
      </c>
      <c r="M590">
        <v>23</v>
      </c>
      <c r="N590">
        <v>16</v>
      </c>
      <c r="O590">
        <v>416</v>
      </c>
      <c r="P590">
        <v>184900</v>
      </c>
    </row>
    <row r="591" spans="1:16" x14ac:dyDescent="0.35">
      <c r="A591">
        <v>13</v>
      </c>
      <c r="B591">
        <v>45</v>
      </c>
      <c r="C591">
        <v>13</v>
      </c>
      <c r="D591">
        <v>9</v>
      </c>
      <c r="E591">
        <v>515</v>
      </c>
      <c r="F591">
        <v>12</v>
      </c>
      <c r="G591">
        <v>4</v>
      </c>
      <c r="H591">
        <v>4</v>
      </c>
      <c r="I591">
        <v>2</v>
      </c>
      <c r="J591">
        <v>31</v>
      </c>
      <c r="K591">
        <v>1</v>
      </c>
      <c r="L591">
        <v>9</v>
      </c>
      <c r="M591">
        <v>15</v>
      </c>
      <c r="N591">
        <v>9</v>
      </c>
      <c r="O591">
        <v>2774</v>
      </c>
      <c r="P591">
        <v>214670</v>
      </c>
    </row>
    <row r="592" spans="1:16" x14ac:dyDescent="0.35">
      <c r="A592">
        <v>13</v>
      </c>
      <c r="B592">
        <v>45</v>
      </c>
      <c r="C592">
        <v>13</v>
      </c>
      <c r="D592">
        <v>9</v>
      </c>
      <c r="E592">
        <v>515</v>
      </c>
      <c r="F592">
        <v>12</v>
      </c>
      <c r="G592">
        <v>1</v>
      </c>
      <c r="H592">
        <v>4</v>
      </c>
      <c r="I592">
        <v>2</v>
      </c>
      <c r="J592">
        <v>31</v>
      </c>
      <c r="K592">
        <v>1</v>
      </c>
      <c r="L592">
        <v>9</v>
      </c>
      <c r="M592">
        <v>16</v>
      </c>
      <c r="N592">
        <v>9</v>
      </c>
      <c r="O592">
        <v>2774</v>
      </c>
      <c r="P592">
        <v>224670</v>
      </c>
    </row>
    <row r="593" spans="1:16" x14ac:dyDescent="0.35">
      <c r="A593">
        <v>13</v>
      </c>
      <c r="B593">
        <v>45</v>
      </c>
      <c r="C593">
        <v>14</v>
      </c>
      <c r="D593">
        <v>9</v>
      </c>
      <c r="E593">
        <v>515</v>
      </c>
      <c r="F593">
        <v>12</v>
      </c>
      <c r="G593">
        <v>4</v>
      </c>
      <c r="H593">
        <v>4</v>
      </c>
      <c r="I593">
        <v>2</v>
      </c>
      <c r="J593">
        <v>31</v>
      </c>
      <c r="K593">
        <v>1</v>
      </c>
      <c r="L593">
        <v>9</v>
      </c>
      <c r="M593">
        <v>15</v>
      </c>
      <c r="N593">
        <v>9</v>
      </c>
      <c r="O593">
        <v>2774</v>
      </c>
      <c r="P593">
        <v>217890</v>
      </c>
    </row>
    <row r="594" spans="1:16" x14ac:dyDescent="0.35">
      <c r="A594">
        <v>13</v>
      </c>
      <c r="B594">
        <v>45</v>
      </c>
      <c r="C594">
        <v>14</v>
      </c>
      <c r="D594">
        <v>9</v>
      </c>
      <c r="E594">
        <v>515</v>
      </c>
      <c r="F594">
        <v>12</v>
      </c>
      <c r="G594">
        <v>1</v>
      </c>
      <c r="H594">
        <v>4</v>
      </c>
      <c r="I594">
        <v>2</v>
      </c>
      <c r="J594">
        <v>31</v>
      </c>
      <c r="K594">
        <v>1</v>
      </c>
      <c r="L594">
        <v>9</v>
      </c>
      <c r="M594">
        <v>16</v>
      </c>
      <c r="N594">
        <v>9</v>
      </c>
      <c r="O594">
        <v>2774</v>
      </c>
      <c r="P594">
        <v>228339</v>
      </c>
    </row>
    <row r="595" spans="1:16" x14ac:dyDescent="0.35">
      <c r="A595">
        <v>13</v>
      </c>
      <c r="B595">
        <v>45</v>
      </c>
      <c r="C595">
        <v>15</v>
      </c>
      <c r="D595">
        <v>9</v>
      </c>
      <c r="E595">
        <v>515</v>
      </c>
      <c r="F595">
        <v>12</v>
      </c>
      <c r="G595">
        <v>1</v>
      </c>
      <c r="H595">
        <v>4</v>
      </c>
      <c r="I595">
        <v>2</v>
      </c>
      <c r="J595">
        <v>31</v>
      </c>
      <c r="K595">
        <v>1</v>
      </c>
      <c r="L595">
        <v>9</v>
      </c>
      <c r="M595">
        <v>16</v>
      </c>
      <c r="N595">
        <v>9</v>
      </c>
      <c r="O595">
        <v>2774</v>
      </c>
      <c r="P595">
        <v>228339</v>
      </c>
    </row>
    <row r="596" spans="1:16" x14ac:dyDescent="0.35">
      <c r="A596">
        <v>13</v>
      </c>
      <c r="B596">
        <v>45</v>
      </c>
      <c r="C596">
        <v>15</v>
      </c>
      <c r="D596">
        <v>9</v>
      </c>
      <c r="E596">
        <v>515</v>
      </c>
      <c r="F596">
        <v>12</v>
      </c>
      <c r="G596">
        <v>4</v>
      </c>
      <c r="H596">
        <v>4</v>
      </c>
      <c r="I596">
        <v>2</v>
      </c>
      <c r="J596">
        <v>31</v>
      </c>
      <c r="K596">
        <v>1</v>
      </c>
      <c r="L596">
        <v>9</v>
      </c>
      <c r="M596">
        <v>15</v>
      </c>
      <c r="N596">
        <v>9</v>
      </c>
      <c r="O596">
        <v>2774</v>
      </c>
      <c r="P596">
        <v>217890</v>
      </c>
    </row>
    <row r="597" spans="1:16" x14ac:dyDescent="0.35">
      <c r="A597">
        <v>29</v>
      </c>
      <c r="B597">
        <v>43</v>
      </c>
      <c r="C597">
        <v>21</v>
      </c>
      <c r="D597">
        <v>9</v>
      </c>
      <c r="E597">
        <v>543</v>
      </c>
      <c r="F597">
        <v>12</v>
      </c>
      <c r="G597">
        <v>2</v>
      </c>
      <c r="H597">
        <v>4</v>
      </c>
      <c r="I597">
        <v>4</v>
      </c>
      <c r="J597">
        <v>32</v>
      </c>
      <c r="K597">
        <v>2</v>
      </c>
      <c r="L597">
        <v>15</v>
      </c>
      <c r="M597">
        <v>16</v>
      </c>
      <c r="N597">
        <v>10</v>
      </c>
      <c r="O597">
        <v>67</v>
      </c>
      <c r="P597">
        <v>366000</v>
      </c>
    </row>
    <row r="598" spans="1:16" x14ac:dyDescent="0.35">
      <c r="A598">
        <v>29</v>
      </c>
      <c r="B598">
        <v>43</v>
      </c>
      <c r="C598">
        <v>21</v>
      </c>
      <c r="D598">
        <v>9</v>
      </c>
      <c r="E598">
        <v>631</v>
      </c>
      <c r="F598">
        <v>12</v>
      </c>
      <c r="G598">
        <v>2</v>
      </c>
      <c r="H598">
        <v>4</v>
      </c>
      <c r="I598">
        <v>4</v>
      </c>
      <c r="J598">
        <v>33</v>
      </c>
      <c r="K598">
        <v>2</v>
      </c>
      <c r="L598">
        <v>15</v>
      </c>
      <c r="M598">
        <v>16</v>
      </c>
      <c r="N598">
        <v>10</v>
      </c>
      <c r="O598">
        <v>67</v>
      </c>
      <c r="P598">
        <v>455500</v>
      </c>
    </row>
    <row r="599" spans="1:16" x14ac:dyDescent="0.35">
      <c r="A599">
        <v>29</v>
      </c>
      <c r="B599">
        <v>43</v>
      </c>
      <c r="C599">
        <v>21</v>
      </c>
      <c r="D599">
        <v>9</v>
      </c>
      <c r="E599">
        <v>604</v>
      </c>
      <c r="F599">
        <v>12</v>
      </c>
      <c r="G599">
        <v>2</v>
      </c>
      <c r="H599">
        <v>4</v>
      </c>
      <c r="I599">
        <v>4</v>
      </c>
      <c r="J599">
        <v>33</v>
      </c>
      <c r="K599">
        <v>2</v>
      </c>
      <c r="L599">
        <v>15</v>
      </c>
      <c r="M599">
        <v>16</v>
      </c>
      <c r="N599">
        <v>10</v>
      </c>
      <c r="O599">
        <v>67</v>
      </c>
      <c r="P599">
        <v>405500</v>
      </c>
    </row>
    <row r="600" spans="1:16" x14ac:dyDescent="0.35">
      <c r="A600">
        <v>29</v>
      </c>
      <c r="B600">
        <v>43</v>
      </c>
      <c r="C600">
        <v>22</v>
      </c>
      <c r="D600">
        <v>9</v>
      </c>
      <c r="E600">
        <v>543</v>
      </c>
      <c r="F600">
        <v>12</v>
      </c>
      <c r="G600">
        <v>2</v>
      </c>
      <c r="H600">
        <v>4</v>
      </c>
      <c r="I600">
        <v>4</v>
      </c>
      <c r="J600">
        <v>32</v>
      </c>
      <c r="K600">
        <v>2</v>
      </c>
      <c r="L600">
        <v>15</v>
      </c>
      <c r="M600">
        <v>16</v>
      </c>
      <c r="N600">
        <v>10</v>
      </c>
      <c r="O600">
        <v>67</v>
      </c>
      <c r="P600">
        <v>372500</v>
      </c>
    </row>
    <row r="601" spans="1:16" x14ac:dyDescent="0.35">
      <c r="A601">
        <v>29</v>
      </c>
      <c r="B601">
        <v>43</v>
      </c>
      <c r="C601">
        <v>22</v>
      </c>
      <c r="D601">
        <v>9</v>
      </c>
      <c r="E601">
        <v>620</v>
      </c>
      <c r="F601">
        <v>12</v>
      </c>
      <c r="G601">
        <v>2</v>
      </c>
      <c r="H601">
        <v>4</v>
      </c>
      <c r="I601">
        <v>4</v>
      </c>
      <c r="J601">
        <v>33</v>
      </c>
      <c r="K601">
        <v>2</v>
      </c>
      <c r="L601">
        <v>15</v>
      </c>
      <c r="M601">
        <v>16</v>
      </c>
      <c r="N601">
        <v>10</v>
      </c>
      <c r="O601">
        <v>67</v>
      </c>
      <c r="P601">
        <v>412000</v>
      </c>
    </row>
    <row r="602" spans="1:16" x14ac:dyDescent="0.35">
      <c r="A602">
        <v>29</v>
      </c>
      <c r="B602">
        <v>43</v>
      </c>
      <c r="C602">
        <v>23</v>
      </c>
      <c r="D602">
        <v>9</v>
      </c>
      <c r="E602">
        <v>543</v>
      </c>
      <c r="F602">
        <v>12</v>
      </c>
      <c r="G602">
        <v>2</v>
      </c>
      <c r="H602">
        <v>4</v>
      </c>
      <c r="I602">
        <v>4</v>
      </c>
      <c r="J602">
        <v>32</v>
      </c>
      <c r="K602">
        <v>2</v>
      </c>
      <c r="L602">
        <v>15</v>
      </c>
      <c r="M602">
        <v>16</v>
      </c>
      <c r="N602">
        <v>10</v>
      </c>
      <c r="O602">
        <v>67</v>
      </c>
      <c r="P602">
        <v>379050</v>
      </c>
    </row>
    <row r="603" spans="1:16" x14ac:dyDescent="0.35">
      <c r="A603">
        <v>29</v>
      </c>
      <c r="B603">
        <v>43</v>
      </c>
      <c r="C603">
        <v>23</v>
      </c>
      <c r="D603">
        <v>9</v>
      </c>
      <c r="E603">
        <v>620</v>
      </c>
      <c r="F603">
        <v>12</v>
      </c>
      <c r="G603">
        <v>2</v>
      </c>
      <c r="H603">
        <v>4</v>
      </c>
      <c r="I603">
        <v>4</v>
      </c>
      <c r="J603">
        <v>35</v>
      </c>
      <c r="K603">
        <v>2</v>
      </c>
      <c r="L603">
        <v>15</v>
      </c>
      <c r="M603">
        <v>16</v>
      </c>
      <c r="N603">
        <v>10</v>
      </c>
      <c r="O603">
        <v>67</v>
      </c>
      <c r="P603">
        <v>418950</v>
      </c>
    </row>
    <row r="604" spans="1:16" x14ac:dyDescent="0.35">
      <c r="A604">
        <v>13</v>
      </c>
      <c r="B604">
        <v>46</v>
      </c>
      <c r="C604">
        <v>20</v>
      </c>
      <c r="D604">
        <v>9</v>
      </c>
      <c r="E604">
        <v>611</v>
      </c>
      <c r="F604">
        <v>12</v>
      </c>
      <c r="G604">
        <v>1</v>
      </c>
      <c r="H604">
        <v>4</v>
      </c>
      <c r="I604">
        <v>2</v>
      </c>
      <c r="J604">
        <v>31</v>
      </c>
      <c r="K604">
        <v>3</v>
      </c>
      <c r="L604">
        <v>9</v>
      </c>
      <c r="M604">
        <v>15</v>
      </c>
      <c r="N604">
        <v>11</v>
      </c>
      <c r="O604">
        <v>2774</v>
      </c>
      <c r="P604">
        <v>320580</v>
      </c>
    </row>
    <row r="605" spans="1:16" x14ac:dyDescent="0.35">
      <c r="A605">
        <v>13</v>
      </c>
      <c r="B605">
        <v>46</v>
      </c>
      <c r="C605">
        <v>20</v>
      </c>
      <c r="D605">
        <v>9</v>
      </c>
      <c r="E605">
        <v>611</v>
      </c>
      <c r="F605">
        <v>12</v>
      </c>
      <c r="G605">
        <v>4</v>
      </c>
      <c r="H605">
        <v>4</v>
      </c>
      <c r="I605">
        <v>2</v>
      </c>
      <c r="J605">
        <v>31</v>
      </c>
      <c r="K605">
        <v>3</v>
      </c>
      <c r="L605">
        <v>9</v>
      </c>
      <c r="M605">
        <v>15</v>
      </c>
      <c r="N605">
        <v>11</v>
      </c>
      <c r="O605">
        <v>2774</v>
      </c>
      <c r="P605">
        <v>310543</v>
      </c>
    </row>
    <row r="606" spans="1:16" x14ac:dyDescent="0.35">
      <c r="A606">
        <v>13</v>
      </c>
      <c r="B606">
        <v>46</v>
      </c>
      <c r="C606">
        <v>21</v>
      </c>
      <c r="D606">
        <v>9</v>
      </c>
      <c r="E606">
        <v>611</v>
      </c>
      <c r="F606">
        <v>12</v>
      </c>
      <c r="G606">
        <v>4</v>
      </c>
      <c r="H606">
        <v>4</v>
      </c>
      <c r="I606">
        <v>2</v>
      </c>
      <c r="J606">
        <v>31</v>
      </c>
      <c r="K606">
        <v>3</v>
      </c>
      <c r="L606">
        <v>9</v>
      </c>
      <c r="M606">
        <v>15</v>
      </c>
      <c r="N606">
        <v>11</v>
      </c>
      <c r="O606">
        <v>2774</v>
      </c>
      <c r="P606">
        <v>310543</v>
      </c>
    </row>
    <row r="607" spans="1:16" x14ac:dyDescent="0.35">
      <c r="A607">
        <v>13</v>
      </c>
      <c r="B607">
        <v>46</v>
      </c>
      <c r="C607">
        <v>22</v>
      </c>
      <c r="D607">
        <v>9</v>
      </c>
      <c r="E607">
        <v>611</v>
      </c>
      <c r="F607">
        <v>12</v>
      </c>
      <c r="G607">
        <v>1</v>
      </c>
      <c r="H607">
        <v>4</v>
      </c>
      <c r="I607">
        <v>2</v>
      </c>
      <c r="J607">
        <v>31</v>
      </c>
      <c r="K607">
        <v>3</v>
      </c>
      <c r="L607">
        <v>9</v>
      </c>
      <c r="M607">
        <v>15</v>
      </c>
      <c r="N607">
        <v>11</v>
      </c>
      <c r="O607">
        <v>2774</v>
      </c>
      <c r="P607">
        <v>320580</v>
      </c>
    </row>
    <row r="608" spans="1:16" x14ac:dyDescent="0.35">
      <c r="A608">
        <v>13</v>
      </c>
      <c r="B608">
        <v>46</v>
      </c>
      <c r="C608">
        <v>22</v>
      </c>
      <c r="D608">
        <v>9</v>
      </c>
      <c r="E608">
        <v>661</v>
      </c>
      <c r="F608">
        <v>12</v>
      </c>
      <c r="G608">
        <v>1</v>
      </c>
      <c r="H608">
        <v>4</v>
      </c>
      <c r="I608">
        <v>2</v>
      </c>
      <c r="J608">
        <v>26</v>
      </c>
      <c r="K608">
        <v>3</v>
      </c>
      <c r="L608">
        <v>9</v>
      </c>
      <c r="M608">
        <v>15</v>
      </c>
      <c r="N608">
        <v>11</v>
      </c>
      <c r="O608">
        <v>2774</v>
      </c>
      <c r="P608">
        <v>410000</v>
      </c>
    </row>
    <row r="609" spans="1:16" x14ac:dyDescent="0.35">
      <c r="A609">
        <v>30</v>
      </c>
      <c r="B609">
        <v>33</v>
      </c>
      <c r="C609">
        <v>24</v>
      </c>
      <c r="D609">
        <v>10</v>
      </c>
      <c r="E609">
        <v>157</v>
      </c>
      <c r="F609">
        <v>4</v>
      </c>
      <c r="G609">
        <v>2</v>
      </c>
      <c r="H609">
        <v>3</v>
      </c>
      <c r="I609">
        <v>4</v>
      </c>
      <c r="J609">
        <v>70</v>
      </c>
      <c r="K609">
        <v>1</v>
      </c>
      <c r="L609">
        <v>12</v>
      </c>
      <c r="M609">
        <v>28</v>
      </c>
      <c r="N609">
        <v>22</v>
      </c>
      <c r="O609">
        <v>586</v>
      </c>
      <c r="P609">
        <v>24470</v>
      </c>
    </row>
    <row r="610" spans="1:16" x14ac:dyDescent="0.35">
      <c r="A610">
        <v>30</v>
      </c>
      <c r="B610">
        <v>33</v>
      </c>
      <c r="C610">
        <v>24</v>
      </c>
      <c r="D610">
        <v>10</v>
      </c>
      <c r="E610">
        <v>157</v>
      </c>
      <c r="F610">
        <v>4</v>
      </c>
      <c r="G610">
        <v>2</v>
      </c>
      <c r="H610">
        <v>3</v>
      </c>
      <c r="I610">
        <v>4</v>
      </c>
      <c r="J610">
        <v>70</v>
      </c>
      <c r="K610">
        <v>1</v>
      </c>
      <c r="L610">
        <v>12</v>
      </c>
      <c r="M610">
        <v>28</v>
      </c>
      <c r="N610">
        <v>22</v>
      </c>
      <c r="O610">
        <v>586</v>
      </c>
      <c r="P610">
        <v>20940</v>
      </c>
    </row>
    <row r="611" spans="1:16" x14ac:dyDescent="0.35">
      <c r="A611">
        <v>30</v>
      </c>
      <c r="B611">
        <v>33</v>
      </c>
      <c r="C611">
        <v>24</v>
      </c>
      <c r="D611">
        <v>10</v>
      </c>
      <c r="E611">
        <v>157</v>
      </c>
      <c r="F611">
        <v>4</v>
      </c>
      <c r="G611">
        <v>4</v>
      </c>
      <c r="H611">
        <v>3</v>
      </c>
      <c r="I611">
        <v>4</v>
      </c>
      <c r="J611">
        <v>70</v>
      </c>
      <c r="K611">
        <v>1</v>
      </c>
      <c r="L611">
        <v>12</v>
      </c>
      <c r="M611">
        <v>28</v>
      </c>
      <c r="N611">
        <v>21</v>
      </c>
      <c r="O611">
        <v>586</v>
      </c>
      <c r="P611">
        <v>19940</v>
      </c>
    </row>
    <row r="612" spans="1:16" x14ac:dyDescent="0.35">
      <c r="A612">
        <v>30</v>
      </c>
      <c r="B612">
        <v>33</v>
      </c>
      <c r="C612">
        <v>24</v>
      </c>
      <c r="D612">
        <v>10</v>
      </c>
      <c r="E612">
        <v>157</v>
      </c>
      <c r="F612">
        <v>4</v>
      </c>
      <c r="G612">
        <v>2</v>
      </c>
      <c r="H612">
        <v>3</v>
      </c>
      <c r="I612">
        <v>4</v>
      </c>
      <c r="J612">
        <v>70</v>
      </c>
      <c r="K612">
        <v>1</v>
      </c>
      <c r="L612">
        <v>12</v>
      </c>
      <c r="M612">
        <v>28</v>
      </c>
      <c r="N612">
        <v>22</v>
      </c>
      <c r="O612">
        <v>586</v>
      </c>
      <c r="P612">
        <v>22070</v>
      </c>
    </row>
    <row r="613" spans="1:16" x14ac:dyDescent="0.35">
      <c r="A613">
        <v>30</v>
      </c>
      <c r="B613">
        <v>33</v>
      </c>
      <c r="C613">
        <v>25</v>
      </c>
      <c r="D613">
        <v>10</v>
      </c>
      <c r="E613">
        <v>157</v>
      </c>
      <c r="F613">
        <v>4</v>
      </c>
      <c r="G613">
        <v>4</v>
      </c>
      <c r="H613">
        <v>3</v>
      </c>
      <c r="I613">
        <v>4</v>
      </c>
      <c r="J613">
        <v>70</v>
      </c>
      <c r="K613">
        <v>1</v>
      </c>
      <c r="L613">
        <v>12</v>
      </c>
      <c r="M613">
        <v>28</v>
      </c>
      <c r="N613">
        <v>21</v>
      </c>
      <c r="O613">
        <v>586</v>
      </c>
      <c r="P613">
        <v>20140</v>
      </c>
    </row>
    <row r="614" spans="1:16" x14ac:dyDescent="0.35">
      <c r="A614">
        <v>30</v>
      </c>
      <c r="B614">
        <v>33</v>
      </c>
      <c r="C614">
        <v>25</v>
      </c>
      <c r="D614">
        <v>10</v>
      </c>
      <c r="E614">
        <v>157</v>
      </c>
      <c r="F614">
        <v>4</v>
      </c>
      <c r="G614">
        <v>2</v>
      </c>
      <c r="H614">
        <v>3</v>
      </c>
      <c r="I614">
        <v>4</v>
      </c>
      <c r="J614">
        <v>70</v>
      </c>
      <c r="K614">
        <v>1</v>
      </c>
      <c r="L614">
        <v>12</v>
      </c>
      <c r="M614">
        <v>28</v>
      </c>
      <c r="N614">
        <v>22</v>
      </c>
      <c r="O614">
        <v>586</v>
      </c>
      <c r="P614">
        <v>24670</v>
      </c>
    </row>
    <row r="615" spans="1:16" x14ac:dyDescent="0.35">
      <c r="A615">
        <v>30</v>
      </c>
      <c r="B615">
        <v>33</v>
      </c>
      <c r="C615">
        <v>25</v>
      </c>
      <c r="D615">
        <v>10</v>
      </c>
      <c r="E615">
        <v>157</v>
      </c>
      <c r="F615">
        <v>4</v>
      </c>
      <c r="G615">
        <v>2</v>
      </c>
      <c r="H615">
        <v>3</v>
      </c>
      <c r="I615">
        <v>4</v>
      </c>
      <c r="J615">
        <v>70</v>
      </c>
      <c r="K615">
        <v>1</v>
      </c>
      <c r="L615">
        <v>12</v>
      </c>
      <c r="M615">
        <v>28</v>
      </c>
      <c r="N615">
        <v>22</v>
      </c>
      <c r="O615">
        <v>586</v>
      </c>
      <c r="P615">
        <v>21140</v>
      </c>
    </row>
    <row r="616" spans="1:16" x14ac:dyDescent="0.35">
      <c r="A616">
        <v>30</v>
      </c>
      <c r="B616">
        <v>33</v>
      </c>
      <c r="C616">
        <v>25</v>
      </c>
      <c r="D616">
        <v>10</v>
      </c>
      <c r="E616">
        <v>157</v>
      </c>
      <c r="F616">
        <v>4</v>
      </c>
      <c r="G616">
        <v>2</v>
      </c>
      <c r="H616">
        <v>3</v>
      </c>
      <c r="I616">
        <v>4</v>
      </c>
      <c r="J616">
        <v>70</v>
      </c>
      <c r="K616">
        <v>1</v>
      </c>
      <c r="L616">
        <v>12</v>
      </c>
      <c r="M616">
        <v>28</v>
      </c>
      <c r="N616">
        <v>22</v>
      </c>
      <c r="O616">
        <v>586</v>
      </c>
      <c r="P616">
        <v>22270</v>
      </c>
    </row>
    <row r="617" spans="1:16" x14ac:dyDescent="0.35">
      <c r="A617">
        <v>30</v>
      </c>
      <c r="B617">
        <v>33</v>
      </c>
      <c r="C617">
        <v>26</v>
      </c>
      <c r="D617">
        <v>10</v>
      </c>
      <c r="E617">
        <v>157</v>
      </c>
      <c r="F617">
        <v>4</v>
      </c>
      <c r="G617">
        <v>2</v>
      </c>
      <c r="H617">
        <v>3</v>
      </c>
      <c r="I617">
        <v>4</v>
      </c>
      <c r="J617">
        <v>70</v>
      </c>
      <c r="K617">
        <v>1</v>
      </c>
      <c r="L617">
        <v>12</v>
      </c>
      <c r="M617">
        <v>28</v>
      </c>
      <c r="N617">
        <v>21</v>
      </c>
      <c r="O617">
        <v>586</v>
      </c>
      <c r="P617">
        <v>24770</v>
      </c>
    </row>
    <row r="618" spans="1:16" x14ac:dyDescent="0.35">
      <c r="A618">
        <v>30</v>
      </c>
      <c r="B618">
        <v>33</v>
      </c>
      <c r="C618">
        <v>26</v>
      </c>
      <c r="D618">
        <v>10</v>
      </c>
      <c r="E618">
        <v>157</v>
      </c>
      <c r="F618">
        <v>4</v>
      </c>
      <c r="G618">
        <v>2</v>
      </c>
      <c r="H618">
        <v>3</v>
      </c>
      <c r="I618">
        <v>4</v>
      </c>
      <c r="J618">
        <v>70</v>
      </c>
      <c r="K618">
        <v>1</v>
      </c>
      <c r="L618">
        <v>12</v>
      </c>
      <c r="M618">
        <v>28</v>
      </c>
      <c r="N618">
        <v>21</v>
      </c>
      <c r="O618">
        <v>586</v>
      </c>
      <c r="P618">
        <v>22370</v>
      </c>
    </row>
    <row r="619" spans="1:16" x14ac:dyDescent="0.35">
      <c r="A619">
        <v>30</v>
      </c>
      <c r="B619">
        <v>33</v>
      </c>
      <c r="C619">
        <v>26</v>
      </c>
      <c r="D619">
        <v>10</v>
      </c>
      <c r="E619">
        <v>157</v>
      </c>
      <c r="F619">
        <v>4</v>
      </c>
      <c r="G619">
        <v>2</v>
      </c>
      <c r="H619">
        <v>3</v>
      </c>
      <c r="I619">
        <v>4</v>
      </c>
      <c r="J619">
        <v>70</v>
      </c>
      <c r="K619">
        <v>1</v>
      </c>
      <c r="L619">
        <v>12</v>
      </c>
      <c r="M619">
        <v>28</v>
      </c>
      <c r="N619">
        <v>21</v>
      </c>
      <c r="O619">
        <v>586</v>
      </c>
      <c r="P619">
        <v>21240</v>
      </c>
    </row>
    <row r="620" spans="1:16" x14ac:dyDescent="0.35">
      <c r="A620">
        <v>6</v>
      </c>
      <c r="B620">
        <v>49</v>
      </c>
      <c r="C620">
        <v>26</v>
      </c>
      <c r="D620">
        <v>9</v>
      </c>
      <c r="E620">
        <v>445</v>
      </c>
      <c r="F620">
        <v>8</v>
      </c>
      <c r="G620">
        <v>2</v>
      </c>
      <c r="H620">
        <v>1</v>
      </c>
      <c r="I620">
        <v>4</v>
      </c>
      <c r="J620">
        <v>65</v>
      </c>
      <c r="K620">
        <v>2</v>
      </c>
      <c r="L620">
        <v>15</v>
      </c>
      <c r="M620">
        <v>24</v>
      </c>
      <c r="N620">
        <v>16</v>
      </c>
      <c r="O620">
        <v>3916</v>
      </c>
      <c r="P620">
        <v>92600</v>
      </c>
    </row>
    <row r="621" spans="1:16" x14ac:dyDescent="0.35">
      <c r="A621">
        <v>6</v>
      </c>
      <c r="B621">
        <v>49</v>
      </c>
      <c r="C621">
        <v>26</v>
      </c>
      <c r="D621">
        <v>9</v>
      </c>
      <c r="E621">
        <v>315</v>
      </c>
      <c r="F621">
        <v>6</v>
      </c>
      <c r="G621">
        <v>2</v>
      </c>
      <c r="H621">
        <v>1</v>
      </c>
      <c r="I621">
        <v>4</v>
      </c>
      <c r="J621">
        <v>68</v>
      </c>
      <c r="K621">
        <v>2</v>
      </c>
      <c r="L621">
        <v>15</v>
      </c>
      <c r="M621">
        <v>29</v>
      </c>
      <c r="N621">
        <v>20</v>
      </c>
      <c r="O621">
        <v>3916</v>
      </c>
      <c r="P621">
        <v>81300</v>
      </c>
    </row>
    <row r="622" spans="1:16" x14ac:dyDescent="0.35">
      <c r="A622">
        <v>6</v>
      </c>
      <c r="B622">
        <v>49</v>
      </c>
      <c r="C622">
        <v>26</v>
      </c>
      <c r="D622">
        <v>9</v>
      </c>
      <c r="E622">
        <v>315</v>
      </c>
      <c r="F622">
        <v>6</v>
      </c>
      <c r="G622">
        <v>2</v>
      </c>
      <c r="H622">
        <v>4</v>
      </c>
      <c r="I622">
        <v>4</v>
      </c>
      <c r="J622">
        <v>68</v>
      </c>
      <c r="K622">
        <v>2</v>
      </c>
      <c r="L622">
        <v>15</v>
      </c>
      <c r="M622">
        <v>31</v>
      </c>
      <c r="N622">
        <v>20</v>
      </c>
      <c r="O622">
        <v>3916</v>
      </c>
      <c r="P622">
        <v>78300</v>
      </c>
    </row>
    <row r="623" spans="1:16" x14ac:dyDescent="0.35">
      <c r="A623">
        <v>6</v>
      </c>
      <c r="B623">
        <v>49</v>
      </c>
      <c r="C623">
        <v>26</v>
      </c>
      <c r="D623">
        <v>9</v>
      </c>
      <c r="E623">
        <v>445</v>
      </c>
      <c r="F623">
        <v>8</v>
      </c>
      <c r="G623">
        <v>2</v>
      </c>
      <c r="H623">
        <v>4</v>
      </c>
      <c r="I623">
        <v>4</v>
      </c>
      <c r="J623">
        <v>65</v>
      </c>
      <c r="K623">
        <v>2</v>
      </c>
      <c r="L623">
        <v>15</v>
      </c>
      <c r="M623">
        <v>25</v>
      </c>
      <c r="N623">
        <v>17</v>
      </c>
      <c r="O623">
        <v>3916</v>
      </c>
      <c r="P623">
        <v>89600</v>
      </c>
    </row>
    <row r="624" spans="1:16" x14ac:dyDescent="0.35">
      <c r="A624">
        <v>6</v>
      </c>
      <c r="B624">
        <v>49</v>
      </c>
      <c r="C624">
        <v>27</v>
      </c>
      <c r="D624">
        <v>9</v>
      </c>
      <c r="E624">
        <v>445</v>
      </c>
      <c r="F624">
        <v>8</v>
      </c>
      <c r="G624">
        <v>2</v>
      </c>
      <c r="H624">
        <v>1</v>
      </c>
      <c r="I624">
        <v>4</v>
      </c>
      <c r="J624">
        <v>65</v>
      </c>
      <c r="K624">
        <v>2</v>
      </c>
      <c r="L624">
        <v>15</v>
      </c>
      <c r="M624">
        <v>24</v>
      </c>
      <c r="N624">
        <v>15</v>
      </c>
      <c r="O624">
        <v>3916</v>
      </c>
      <c r="P624">
        <v>93900</v>
      </c>
    </row>
    <row r="625" spans="1:16" x14ac:dyDescent="0.35">
      <c r="A625">
        <v>6</v>
      </c>
      <c r="B625">
        <v>49</v>
      </c>
      <c r="C625">
        <v>27</v>
      </c>
      <c r="D625">
        <v>9</v>
      </c>
      <c r="E625">
        <v>315</v>
      </c>
      <c r="F625">
        <v>6</v>
      </c>
      <c r="G625">
        <v>2</v>
      </c>
      <c r="H625">
        <v>1</v>
      </c>
      <c r="I625">
        <v>4</v>
      </c>
      <c r="J625">
        <v>68</v>
      </c>
      <c r="K625">
        <v>2</v>
      </c>
      <c r="L625">
        <v>15</v>
      </c>
      <c r="M625">
        <v>29</v>
      </c>
      <c r="N625">
        <v>20</v>
      </c>
      <c r="O625">
        <v>3916</v>
      </c>
      <c r="P625">
        <v>82500</v>
      </c>
    </row>
    <row r="626" spans="1:16" x14ac:dyDescent="0.35">
      <c r="A626">
        <v>6</v>
      </c>
      <c r="B626">
        <v>49</v>
      </c>
      <c r="C626">
        <v>27</v>
      </c>
      <c r="D626">
        <v>9</v>
      </c>
      <c r="E626">
        <v>445</v>
      </c>
      <c r="F626">
        <v>8</v>
      </c>
      <c r="G626">
        <v>2</v>
      </c>
      <c r="H626">
        <v>4</v>
      </c>
      <c r="I626">
        <v>4</v>
      </c>
      <c r="J626">
        <v>65</v>
      </c>
      <c r="K626">
        <v>2</v>
      </c>
      <c r="L626">
        <v>15</v>
      </c>
      <c r="M626">
        <v>25</v>
      </c>
      <c r="N626">
        <v>17</v>
      </c>
      <c r="O626">
        <v>3916</v>
      </c>
      <c r="P626">
        <v>90900</v>
      </c>
    </row>
    <row r="627" spans="1:16" x14ac:dyDescent="0.35">
      <c r="A627">
        <v>6</v>
      </c>
      <c r="B627">
        <v>49</v>
      </c>
      <c r="C627">
        <v>27</v>
      </c>
      <c r="D627">
        <v>9</v>
      </c>
      <c r="E627">
        <v>315</v>
      </c>
      <c r="F627">
        <v>6</v>
      </c>
      <c r="G627">
        <v>2</v>
      </c>
      <c r="H627">
        <v>4</v>
      </c>
      <c r="I627">
        <v>4</v>
      </c>
      <c r="J627">
        <v>68</v>
      </c>
      <c r="K627">
        <v>2</v>
      </c>
      <c r="L627">
        <v>15</v>
      </c>
      <c r="M627">
        <v>31</v>
      </c>
      <c r="N627">
        <v>20</v>
      </c>
      <c r="O627">
        <v>3916</v>
      </c>
      <c r="P627">
        <v>79500</v>
      </c>
    </row>
    <row r="628" spans="1:16" x14ac:dyDescent="0.35">
      <c r="A628">
        <v>6</v>
      </c>
      <c r="B628">
        <v>49</v>
      </c>
      <c r="C628">
        <v>28</v>
      </c>
      <c r="D628">
        <v>9</v>
      </c>
      <c r="E628">
        <v>445</v>
      </c>
      <c r="F628">
        <v>8</v>
      </c>
      <c r="G628">
        <v>2</v>
      </c>
      <c r="H628">
        <v>4</v>
      </c>
      <c r="I628">
        <v>4</v>
      </c>
      <c r="J628">
        <v>65</v>
      </c>
      <c r="K628">
        <v>2</v>
      </c>
      <c r="L628">
        <v>15</v>
      </c>
      <c r="M628">
        <v>24</v>
      </c>
      <c r="N628">
        <v>17</v>
      </c>
      <c r="O628">
        <v>3916</v>
      </c>
      <c r="P628">
        <v>91200</v>
      </c>
    </row>
    <row r="629" spans="1:16" x14ac:dyDescent="0.35">
      <c r="A629">
        <v>6</v>
      </c>
      <c r="B629">
        <v>49</v>
      </c>
      <c r="C629">
        <v>28</v>
      </c>
      <c r="D629">
        <v>9</v>
      </c>
      <c r="E629">
        <v>315</v>
      </c>
      <c r="F629">
        <v>6</v>
      </c>
      <c r="G629">
        <v>2</v>
      </c>
      <c r="H629">
        <v>1</v>
      </c>
      <c r="I629">
        <v>4</v>
      </c>
      <c r="J629">
        <v>68</v>
      </c>
      <c r="K629">
        <v>2</v>
      </c>
      <c r="L629">
        <v>15</v>
      </c>
      <c r="M629">
        <v>28</v>
      </c>
      <c r="N629">
        <v>19</v>
      </c>
      <c r="O629">
        <v>3916</v>
      </c>
      <c r="P629">
        <v>82800</v>
      </c>
    </row>
    <row r="630" spans="1:16" x14ac:dyDescent="0.35">
      <c r="A630">
        <v>6</v>
      </c>
      <c r="B630">
        <v>49</v>
      </c>
      <c r="C630">
        <v>28</v>
      </c>
      <c r="D630">
        <v>9</v>
      </c>
      <c r="E630">
        <v>445</v>
      </c>
      <c r="F630">
        <v>8</v>
      </c>
      <c r="G630">
        <v>2</v>
      </c>
      <c r="H630">
        <v>1</v>
      </c>
      <c r="I630">
        <v>4</v>
      </c>
      <c r="J630">
        <v>65</v>
      </c>
      <c r="K630">
        <v>2</v>
      </c>
      <c r="L630">
        <v>15</v>
      </c>
      <c r="M630">
        <v>24</v>
      </c>
      <c r="N630">
        <v>15</v>
      </c>
      <c r="O630">
        <v>3916</v>
      </c>
      <c r="P630">
        <v>94200</v>
      </c>
    </row>
    <row r="631" spans="1:16" x14ac:dyDescent="0.35">
      <c r="A631">
        <v>6</v>
      </c>
      <c r="B631">
        <v>49</v>
      </c>
      <c r="C631">
        <v>28</v>
      </c>
      <c r="D631">
        <v>9</v>
      </c>
      <c r="E631">
        <v>315</v>
      </c>
      <c r="F631">
        <v>6</v>
      </c>
      <c r="G631">
        <v>2</v>
      </c>
      <c r="H631">
        <v>4</v>
      </c>
      <c r="I631">
        <v>4</v>
      </c>
      <c r="J631">
        <v>68</v>
      </c>
      <c r="K631">
        <v>2</v>
      </c>
      <c r="L631">
        <v>15</v>
      </c>
      <c r="M631">
        <v>29</v>
      </c>
      <c r="N631">
        <v>20</v>
      </c>
      <c r="O631">
        <v>3916</v>
      </c>
      <c r="P631">
        <v>79800</v>
      </c>
    </row>
    <row r="632" spans="1:16" x14ac:dyDescent="0.35">
      <c r="A632">
        <v>6</v>
      </c>
      <c r="B632">
        <v>48</v>
      </c>
      <c r="C632">
        <v>26</v>
      </c>
      <c r="D632">
        <v>9</v>
      </c>
      <c r="E632">
        <v>445</v>
      </c>
      <c r="F632">
        <v>8</v>
      </c>
      <c r="G632">
        <v>2</v>
      </c>
      <c r="H632">
        <v>4</v>
      </c>
      <c r="I632">
        <v>2</v>
      </c>
      <c r="J632">
        <v>65</v>
      </c>
      <c r="K632">
        <v>3</v>
      </c>
      <c r="L632">
        <v>7</v>
      </c>
      <c r="M632">
        <v>25</v>
      </c>
      <c r="N632">
        <v>17</v>
      </c>
      <c r="O632">
        <v>3916</v>
      </c>
      <c r="P632">
        <v>94900</v>
      </c>
    </row>
    <row r="633" spans="1:16" x14ac:dyDescent="0.35">
      <c r="A633">
        <v>6</v>
      </c>
      <c r="B633">
        <v>48</v>
      </c>
      <c r="C633">
        <v>26</v>
      </c>
      <c r="D633">
        <v>9</v>
      </c>
      <c r="E633">
        <v>315</v>
      </c>
      <c r="F633">
        <v>6</v>
      </c>
      <c r="G633">
        <v>2</v>
      </c>
      <c r="H633">
        <v>1</v>
      </c>
      <c r="I633">
        <v>2</v>
      </c>
      <c r="J633">
        <v>68</v>
      </c>
      <c r="K633">
        <v>3</v>
      </c>
      <c r="L633">
        <v>7</v>
      </c>
      <c r="M633">
        <v>29</v>
      </c>
      <c r="N633">
        <v>20</v>
      </c>
      <c r="O633">
        <v>3916</v>
      </c>
      <c r="P633">
        <v>86600</v>
      </c>
    </row>
    <row r="634" spans="1:16" x14ac:dyDescent="0.35">
      <c r="A634">
        <v>6</v>
      </c>
      <c r="B634">
        <v>48</v>
      </c>
      <c r="C634">
        <v>26</v>
      </c>
      <c r="D634">
        <v>9</v>
      </c>
      <c r="E634">
        <v>315</v>
      </c>
      <c r="F634">
        <v>6</v>
      </c>
      <c r="G634">
        <v>2</v>
      </c>
      <c r="H634">
        <v>1</v>
      </c>
      <c r="I634">
        <v>2</v>
      </c>
      <c r="J634">
        <v>68</v>
      </c>
      <c r="K634">
        <v>3</v>
      </c>
      <c r="L634">
        <v>9</v>
      </c>
      <c r="M634">
        <v>29</v>
      </c>
      <c r="N634">
        <v>20</v>
      </c>
      <c r="O634">
        <v>3916</v>
      </c>
      <c r="P634">
        <v>79100</v>
      </c>
    </row>
    <row r="635" spans="1:16" x14ac:dyDescent="0.35">
      <c r="A635">
        <v>6</v>
      </c>
      <c r="B635">
        <v>48</v>
      </c>
      <c r="C635">
        <v>26</v>
      </c>
      <c r="D635">
        <v>9</v>
      </c>
      <c r="E635">
        <v>315</v>
      </c>
      <c r="F635">
        <v>6</v>
      </c>
      <c r="G635">
        <v>2</v>
      </c>
      <c r="H635">
        <v>4</v>
      </c>
      <c r="I635">
        <v>2</v>
      </c>
      <c r="J635">
        <v>68</v>
      </c>
      <c r="K635">
        <v>3</v>
      </c>
      <c r="L635">
        <v>9</v>
      </c>
      <c r="M635">
        <v>32</v>
      </c>
      <c r="N635">
        <v>21</v>
      </c>
      <c r="O635">
        <v>3916</v>
      </c>
      <c r="P635">
        <v>76100</v>
      </c>
    </row>
    <row r="636" spans="1:16" x14ac:dyDescent="0.35">
      <c r="A636">
        <v>6</v>
      </c>
      <c r="B636">
        <v>48</v>
      </c>
      <c r="C636">
        <v>26</v>
      </c>
      <c r="D636">
        <v>9</v>
      </c>
      <c r="E636">
        <v>445</v>
      </c>
      <c r="F636">
        <v>8</v>
      </c>
      <c r="G636">
        <v>2</v>
      </c>
      <c r="H636">
        <v>1</v>
      </c>
      <c r="I636">
        <v>2</v>
      </c>
      <c r="J636">
        <v>65</v>
      </c>
      <c r="K636">
        <v>3</v>
      </c>
      <c r="L636">
        <v>9</v>
      </c>
      <c r="M636">
        <v>25</v>
      </c>
      <c r="N636">
        <v>16</v>
      </c>
      <c r="O636">
        <v>3916</v>
      </c>
      <c r="P636">
        <v>90400</v>
      </c>
    </row>
    <row r="637" spans="1:16" x14ac:dyDescent="0.35">
      <c r="A637">
        <v>6</v>
      </c>
      <c r="B637">
        <v>48</v>
      </c>
      <c r="C637">
        <v>26</v>
      </c>
      <c r="D637">
        <v>9</v>
      </c>
      <c r="E637">
        <v>315</v>
      </c>
      <c r="F637">
        <v>6</v>
      </c>
      <c r="G637">
        <v>2</v>
      </c>
      <c r="H637">
        <v>4</v>
      </c>
      <c r="I637">
        <v>2</v>
      </c>
      <c r="J637">
        <v>68</v>
      </c>
      <c r="K637">
        <v>3</v>
      </c>
      <c r="L637">
        <v>7</v>
      </c>
      <c r="M637">
        <v>31</v>
      </c>
      <c r="N637">
        <v>20</v>
      </c>
      <c r="O637">
        <v>3916</v>
      </c>
      <c r="P637">
        <v>83600</v>
      </c>
    </row>
    <row r="638" spans="1:16" x14ac:dyDescent="0.35">
      <c r="A638">
        <v>6</v>
      </c>
      <c r="B638">
        <v>48</v>
      </c>
      <c r="C638">
        <v>26</v>
      </c>
      <c r="D638">
        <v>9</v>
      </c>
      <c r="E638">
        <v>445</v>
      </c>
      <c r="F638">
        <v>8</v>
      </c>
      <c r="G638">
        <v>2</v>
      </c>
      <c r="H638">
        <v>4</v>
      </c>
      <c r="I638">
        <v>2</v>
      </c>
      <c r="J638">
        <v>65</v>
      </c>
      <c r="K638">
        <v>3</v>
      </c>
      <c r="L638">
        <v>9</v>
      </c>
      <c r="M638">
        <v>25</v>
      </c>
      <c r="N638">
        <v>17</v>
      </c>
      <c r="O638">
        <v>3916</v>
      </c>
      <c r="P638">
        <v>87400</v>
      </c>
    </row>
    <row r="639" spans="1:16" x14ac:dyDescent="0.35">
      <c r="A639">
        <v>6</v>
      </c>
      <c r="B639">
        <v>48</v>
      </c>
      <c r="C639">
        <v>26</v>
      </c>
      <c r="D639">
        <v>9</v>
      </c>
      <c r="E639">
        <v>445</v>
      </c>
      <c r="F639">
        <v>8</v>
      </c>
      <c r="G639">
        <v>2</v>
      </c>
      <c r="H639">
        <v>1</v>
      </c>
      <c r="I639">
        <v>2</v>
      </c>
      <c r="J639">
        <v>65</v>
      </c>
      <c r="K639">
        <v>3</v>
      </c>
      <c r="L639">
        <v>7</v>
      </c>
      <c r="M639">
        <v>24</v>
      </c>
      <c r="N639">
        <v>16</v>
      </c>
      <c r="O639">
        <v>3916</v>
      </c>
      <c r="P639">
        <v>97900</v>
      </c>
    </row>
    <row r="640" spans="1:16" x14ac:dyDescent="0.35">
      <c r="A640">
        <v>6</v>
      </c>
      <c r="B640">
        <v>48</v>
      </c>
      <c r="C640">
        <v>27</v>
      </c>
      <c r="D640">
        <v>9</v>
      </c>
      <c r="E640">
        <v>315</v>
      </c>
      <c r="F640">
        <v>6</v>
      </c>
      <c r="G640">
        <v>2</v>
      </c>
      <c r="H640">
        <v>1</v>
      </c>
      <c r="I640">
        <v>2</v>
      </c>
      <c r="J640">
        <v>68</v>
      </c>
      <c r="K640">
        <v>3</v>
      </c>
      <c r="L640">
        <v>7</v>
      </c>
      <c r="M640">
        <v>29</v>
      </c>
      <c r="N640">
        <v>20</v>
      </c>
      <c r="O640">
        <v>3916</v>
      </c>
      <c r="P640">
        <v>87800</v>
      </c>
    </row>
    <row r="641" spans="1:16" x14ac:dyDescent="0.35">
      <c r="A641">
        <v>6</v>
      </c>
      <c r="B641">
        <v>48</v>
      </c>
      <c r="C641">
        <v>27</v>
      </c>
      <c r="D641">
        <v>9</v>
      </c>
      <c r="E641">
        <v>315</v>
      </c>
      <c r="F641">
        <v>6</v>
      </c>
      <c r="G641">
        <v>2</v>
      </c>
      <c r="H641">
        <v>4</v>
      </c>
      <c r="I641">
        <v>2</v>
      </c>
      <c r="J641">
        <v>68</v>
      </c>
      <c r="K641">
        <v>3</v>
      </c>
      <c r="L641">
        <v>9</v>
      </c>
      <c r="M641">
        <v>31</v>
      </c>
      <c r="N641">
        <v>20</v>
      </c>
      <c r="O641">
        <v>3916</v>
      </c>
      <c r="P641">
        <v>77300</v>
      </c>
    </row>
    <row r="642" spans="1:16" x14ac:dyDescent="0.35">
      <c r="A642">
        <v>6</v>
      </c>
      <c r="B642">
        <v>48</v>
      </c>
      <c r="C642">
        <v>27</v>
      </c>
      <c r="D642">
        <v>9</v>
      </c>
      <c r="E642">
        <v>445</v>
      </c>
      <c r="F642">
        <v>8</v>
      </c>
      <c r="G642">
        <v>2</v>
      </c>
      <c r="H642">
        <v>1</v>
      </c>
      <c r="I642">
        <v>2</v>
      </c>
      <c r="J642">
        <v>65</v>
      </c>
      <c r="K642">
        <v>3</v>
      </c>
      <c r="L642">
        <v>7</v>
      </c>
      <c r="M642">
        <v>24</v>
      </c>
      <c r="N642">
        <v>15</v>
      </c>
      <c r="O642">
        <v>3916</v>
      </c>
      <c r="P642">
        <v>99200</v>
      </c>
    </row>
    <row r="643" spans="1:16" x14ac:dyDescent="0.35">
      <c r="A643">
        <v>6</v>
      </c>
      <c r="B643">
        <v>48</v>
      </c>
      <c r="C643">
        <v>27</v>
      </c>
      <c r="D643">
        <v>9</v>
      </c>
      <c r="E643">
        <v>445</v>
      </c>
      <c r="F643">
        <v>8</v>
      </c>
      <c r="G643">
        <v>2</v>
      </c>
      <c r="H643">
        <v>4</v>
      </c>
      <c r="I643">
        <v>2</v>
      </c>
      <c r="J643">
        <v>65</v>
      </c>
      <c r="K643">
        <v>3</v>
      </c>
      <c r="L643">
        <v>7</v>
      </c>
      <c r="M643">
        <v>25</v>
      </c>
      <c r="N643">
        <v>17</v>
      </c>
      <c r="O643">
        <v>3916</v>
      </c>
      <c r="P643">
        <v>96200</v>
      </c>
    </row>
    <row r="644" spans="1:16" x14ac:dyDescent="0.35">
      <c r="A644">
        <v>6</v>
      </c>
      <c r="B644">
        <v>48</v>
      </c>
      <c r="C644">
        <v>27</v>
      </c>
      <c r="D644">
        <v>9</v>
      </c>
      <c r="E644">
        <v>315</v>
      </c>
      <c r="F644">
        <v>6</v>
      </c>
      <c r="G644">
        <v>2</v>
      </c>
      <c r="H644">
        <v>1</v>
      </c>
      <c r="I644">
        <v>2</v>
      </c>
      <c r="J644">
        <v>68</v>
      </c>
      <c r="K644">
        <v>3</v>
      </c>
      <c r="L644">
        <v>9</v>
      </c>
      <c r="M644">
        <v>29</v>
      </c>
      <c r="N644">
        <v>20</v>
      </c>
      <c r="O644">
        <v>3916</v>
      </c>
      <c r="P644">
        <v>80300</v>
      </c>
    </row>
    <row r="645" spans="1:16" x14ac:dyDescent="0.35">
      <c r="A645">
        <v>6</v>
      </c>
      <c r="B645">
        <v>48</v>
      </c>
      <c r="C645">
        <v>27</v>
      </c>
      <c r="D645">
        <v>9</v>
      </c>
      <c r="E645">
        <v>315</v>
      </c>
      <c r="F645">
        <v>6</v>
      </c>
      <c r="G645">
        <v>2</v>
      </c>
      <c r="H645">
        <v>4</v>
      </c>
      <c r="I645">
        <v>2</v>
      </c>
      <c r="J645">
        <v>68</v>
      </c>
      <c r="K645">
        <v>3</v>
      </c>
      <c r="L645">
        <v>7</v>
      </c>
      <c r="M645">
        <v>31</v>
      </c>
      <c r="N645">
        <v>20</v>
      </c>
      <c r="O645">
        <v>3916</v>
      </c>
      <c r="P645">
        <v>84800</v>
      </c>
    </row>
    <row r="646" spans="1:16" x14ac:dyDescent="0.35">
      <c r="A646">
        <v>6</v>
      </c>
      <c r="B646">
        <v>48</v>
      </c>
      <c r="C646">
        <v>27</v>
      </c>
      <c r="D646">
        <v>9</v>
      </c>
      <c r="E646">
        <v>445</v>
      </c>
      <c r="F646">
        <v>8</v>
      </c>
      <c r="G646">
        <v>2</v>
      </c>
      <c r="H646">
        <v>1</v>
      </c>
      <c r="I646">
        <v>2</v>
      </c>
      <c r="J646">
        <v>65</v>
      </c>
      <c r="K646">
        <v>3</v>
      </c>
      <c r="L646">
        <v>9</v>
      </c>
      <c r="M646">
        <v>25</v>
      </c>
      <c r="N646">
        <v>16</v>
      </c>
      <c r="O646">
        <v>3916</v>
      </c>
      <c r="P646">
        <v>91700</v>
      </c>
    </row>
    <row r="647" spans="1:16" x14ac:dyDescent="0.35">
      <c r="A647">
        <v>6</v>
      </c>
      <c r="B647">
        <v>48</v>
      </c>
      <c r="C647">
        <v>27</v>
      </c>
      <c r="D647">
        <v>9</v>
      </c>
      <c r="E647">
        <v>445</v>
      </c>
      <c r="F647">
        <v>8</v>
      </c>
      <c r="G647">
        <v>2</v>
      </c>
      <c r="H647">
        <v>4</v>
      </c>
      <c r="I647">
        <v>2</v>
      </c>
      <c r="J647">
        <v>65</v>
      </c>
      <c r="K647">
        <v>3</v>
      </c>
      <c r="L647">
        <v>9</v>
      </c>
      <c r="M647">
        <v>25</v>
      </c>
      <c r="N647">
        <v>17</v>
      </c>
      <c r="O647">
        <v>3916</v>
      </c>
      <c r="P647">
        <v>88700</v>
      </c>
    </row>
    <row r="648" spans="1:16" x14ac:dyDescent="0.35">
      <c r="A648">
        <v>6</v>
      </c>
      <c r="B648">
        <v>48</v>
      </c>
      <c r="C648">
        <v>28</v>
      </c>
      <c r="D648">
        <v>9</v>
      </c>
      <c r="E648">
        <v>445</v>
      </c>
      <c r="F648">
        <v>8</v>
      </c>
      <c r="G648">
        <v>2</v>
      </c>
      <c r="H648">
        <v>1</v>
      </c>
      <c r="I648">
        <v>2</v>
      </c>
      <c r="J648">
        <v>65</v>
      </c>
      <c r="K648">
        <v>3</v>
      </c>
      <c r="L648">
        <v>9</v>
      </c>
      <c r="M648">
        <v>24</v>
      </c>
      <c r="N648">
        <v>16</v>
      </c>
      <c r="O648">
        <v>3916</v>
      </c>
      <c r="P648">
        <v>92000</v>
      </c>
    </row>
    <row r="649" spans="1:16" x14ac:dyDescent="0.35">
      <c r="A649">
        <v>6</v>
      </c>
      <c r="B649">
        <v>48</v>
      </c>
      <c r="C649">
        <v>28</v>
      </c>
      <c r="D649">
        <v>9</v>
      </c>
      <c r="E649">
        <v>315</v>
      </c>
      <c r="F649">
        <v>6</v>
      </c>
      <c r="G649">
        <v>2</v>
      </c>
      <c r="H649">
        <v>4</v>
      </c>
      <c r="I649">
        <v>2</v>
      </c>
      <c r="J649">
        <v>68</v>
      </c>
      <c r="K649">
        <v>3</v>
      </c>
      <c r="L649">
        <v>9</v>
      </c>
      <c r="M649">
        <v>30</v>
      </c>
      <c r="N649">
        <v>21</v>
      </c>
      <c r="O649">
        <v>3916</v>
      </c>
      <c r="P649">
        <v>77600</v>
      </c>
    </row>
    <row r="650" spans="1:16" x14ac:dyDescent="0.35">
      <c r="A650">
        <v>6</v>
      </c>
      <c r="B650">
        <v>48</v>
      </c>
      <c r="C650">
        <v>28</v>
      </c>
      <c r="D650">
        <v>9</v>
      </c>
      <c r="E650">
        <v>445</v>
      </c>
      <c r="F650">
        <v>8</v>
      </c>
      <c r="G650">
        <v>2</v>
      </c>
      <c r="H650">
        <v>4</v>
      </c>
      <c r="I650">
        <v>2</v>
      </c>
      <c r="J650">
        <v>65</v>
      </c>
      <c r="K650">
        <v>3</v>
      </c>
      <c r="L650">
        <v>9</v>
      </c>
      <c r="M650">
        <v>24</v>
      </c>
      <c r="N650">
        <v>17</v>
      </c>
      <c r="O650">
        <v>3916</v>
      </c>
      <c r="P650">
        <v>89000</v>
      </c>
    </row>
    <row r="651" spans="1:16" x14ac:dyDescent="0.35">
      <c r="A651">
        <v>6</v>
      </c>
      <c r="B651">
        <v>48</v>
      </c>
      <c r="C651">
        <v>28</v>
      </c>
      <c r="D651">
        <v>9</v>
      </c>
      <c r="E651">
        <v>315</v>
      </c>
      <c r="F651">
        <v>6</v>
      </c>
      <c r="G651">
        <v>2</v>
      </c>
      <c r="H651">
        <v>1</v>
      </c>
      <c r="I651">
        <v>2</v>
      </c>
      <c r="J651">
        <v>68</v>
      </c>
      <c r="K651">
        <v>3</v>
      </c>
      <c r="L651">
        <v>9</v>
      </c>
      <c r="M651">
        <v>28</v>
      </c>
      <c r="N651">
        <v>19</v>
      </c>
      <c r="O651">
        <v>3916</v>
      </c>
      <c r="P651">
        <v>80600</v>
      </c>
    </row>
    <row r="652" spans="1:16" x14ac:dyDescent="0.35">
      <c r="A652">
        <v>6</v>
      </c>
      <c r="B652">
        <v>48</v>
      </c>
      <c r="C652">
        <v>28</v>
      </c>
      <c r="D652">
        <v>9</v>
      </c>
      <c r="E652">
        <v>315</v>
      </c>
      <c r="F652">
        <v>6</v>
      </c>
      <c r="G652">
        <v>2</v>
      </c>
      <c r="H652">
        <v>4</v>
      </c>
      <c r="I652">
        <v>2</v>
      </c>
      <c r="J652">
        <v>68</v>
      </c>
      <c r="K652">
        <v>3</v>
      </c>
      <c r="L652">
        <v>7</v>
      </c>
      <c r="M652">
        <v>29</v>
      </c>
      <c r="N652">
        <v>20</v>
      </c>
      <c r="O652">
        <v>3916</v>
      </c>
      <c r="P652">
        <v>85100</v>
      </c>
    </row>
    <row r="653" spans="1:16" x14ac:dyDescent="0.35">
      <c r="A653">
        <v>6</v>
      </c>
      <c r="B653">
        <v>48</v>
      </c>
      <c r="C653">
        <v>28</v>
      </c>
      <c r="D653">
        <v>9</v>
      </c>
      <c r="E653">
        <v>315</v>
      </c>
      <c r="F653">
        <v>6</v>
      </c>
      <c r="G653">
        <v>2</v>
      </c>
      <c r="H653">
        <v>1</v>
      </c>
      <c r="I653">
        <v>2</v>
      </c>
      <c r="J653">
        <v>68</v>
      </c>
      <c r="K653">
        <v>3</v>
      </c>
      <c r="L653">
        <v>7</v>
      </c>
      <c r="M653">
        <v>28</v>
      </c>
      <c r="N653">
        <v>19</v>
      </c>
      <c r="O653">
        <v>3916</v>
      </c>
      <c r="P653">
        <v>88100</v>
      </c>
    </row>
    <row r="654" spans="1:16" x14ac:dyDescent="0.35">
      <c r="A654">
        <v>6</v>
      </c>
      <c r="B654">
        <v>48</v>
      </c>
      <c r="C654">
        <v>28</v>
      </c>
      <c r="D654">
        <v>9</v>
      </c>
      <c r="E654">
        <v>445</v>
      </c>
      <c r="F654">
        <v>8</v>
      </c>
      <c r="G654">
        <v>2</v>
      </c>
      <c r="H654">
        <v>4</v>
      </c>
      <c r="I654">
        <v>2</v>
      </c>
      <c r="J654">
        <v>65</v>
      </c>
      <c r="K654">
        <v>3</v>
      </c>
      <c r="L654">
        <v>7</v>
      </c>
      <c r="M654">
        <v>24</v>
      </c>
      <c r="N654">
        <v>17</v>
      </c>
      <c r="O654">
        <v>3916</v>
      </c>
      <c r="P654">
        <v>96500</v>
      </c>
    </row>
    <row r="655" spans="1:16" x14ac:dyDescent="0.35">
      <c r="A655">
        <v>6</v>
      </c>
      <c r="B655">
        <v>48</v>
      </c>
      <c r="C655">
        <v>28</v>
      </c>
      <c r="D655">
        <v>9</v>
      </c>
      <c r="E655">
        <v>445</v>
      </c>
      <c r="F655">
        <v>8</v>
      </c>
      <c r="G655">
        <v>2</v>
      </c>
      <c r="H655">
        <v>1</v>
      </c>
      <c r="I655">
        <v>2</v>
      </c>
      <c r="J655">
        <v>65</v>
      </c>
      <c r="K655">
        <v>3</v>
      </c>
      <c r="L655">
        <v>7</v>
      </c>
      <c r="M655">
        <v>24</v>
      </c>
      <c r="N655">
        <v>15</v>
      </c>
      <c r="O655">
        <v>3916</v>
      </c>
      <c r="P655">
        <v>99500</v>
      </c>
    </row>
    <row r="656" spans="1:16" x14ac:dyDescent="0.35">
      <c r="A656">
        <v>32</v>
      </c>
      <c r="B656">
        <v>51</v>
      </c>
      <c r="C656">
        <v>3</v>
      </c>
      <c r="D656">
        <v>10</v>
      </c>
      <c r="E656">
        <v>402</v>
      </c>
      <c r="F656">
        <v>12</v>
      </c>
      <c r="G656">
        <v>2</v>
      </c>
      <c r="H656">
        <v>4</v>
      </c>
      <c r="I656">
        <v>4</v>
      </c>
      <c r="J656">
        <v>64</v>
      </c>
      <c r="K656">
        <v>2</v>
      </c>
      <c r="L656">
        <v>15</v>
      </c>
      <c r="M656">
        <v>14</v>
      </c>
      <c r="N656">
        <v>10</v>
      </c>
      <c r="O656">
        <v>617</v>
      </c>
      <c r="P656">
        <v>2960</v>
      </c>
    </row>
    <row r="657" spans="1:16" x14ac:dyDescent="0.35">
      <c r="A657">
        <v>32</v>
      </c>
      <c r="B657">
        <v>51</v>
      </c>
      <c r="C657">
        <v>4</v>
      </c>
      <c r="D657">
        <v>10</v>
      </c>
      <c r="E657">
        <v>389</v>
      </c>
      <c r="F657">
        <v>12</v>
      </c>
      <c r="G657">
        <v>2</v>
      </c>
      <c r="H657">
        <v>4</v>
      </c>
      <c r="I657">
        <v>4</v>
      </c>
      <c r="J657">
        <v>64</v>
      </c>
      <c r="K657">
        <v>2</v>
      </c>
      <c r="L657">
        <v>15</v>
      </c>
      <c r="M657">
        <v>15</v>
      </c>
      <c r="N657">
        <v>11</v>
      </c>
      <c r="O657">
        <v>617</v>
      </c>
      <c r="P657">
        <v>3108</v>
      </c>
    </row>
    <row r="658" spans="1:16" x14ac:dyDescent="0.35">
      <c r="A658">
        <v>32</v>
      </c>
      <c r="B658">
        <v>51</v>
      </c>
      <c r="C658">
        <v>4</v>
      </c>
      <c r="D658">
        <v>10</v>
      </c>
      <c r="E658">
        <v>389</v>
      </c>
      <c r="F658">
        <v>12</v>
      </c>
      <c r="G658">
        <v>2</v>
      </c>
      <c r="H658">
        <v>4</v>
      </c>
      <c r="I658">
        <v>2</v>
      </c>
      <c r="J658">
        <v>68</v>
      </c>
      <c r="K658">
        <v>1</v>
      </c>
      <c r="L658">
        <v>7</v>
      </c>
      <c r="M658">
        <v>16</v>
      </c>
      <c r="N658">
        <v>12</v>
      </c>
      <c r="O658">
        <v>617</v>
      </c>
      <c r="P658">
        <v>4623</v>
      </c>
    </row>
    <row r="659" spans="1:16" x14ac:dyDescent="0.35">
      <c r="A659">
        <v>32</v>
      </c>
      <c r="B659">
        <v>51</v>
      </c>
      <c r="C659">
        <v>4</v>
      </c>
      <c r="D659">
        <v>10</v>
      </c>
      <c r="E659">
        <v>389</v>
      </c>
      <c r="F659">
        <v>12</v>
      </c>
      <c r="G659">
        <v>2</v>
      </c>
      <c r="H659">
        <v>4</v>
      </c>
      <c r="I659">
        <v>2</v>
      </c>
      <c r="J659">
        <v>64</v>
      </c>
      <c r="K659">
        <v>2</v>
      </c>
      <c r="L659">
        <v>9</v>
      </c>
      <c r="M659">
        <v>15</v>
      </c>
      <c r="N659">
        <v>11</v>
      </c>
      <c r="O659">
        <v>617</v>
      </c>
      <c r="P659">
        <v>3211</v>
      </c>
    </row>
    <row r="660" spans="1:16" x14ac:dyDescent="0.35">
      <c r="A660">
        <v>37</v>
      </c>
      <c r="B660">
        <v>50</v>
      </c>
      <c r="C660">
        <v>1</v>
      </c>
      <c r="D660">
        <v>10</v>
      </c>
      <c r="E660">
        <v>140</v>
      </c>
      <c r="F660">
        <v>6</v>
      </c>
      <c r="G660">
        <v>2</v>
      </c>
      <c r="H660">
        <v>3</v>
      </c>
      <c r="I660">
        <v>4</v>
      </c>
      <c r="J660">
        <v>70</v>
      </c>
      <c r="K660">
        <v>3</v>
      </c>
      <c r="L660">
        <v>15</v>
      </c>
      <c r="M660">
        <v>27</v>
      </c>
      <c r="N660">
        <v>17</v>
      </c>
      <c r="O660">
        <v>210</v>
      </c>
      <c r="P660">
        <v>2000</v>
      </c>
    </row>
    <row r="661" spans="1:16" x14ac:dyDescent="0.35">
      <c r="A661">
        <v>37</v>
      </c>
      <c r="B661">
        <v>50</v>
      </c>
      <c r="C661">
        <v>1</v>
      </c>
      <c r="D661">
        <v>10</v>
      </c>
      <c r="E661">
        <v>110</v>
      </c>
      <c r="F661">
        <v>4</v>
      </c>
      <c r="G661">
        <v>2</v>
      </c>
      <c r="H661">
        <v>3</v>
      </c>
      <c r="I661">
        <v>4</v>
      </c>
      <c r="J661">
        <v>70</v>
      </c>
      <c r="K661">
        <v>3</v>
      </c>
      <c r="L661">
        <v>15</v>
      </c>
      <c r="M661">
        <v>29</v>
      </c>
      <c r="N661">
        <v>20</v>
      </c>
      <c r="O661">
        <v>210</v>
      </c>
      <c r="P661">
        <v>2000</v>
      </c>
    </row>
    <row r="662" spans="1:16" x14ac:dyDescent="0.35">
      <c r="A662">
        <v>37</v>
      </c>
      <c r="B662">
        <v>50</v>
      </c>
      <c r="C662">
        <v>1</v>
      </c>
      <c r="D662">
        <v>10</v>
      </c>
      <c r="E662">
        <v>140</v>
      </c>
      <c r="F662">
        <v>6</v>
      </c>
      <c r="G662">
        <v>2</v>
      </c>
      <c r="H662">
        <v>3</v>
      </c>
      <c r="I662">
        <v>4</v>
      </c>
      <c r="J662">
        <v>70</v>
      </c>
      <c r="K662">
        <v>3</v>
      </c>
      <c r="L662">
        <v>16</v>
      </c>
      <c r="M662">
        <v>27</v>
      </c>
      <c r="N662">
        <v>17</v>
      </c>
      <c r="O662">
        <v>210</v>
      </c>
      <c r="P662">
        <v>2000</v>
      </c>
    </row>
    <row r="663" spans="1:16" x14ac:dyDescent="0.35">
      <c r="A663">
        <v>37</v>
      </c>
      <c r="B663">
        <v>50</v>
      </c>
      <c r="C663">
        <v>1</v>
      </c>
      <c r="D663">
        <v>10</v>
      </c>
      <c r="E663">
        <v>140</v>
      </c>
      <c r="F663">
        <v>6</v>
      </c>
      <c r="G663">
        <v>2</v>
      </c>
      <c r="H663">
        <v>1</v>
      </c>
      <c r="I663">
        <v>4</v>
      </c>
      <c r="J663">
        <v>70</v>
      </c>
      <c r="K663">
        <v>3</v>
      </c>
      <c r="L663">
        <v>15</v>
      </c>
      <c r="M663">
        <v>27</v>
      </c>
      <c r="N663">
        <v>17</v>
      </c>
      <c r="O663">
        <v>210</v>
      </c>
      <c r="P663">
        <v>2000</v>
      </c>
    </row>
    <row r="664" spans="1:16" x14ac:dyDescent="0.35">
      <c r="A664">
        <v>37</v>
      </c>
      <c r="B664">
        <v>50</v>
      </c>
      <c r="C664">
        <v>2</v>
      </c>
      <c r="D664">
        <v>10</v>
      </c>
      <c r="E664">
        <v>140</v>
      </c>
      <c r="F664">
        <v>6</v>
      </c>
      <c r="G664">
        <v>2</v>
      </c>
      <c r="H664">
        <v>3</v>
      </c>
      <c r="I664">
        <v>4</v>
      </c>
      <c r="J664">
        <v>70</v>
      </c>
      <c r="K664">
        <v>3</v>
      </c>
      <c r="L664">
        <v>16</v>
      </c>
      <c r="M664">
        <v>28</v>
      </c>
      <c r="N664">
        <v>17</v>
      </c>
      <c r="O664">
        <v>210</v>
      </c>
      <c r="P664">
        <v>2000</v>
      </c>
    </row>
    <row r="665" spans="1:16" x14ac:dyDescent="0.35">
      <c r="A665">
        <v>37</v>
      </c>
      <c r="B665">
        <v>50</v>
      </c>
      <c r="C665">
        <v>2</v>
      </c>
      <c r="D665">
        <v>10</v>
      </c>
      <c r="E665">
        <v>140</v>
      </c>
      <c r="F665">
        <v>6</v>
      </c>
      <c r="G665">
        <v>2</v>
      </c>
      <c r="H665">
        <v>3</v>
      </c>
      <c r="I665">
        <v>4</v>
      </c>
      <c r="J665">
        <v>70</v>
      </c>
      <c r="K665">
        <v>3</v>
      </c>
      <c r="L665">
        <v>15</v>
      </c>
      <c r="M665">
        <v>28</v>
      </c>
      <c r="N665">
        <v>17</v>
      </c>
      <c r="O665">
        <v>210</v>
      </c>
      <c r="P665">
        <v>2000</v>
      </c>
    </row>
    <row r="666" spans="1:16" x14ac:dyDescent="0.35">
      <c r="A666">
        <v>37</v>
      </c>
      <c r="B666">
        <v>50</v>
      </c>
      <c r="C666">
        <v>2</v>
      </c>
      <c r="D666">
        <v>10</v>
      </c>
      <c r="E666">
        <v>110</v>
      </c>
      <c r="F666">
        <v>4</v>
      </c>
      <c r="G666">
        <v>2</v>
      </c>
      <c r="H666">
        <v>3</v>
      </c>
      <c r="I666">
        <v>4</v>
      </c>
      <c r="J666">
        <v>70</v>
      </c>
      <c r="K666">
        <v>3</v>
      </c>
      <c r="L666">
        <v>15</v>
      </c>
      <c r="M666">
        <v>28</v>
      </c>
      <c r="N666">
        <v>19</v>
      </c>
      <c r="O666">
        <v>210</v>
      </c>
      <c r="P666">
        <v>2000</v>
      </c>
    </row>
    <row r="667" spans="1:16" x14ac:dyDescent="0.35">
      <c r="A667">
        <v>13</v>
      </c>
      <c r="B667">
        <v>52</v>
      </c>
      <c r="C667">
        <v>20</v>
      </c>
      <c r="D667">
        <v>9</v>
      </c>
      <c r="E667">
        <v>532</v>
      </c>
      <c r="F667">
        <v>12</v>
      </c>
      <c r="G667">
        <v>1</v>
      </c>
      <c r="H667">
        <v>4</v>
      </c>
      <c r="I667">
        <v>2</v>
      </c>
      <c r="J667">
        <v>31</v>
      </c>
      <c r="K667">
        <v>2</v>
      </c>
      <c r="L667">
        <v>9</v>
      </c>
      <c r="M667">
        <v>16</v>
      </c>
      <c r="N667">
        <v>9</v>
      </c>
      <c r="O667">
        <v>2774</v>
      </c>
      <c r="P667">
        <v>313088</v>
      </c>
    </row>
    <row r="668" spans="1:16" x14ac:dyDescent="0.35">
      <c r="A668">
        <v>13</v>
      </c>
      <c r="B668">
        <v>52</v>
      </c>
      <c r="C668">
        <v>21</v>
      </c>
      <c r="D668">
        <v>9</v>
      </c>
      <c r="E668">
        <v>532</v>
      </c>
      <c r="F668">
        <v>12</v>
      </c>
      <c r="G668">
        <v>1</v>
      </c>
      <c r="H668">
        <v>4</v>
      </c>
      <c r="I668">
        <v>2</v>
      </c>
      <c r="J668">
        <v>31</v>
      </c>
      <c r="K668">
        <v>2</v>
      </c>
      <c r="L668">
        <v>9</v>
      </c>
      <c r="M668">
        <v>16</v>
      </c>
      <c r="N668">
        <v>9</v>
      </c>
      <c r="O668">
        <v>2774</v>
      </c>
      <c r="P668">
        <v>313088</v>
      </c>
    </row>
    <row r="669" spans="1:16" x14ac:dyDescent="0.35">
      <c r="A669">
        <v>13</v>
      </c>
      <c r="B669">
        <v>52</v>
      </c>
      <c r="C669">
        <v>22</v>
      </c>
      <c r="D669">
        <v>9</v>
      </c>
      <c r="E669">
        <v>532</v>
      </c>
      <c r="F669">
        <v>12</v>
      </c>
      <c r="G669">
        <v>1</v>
      </c>
      <c r="H669">
        <v>4</v>
      </c>
      <c r="I669">
        <v>2</v>
      </c>
      <c r="J669">
        <v>31</v>
      </c>
      <c r="K669">
        <v>2</v>
      </c>
      <c r="L669">
        <v>9</v>
      </c>
      <c r="M669">
        <v>16</v>
      </c>
      <c r="N669">
        <v>9</v>
      </c>
      <c r="O669">
        <v>2774</v>
      </c>
      <c r="P669">
        <v>313088</v>
      </c>
    </row>
    <row r="670" spans="1:16" x14ac:dyDescent="0.35">
      <c r="A670">
        <v>30</v>
      </c>
      <c r="B670">
        <v>54</v>
      </c>
      <c r="C670">
        <v>11</v>
      </c>
      <c r="D670">
        <v>10</v>
      </c>
      <c r="E670">
        <v>170</v>
      </c>
      <c r="F670">
        <v>6</v>
      </c>
      <c r="G670">
        <v>4</v>
      </c>
      <c r="H670">
        <v>3</v>
      </c>
      <c r="I670">
        <v>4</v>
      </c>
      <c r="J670">
        <v>70</v>
      </c>
      <c r="K670">
        <v>3</v>
      </c>
      <c r="L670">
        <v>15</v>
      </c>
      <c r="M670">
        <v>25</v>
      </c>
      <c r="N670">
        <v>19</v>
      </c>
      <c r="O670">
        <v>586</v>
      </c>
      <c r="P670">
        <v>2080</v>
      </c>
    </row>
    <row r="671" spans="1:16" x14ac:dyDescent="0.35">
      <c r="A671">
        <v>30</v>
      </c>
      <c r="B671">
        <v>54</v>
      </c>
      <c r="C671">
        <v>11</v>
      </c>
      <c r="D671">
        <v>10</v>
      </c>
      <c r="E671">
        <v>170</v>
      </c>
      <c r="F671">
        <v>6</v>
      </c>
      <c r="G671">
        <v>4</v>
      </c>
      <c r="H671">
        <v>3</v>
      </c>
      <c r="I671">
        <v>4</v>
      </c>
      <c r="J671">
        <v>70</v>
      </c>
      <c r="K671">
        <v>3</v>
      </c>
      <c r="L671">
        <v>15</v>
      </c>
      <c r="M671">
        <v>25</v>
      </c>
      <c r="N671">
        <v>19</v>
      </c>
      <c r="O671">
        <v>586</v>
      </c>
      <c r="P671">
        <v>2234</v>
      </c>
    </row>
    <row r="672" spans="1:16" x14ac:dyDescent="0.35">
      <c r="A672">
        <v>30</v>
      </c>
      <c r="B672">
        <v>54</v>
      </c>
      <c r="C672">
        <v>11</v>
      </c>
      <c r="D672">
        <v>10</v>
      </c>
      <c r="E672">
        <v>130</v>
      </c>
      <c r="F672">
        <v>4</v>
      </c>
      <c r="G672">
        <v>4</v>
      </c>
      <c r="H672">
        <v>3</v>
      </c>
      <c r="I672">
        <v>4</v>
      </c>
      <c r="J672">
        <v>70</v>
      </c>
      <c r="K672">
        <v>3</v>
      </c>
      <c r="L672">
        <v>15</v>
      </c>
      <c r="M672">
        <v>29</v>
      </c>
      <c r="N672">
        <v>23</v>
      </c>
      <c r="O672">
        <v>586</v>
      </c>
      <c r="P672">
        <v>2000</v>
      </c>
    </row>
    <row r="673" spans="1:16" x14ac:dyDescent="0.35">
      <c r="A673">
        <v>30</v>
      </c>
      <c r="B673">
        <v>54</v>
      </c>
      <c r="C673">
        <v>11</v>
      </c>
      <c r="D673">
        <v>10</v>
      </c>
      <c r="E673">
        <v>130</v>
      </c>
      <c r="F673">
        <v>4</v>
      </c>
      <c r="G673">
        <v>2</v>
      </c>
      <c r="H673">
        <v>3</v>
      </c>
      <c r="I673">
        <v>4</v>
      </c>
      <c r="J673">
        <v>70</v>
      </c>
      <c r="K673">
        <v>3</v>
      </c>
      <c r="L673">
        <v>15</v>
      </c>
      <c r="M673">
        <v>25</v>
      </c>
      <c r="N673">
        <v>19</v>
      </c>
      <c r="O673">
        <v>586</v>
      </c>
      <c r="P673">
        <v>2146</v>
      </c>
    </row>
    <row r="674" spans="1:16" x14ac:dyDescent="0.35">
      <c r="A674">
        <v>30</v>
      </c>
      <c r="B674">
        <v>54</v>
      </c>
      <c r="C674">
        <v>12</v>
      </c>
      <c r="D674">
        <v>9</v>
      </c>
      <c r="E674">
        <v>165</v>
      </c>
      <c r="F674">
        <v>6</v>
      </c>
      <c r="G674">
        <v>4</v>
      </c>
      <c r="H674">
        <v>3</v>
      </c>
      <c r="I674">
        <v>4</v>
      </c>
      <c r="J674">
        <v>70</v>
      </c>
      <c r="K674">
        <v>3</v>
      </c>
      <c r="L674">
        <v>15</v>
      </c>
      <c r="M674">
        <v>25</v>
      </c>
      <c r="N674">
        <v>19</v>
      </c>
      <c r="O674">
        <v>586</v>
      </c>
      <c r="P674">
        <v>22935</v>
      </c>
    </row>
    <row r="675" spans="1:16" x14ac:dyDescent="0.35">
      <c r="A675">
        <v>30</v>
      </c>
      <c r="B675">
        <v>54</v>
      </c>
      <c r="C675">
        <v>12</v>
      </c>
      <c r="D675">
        <v>9</v>
      </c>
      <c r="E675">
        <v>165</v>
      </c>
      <c r="F675">
        <v>6</v>
      </c>
      <c r="G675">
        <v>4</v>
      </c>
      <c r="H675">
        <v>3</v>
      </c>
      <c r="I675">
        <v>4</v>
      </c>
      <c r="J675">
        <v>70</v>
      </c>
      <c r="K675">
        <v>3</v>
      </c>
      <c r="L675">
        <v>15</v>
      </c>
      <c r="M675">
        <v>25</v>
      </c>
      <c r="N675">
        <v>19</v>
      </c>
      <c r="O675">
        <v>586</v>
      </c>
      <c r="P675">
        <v>19935</v>
      </c>
    </row>
    <row r="676" spans="1:16" x14ac:dyDescent="0.35">
      <c r="A676">
        <v>30</v>
      </c>
      <c r="B676">
        <v>54</v>
      </c>
      <c r="C676">
        <v>12</v>
      </c>
      <c r="D676">
        <v>10</v>
      </c>
      <c r="E676">
        <v>125</v>
      </c>
      <c r="F676">
        <v>4</v>
      </c>
      <c r="G676">
        <v>2</v>
      </c>
      <c r="H676">
        <v>3</v>
      </c>
      <c r="I676">
        <v>4</v>
      </c>
      <c r="J676">
        <v>70</v>
      </c>
      <c r="K676">
        <v>3</v>
      </c>
      <c r="L676">
        <v>15</v>
      </c>
      <c r="M676">
        <v>25</v>
      </c>
      <c r="N676">
        <v>19</v>
      </c>
      <c r="O676">
        <v>586</v>
      </c>
      <c r="P676">
        <v>20935</v>
      </c>
    </row>
    <row r="677" spans="1:16" x14ac:dyDescent="0.35">
      <c r="A677">
        <v>30</v>
      </c>
      <c r="B677">
        <v>54</v>
      </c>
      <c r="C677">
        <v>12</v>
      </c>
      <c r="D677">
        <v>10</v>
      </c>
      <c r="E677">
        <v>125</v>
      </c>
      <c r="F677">
        <v>4</v>
      </c>
      <c r="G677">
        <v>4</v>
      </c>
      <c r="H677">
        <v>3</v>
      </c>
      <c r="I677">
        <v>4</v>
      </c>
      <c r="J677">
        <v>70</v>
      </c>
      <c r="K677">
        <v>3</v>
      </c>
      <c r="L677">
        <v>15</v>
      </c>
      <c r="M677">
        <v>29</v>
      </c>
      <c r="N677">
        <v>23</v>
      </c>
      <c r="O677">
        <v>586</v>
      </c>
      <c r="P677">
        <v>18735</v>
      </c>
    </row>
    <row r="678" spans="1:16" x14ac:dyDescent="0.35">
      <c r="A678">
        <v>30</v>
      </c>
      <c r="B678">
        <v>54</v>
      </c>
      <c r="C678">
        <v>13</v>
      </c>
      <c r="D678">
        <v>9</v>
      </c>
      <c r="E678">
        <v>165</v>
      </c>
      <c r="F678">
        <v>6</v>
      </c>
      <c r="G678">
        <v>4</v>
      </c>
      <c r="H678">
        <v>3</v>
      </c>
      <c r="I678">
        <v>4</v>
      </c>
      <c r="J678">
        <v>70</v>
      </c>
      <c r="K678">
        <v>3</v>
      </c>
      <c r="L678">
        <v>15</v>
      </c>
      <c r="M678">
        <v>25</v>
      </c>
      <c r="N678">
        <v>19</v>
      </c>
      <c r="O678">
        <v>586</v>
      </c>
      <c r="P678">
        <v>19985</v>
      </c>
    </row>
    <row r="679" spans="1:16" x14ac:dyDescent="0.35">
      <c r="A679">
        <v>30</v>
      </c>
      <c r="B679">
        <v>54</v>
      </c>
      <c r="C679">
        <v>13</v>
      </c>
      <c r="D679">
        <v>10</v>
      </c>
      <c r="E679">
        <v>125</v>
      </c>
      <c r="F679">
        <v>4</v>
      </c>
      <c r="G679">
        <v>4</v>
      </c>
      <c r="H679">
        <v>3</v>
      </c>
      <c r="I679">
        <v>4</v>
      </c>
      <c r="J679">
        <v>70</v>
      </c>
      <c r="K679">
        <v>3</v>
      </c>
      <c r="L679">
        <v>15</v>
      </c>
      <c r="M679">
        <v>29</v>
      </c>
      <c r="N679">
        <v>23</v>
      </c>
      <c r="O679">
        <v>586</v>
      </c>
      <c r="P679">
        <v>18785</v>
      </c>
    </row>
    <row r="680" spans="1:16" x14ac:dyDescent="0.35">
      <c r="A680">
        <v>30</v>
      </c>
      <c r="B680">
        <v>54</v>
      </c>
      <c r="C680">
        <v>13</v>
      </c>
      <c r="D680">
        <v>9</v>
      </c>
      <c r="E680">
        <v>165</v>
      </c>
      <c r="F680">
        <v>6</v>
      </c>
      <c r="G680">
        <v>4</v>
      </c>
      <c r="H680">
        <v>3</v>
      </c>
      <c r="I680">
        <v>4</v>
      </c>
      <c r="J680">
        <v>70</v>
      </c>
      <c r="K680">
        <v>3</v>
      </c>
      <c r="L680">
        <v>15</v>
      </c>
      <c r="M680">
        <v>25</v>
      </c>
      <c r="N680">
        <v>19</v>
      </c>
      <c r="O680">
        <v>586</v>
      </c>
      <c r="P680">
        <v>21885</v>
      </c>
    </row>
    <row r="681" spans="1:16" x14ac:dyDescent="0.35">
      <c r="A681">
        <v>29</v>
      </c>
      <c r="B681">
        <v>53</v>
      </c>
      <c r="C681">
        <v>21</v>
      </c>
      <c r="D681">
        <v>9</v>
      </c>
      <c r="E681">
        <v>604</v>
      </c>
      <c r="F681">
        <v>12</v>
      </c>
      <c r="G681">
        <v>2</v>
      </c>
      <c r="H681">
        <v>4</v>
      </c>
      <c r="I681">
        <v>4</v>
      </c>
      <c r="J681">
        <v>33</v>
      </c>
      <c r="K681">
        <v>2</v>
      </c>
      <c r="L681">
        <v>15</v>
      </c>
      <c r="M681">
        <v>16</v>
      </c>
      <c r="N681">
        <v>10</v>
      </c>
      <c r="O681">
        <v>67</v>
      </c>
      <c r="P681">
        <v>456500</v>
      </c>
    </row>
    <row r="682" spans="1:16" x14ac:dyDescent="0.35">
      <c r="A682">
        <v>29</v>
      </c>
      <c r="B682">
        <v>53</v>
      </c>
      <c r="C682">
        <v>21</v>
      </c>
      <c r="D682">
        <v>9</v>
      </c>
      <c r="E682">
        <v>543</v>
      </c>
      <c r="F682">
        <v>12</v>
      </c>
      <c r="G682">
        <v>2</v>
      </c>
      <c r="H682">
        <v>4</v>
      </c>
      <c r="I682">
        <v>4</v>
      </c>
      <c r="J682">
        <v>32</v>
      </c>
      <c r="K682">
        <v>2</v>
      </c>
      <c r="L682">
        <v>15</v>
      </c>
      <c r="M682">
        <v>16</v>
      </c>
      <c r="N682">
        <v>10</v>
      </c>
      <c r="O682">
        <v>67</v>
      </c>
      <c r="P682">
        <v>417000</v>
      </c>
    </row>
    <row r="683" spans="1:16" x14ac:dyDescent="0.35">
      <c r="A683">
        <v>29</v>
      </c>
      <c r="B683">
        <v>53</v>
      </c>
      <c r="C683">
        <v>21</v>
      </c>
      <c r="D683">
        <v>9</v>
      </c>
      <c r="E683">
        <v>631</v>
      </c>
      <c r="F683">
        <v>12</v>
      </c>
      <c r="G683">
        <v>2</v>
      </c>
      <c r="H683">
        <v>4</v>
      </c>
      <c r="I683">
        <v>4</v>
      </c>
      <c r="J683">
        <v>33</v>
      </c>
      <c r="K683">
        <v>2</v>
      </c>
      <c r="L683">
        <v>15</v>
      </c>
      <c r="M683">
        <v>16</v>
      </c>
      <c r="N683">
        <v>10</v>
      </c>
      <c r="O683">
        <v>67</v>
      </c>
      <c r="P683">
        <v>506500</v>
      </c>
    </row>
    <row r="684" spans="1:16" x14ac:dyDescent="0.35">
      <c r="A684">
        <v>29</v>
      </c>
      <c r="B684">
        <v>53</v>
      </c>
      <c r="C684">
        <v>22</v>
      </c>
      <c r="D684">
        <v>9</v>
      </c>
      <c r="E684">
        <v>543</v>
      </c>
      <c r="F684">
        <v>12</v>
      </c>
      <c r="G684">
        <v>2</v>
      </c>
      <c r="H684">
        <v>4</v>
      </c>
      <c r="I684">
        <v>4</v>
      </c>
      <c r="J684">
        <v>32</v>
      </c>
      <c r="K684">
        <v>2</v>
      </c>
      <c r="L684">
        <v>15</v>
      </c>
      <c r="M684">
        <v>16</v>
      </c>
      <c r="N684">
        <v>10</v>
      </c>
      <c r="O684">
        <v>67</v>
      </c>
      <c r="P684">
        <v>423500</v>
      </c>
    </row>
    <row r="685" spans="1:16" x14ac:dyDescent="0.35">
      <c r="A685">
        <v>29</v>
      </c>
      <c r="B685">
        <v>53</v>
      </c>
      <c r="C685">
        <v>22</v>
      </c>
      <c r="D685">
        <v>9</v>
      </c>
      <c r="E685">
        <v>620</v>
      </c>
      <c r="F685">
        <v>12</v>
      </c>
      <c r="G685">
        <v>2</v>
      </c>
      <c r="H685">
        <v>4</v>
      </c>
      <c r="I685">
        <v>4</v>
      </c>
      <c r="J685">
        <v>33</v>
      </c>
      <c r="K685">
        <v>2</v>
      </c>
      <c r="L685">
        <v>15</v>
      </c>
      <c r="M685">
        <v>16</v>
      </c>
      <c r="N685">
        <v>10</v>
      </c>
      <c r="O685">
        <v>67</v>
      </c>
      <c r="P685">
        <v>463000</v>
      </c>
    </row>
    <row r="686" spans="1:16" x14ac:dyDescent="0.35">
      <c r="A686">
        <v>29</v>
      </c>
      <c r="B686">
        <v>53</v>
      </c>
      <c r="C686">
        <v>23</v>
      </c>
      <c r="D686">
        <v>9</v>
      </c>
      <c r="E686">
        <v>620</v>
      </c>
      <c r="F686">
        <v>12</v>
      </c>
      <c r="G686">
        <v>2</v>
      </c>
      <c r="H686">
        <v>4</v>
      </c>
      <c r="I686">
        <v>4</v>
      </c>
      <c r="J686">
        <v>35</v>
      </c>
      <c r="K686">
        <v>2</v>
      </c>
      <c r="L686">
        <v>15</v>
      </c>
      <c r="M686">
        <v>16</v>
      </c>
      <c r="N686">
        <v>10</v>
      </c>
      <c r="O686">
        <v>67</v>
      </c>
      <c r="P686">
        <v>470350</v>
      </c>
    </row>
    <row r="687" spans="1:16" x14ac:dyDescent="0.35">
      <c r="A687">
        <v>29</v>
      </c>
      <c r="B687">
        <v>53</v>
      </c>
      <c r="C687">
        <v>23</v>
      </c>
      <c r="D687">
        <v>9</v>
      </c>
      <c r="E687">
        <v>543</v>
      </c>
      <c r="F687">
        <v>12</v>
      </c>
      <c r="G687">
        <v>2</v>
      </c>
      <c r="H687">
        <v>4</v>
      </c>
      <c r="I687">
        <v>4</v>
      </c>
      <c r="J687">
        <v>32</v>
      </c>
      <c r="K687">
        <v>2</v>
      </c>
      <c r="L687">
        <v>15</v>
      </c>
      <c r="M687">
        <v>16</v>
      </c>
      <c r="N687">
        <v>10</v>
      </c>
      <c r="O687">
        <v>67</v>
      </c>
      <c r="P687">
        <v>430450</v>
      </c>
    </row>
    <row r="688" spans="1:16" x14ac:dyDescent="0.35">
      <c r="A688">
        <v>31</v>
      </c>
      <c r="B688">
        <v>55</v>
      </c>
      <c r="C688">
        <v>26</v>
      </c>
      <c r="D688">
        <v>9</v>
      </c>
      <c r="E688">
        <v>641</v>
      </c>
      <c r="F688">
        <v>8</v>
      </c>
      <c r="G688">
        <v>1</v>
      </c>
      <c r="H688">
        <v>4</v>
      </c>
      <c r="I688">
        <v>2</v>
      </c>
      <c r="J688">
        <v>31</v>
      </c>
      <c r="K688">
        <v>1</v>
      </c>
      <c r="L688">
        <v>9</v>
      </c>
      <c r="M688">
        <v>22</v>
      </c>
      <c r="N688">
        <v>16</v>
      </c>
      <c r="O688">
        <v>416</v>
      </c>
      <c r="P688">
        <v>265500</v>
      </c>
    </row>
    <row r="689" spans="1:16" x14ac:dyDescent="0.35">
      <c r="A689">
        <v>31</v>
      </c>
      <c r="B689">
        <v>56</v>
      </c>
      <c r="C689">
        <v>26</v>
      </c>
      <c r="D689">
        <v>9</v>
      </c>
      <c r="E689">
        <v>641</v>
      </c>
      <c r="F689">
        <v>8</v>
      </c>
      <c r="G689">
        <v>1</v>
      </c>
      <c r="H689">
        <v>4</v>
      </c>
      <c r="I689">
        <v>2</v>
      </c>
      <c r="J689">
        <v>31</v>
      </c>
      <c r="K689">
        <v>1</v>
      </c>
      <c r="L689">
        <v>7</v>
      </c>
      <c r="M689">
        <v>22</v>
      </c>
      <c r="N689">
        <v>16</v>
      </c>
      <c r="O689">
        <v>416</v>
      </c>
      <c r="P689">
        <v>280225</v>
      </c>
    </row>
    <row r="690" spans="1:16" x14ac:dyDescent="0.35">
      <c r="A690">
        <v>30</v>
      </c>
      <c r="B690">
        <v>47</v>
      </c>
      <c r="C690">
        <v>26</v>
      </c>
      <c r="D690">
        <v>10</v>
      </c>
      <c r="E690">
        <v>184</v>
      </c>
      <c r="F690">
        <v>4</v>
      </c>
      <c r="G690">
        <v>2</v>
      </c>
      <c r="H690">
        <v>3</v>
      </c>
      <c r="I690">
        <v>4</v>
      </c>
      <c r="J690">
        <v>70</v>
      </c>
      <c r="K690">
        <v>3</v>
      </c>
      <c r="L690">
        <v>15</v>
      </c>
      <c r="M690">
        <v>38</v>
      </c>
      <c r="N690">
        <v>26</v>
      </c>
      <c r="O690">
        <v>586</v>
      </c>
      <c r="P690">
        <v>24895</v>
      </c>
    </row>
    <row r="691" spans="1:16" x14ac:dyDescent="0.35">
      <c r="A691">
        <v>30</v>
      </c>
      <c r="B691">
        <v>47</v>
      </c>
      <c r="C691">
        <v>26</v>
      </c>
      <c r="D691">
        <v>10</v>
      </c>
      <c r="E691">
        <v>184</v>
      </c>
      <c r="F691">
        <v>4</v>
      </c>
      <c r="G691">
        <v>2</v>
      </c>
      <c r="H691">
        <v>3</v>
      </c>
      <c r="I691">
        <v>4</v>
      </c>
      <c r="J691">
        <v>70</v>
      </c>
      <c r="K691">
        <v>3</v>
      </c>
      <c r="L691">
        <v>15</v>
      </c>
      <c r="M691">
        <v>38</v>
      </c>
      <c r="N691">
        <v>26</v>
      </c>
      <c r="O691">
        <v>586</v>
      </c>
      <c r="P691">
        <v>22895</v>
      </c>
    </row>
    <row r="692" spans="1:16" x14ac:dyDescent="0.35">
      <c r="A692">
        <v>30</v>
      </c>
      <c r="B692">
        <v>47</v>
      </c>
      <c r="C692">
        <v>26</v>
      </c>
      <c r="D692">
        <v>10</v>
      </c>
      <c r="E692">
        <v>184</v>
      </c>
      <c r="F692">
        <v>4</v>
      </c>
      <c r="G692">
        <v>4</v>
      </c>
      <c r="H692">
        <v>3</v>
      </c>
      <c r="I692">
        <v>4</v>
      </c>
      <c r="J692">
        <v>70</v>
      </c>
      <c r="K692">
        <v>3</v>
      </c>
      <c r="L692">
        <v>15</v>
      </c>
      <c r="M692">
        <v>37</v>
      </c>
      <c r="N692">
        <v>25</v>
      </c>
      <c r="O692">
        <v>586</v>
      </c>
      <c r="P692">
        <v>23845</v>
      </c>
    </row>
    <row r="693" spans="1:16" x14ac:dyDescent="0.35">
      <c r="A693">
        <v>30</v>
      </c>
      <c r="B693">
        <v>47</v>
      </c>
      <c r="C693">
        <v>26</v>
      </c>
      <c r="D693">
        <v>10</v>
      </c>
      <c r="E693">
        <v>184</v>
      </c>
      <c r="F693">
        <v>4</v>
      </c>
      <c r="G693">
        <v>4</v>
      </c>
      <c r="H693">
        <v>3</v>
      </c>
      <c r="I693">
        <v>4</v>
      </c>
      <c r="J693">
        <v>70</v>
      </c>
      <c r="K693">
        <v>3</v>
      </c>
      <c r="L693">
        <v>15</v>
      </c>
      <c r="M693">
        <v>37</v>
      </c>
      <c r="N693">
        <v>25</v>
      </c>
      <c r="O693">
        <v>586</v>
      </c>
      <c r="P693">
        <v>21190</v>
      </c>
    </row>
    <row r="694" spans="1:16" x14ac:dyDescent="0.35">
      <c r="A694">
        <v>30</v>
      </c>
      <c r="B694">
        <v>47</v>
      </c>
      <c r="C694">
        <v>26</v>
      </c>
      <c r="D694">
        <v>10</v>
      </c>
      <c r="E694">
        <v>184</v>
      </c>
      <c r="F694">
        <v>4</v>
      </c>
      <c r="G694">
        <v>2</v>
      </c>
      <c r="H694">
        <v>3</v>
      </c>
      <c r="I694">
        <v>4</v>
      </c>
      <c r="J694">
        <v>70</v>
      </c>
      <c r="K694">
        <v>3</v>
      </c>
      <c r="L694">
        <v>15</v>
      </c>
      <c r="M694">
        <v>40</v>
      </c>
      <c r="N694">
        <v>28</v>
      </c>
      <c r="O694">
        <v>586</v>
      </c>
      <c r="P694">
        <v>29895</v>
      </c>
    </row>
    <row r="695" spans="1:16" x14ac:dyDescent="0.35">
      <c r="A695">
        <v>30</v>
      </c>
      <c r="B695">
        <v>47</v>
      </c>
      <c r="C695">
        <v>27</v>
      </c>
      <c r="D695">
        <v>10</v>
      </c>
      <c r="E695">
        <v>184</v>
      </c>
      <c r="F695">
        <v>4</v>
      </c>
      <c r="G695">
        <v>2</v>
      </c>
      <c r="H695">
        <v>3</v>
      </c>
      <c r="I695">
        <v>4</v>
      </c>
      <c r="J695">
        <v>70</v>
      </c>
      <c r="K695">
        <v>3</v>
      </c>
      <c r="L695">
        <v>15</v>
      </c>
      <c r="M695">
        <v>38</v>
      </c>
      <c r="N695">
        <v>26</v>
      </c>
      <c r="O695">
        <v>586</v>
      </c>
      <c r="P695">
        <v>22995</v>
      </c>
    </row>
    <row r="696" spans="1:16" x14ac:dyDescent="0.35">
      <c r="A696">
        <v>30</v>
      </c>
      <c r="B696">
        <v>47</v>
      </c>
      <c r="C696">
        <v>27</v>
      </c>
      <c r="D696">
        <v>10</v>
      </c>
      <c r="E696">
        <v>184</v>
      </c>
      <c r="F696">
        <v>4</v>
      </c>
      <c r="G696">
        <v>2</v>
      </c>
      <c r="H696">
        <v>3</v>
      </c>
      <c r="I696">
        <v>4</v>
      </c>
      <c r="J696">
        <v>70</v>
      </c>
      <c r="K696">
        <v>3</v>
      </c>
      <c r="L696">
        <v>15</v>
      </c>
      <c r="M696">
        <v>38</v>
      </c>
      <c r="N696">
        <v>26</v>
      </c>
      <c r="O696">
        <v>586</v>
      </c>
      <c r="P696">
        <v>24995</v>
      </c>
    </row>
    <row r="697" spans="1:16" x14ac:dyDescent="0.35">
      <c r="A697">
        <v>30</v>
      </c>
      <c r="B697">
        <v>47</v>
      </c>
      <c r="C697">
        <v>27</v>
      </c>
      <c r="D697">
        <v>10</v>
      </c>
      <c r="E697">
        <v>184</v>
      </c>
      <c r="F697">
        <v>4</v>
      </c>
      <c r="G697">
        <v>4</v>
      </c>
      <c r="H697">
        <v>3</v>
      </c>
      <c r="I697">
        <v>4</v>
      </c>
      <c r="J697">
        <v>70</v>
      </c>
      <c r="K697">
        <v>3</v>
      </c>
      <c r="L697">
        <v>15</v>
      </c>
      <c r="M697">
        <v>37</v>
      </c>
      <c r="N697">
        <v>25</v>
      </c>
      <c r="O697">
        <v>586</v>
      </c>
      <c r="P697">
        <v>21495</v>
      </c>
    </row>
    <row r="698" spans="1:16" x14ac:dyDescent="0.35">
      <c r="A698">
        <v>30</v>
      </c>
      <c r="B698">
        <v>47</v>
      </c>
      <c r="C698">
        <v>27</v>
      </c>
      <c r="D698">
        <v>10</v>
      </c>
      <c r="E698">
        <v>184</v>
      </c>
      <c r="F698">
        <v>4</v>
      </c>
      <c r="G698">
        <v>2</v>
      </c>
      <c r="H698">
        <v>3</v>
      </c>
      <c r="I698">
        <v>4</v>
      </c>
      <c r="J698">
        <v>70</v>
      </c>
      <c r="K698">
        <v>3</v>
      </c>
      <c r="L698">
        <v>15</v>
      </c>
      <c r="M698">
        <v>38</v>
      </c>
      <c r="N698">
        <v>26</v>
      </c>
      <c r="O698">
        <v>586</v>
      </c>
      <c r="P698">
        <v>30195</v>
      </c>
    </row>
    <row r="699" spans="1:16" x14ac:dyDescent="0.35">
      <c r="A699">
        <v>30</v>
      </c>
      <c r="B699">
        <v>47</v>
      </c>
      <c r="C699">
        <v>27</v>
      </c>
      <c r="D699">
        <v>10</v>
      </c>
      <c r="E699">
        <v>184</v>
      </c>
      <c r="F699">
        <v>4</v>
      </c>
      <c r="G699">
        <v>4</v>
      </c>
      <c r="H699">
        <v>3</v>
      </c>
      <c r="I699">
        <v>4</v>
      </c>
      <c r="J699">
        <v>70</v>
      </c>
      <c r="K699">
        <v>3</v>
      </c>
      <c r="L699">
        <v>15</v>
      </c>
      <c r="M699">
        <v>37</v>
      </c>
      <c r="N699">
        <v>25</v>
      </c>
      <c r="O699">
        <v>586</v>
      </c>
      <c r="P699">
        <v>23945</v>
      </c>
    </row>
    <row r="700" spans="1:16" x14ac:dyDescent="0.35">
      <c r="A700">
        <v>30</v>
      </c>
      <c r="B700">
        <v>47</v>
      </c>
      <c r="C700">
        <v>28</v>
      </c>
      <c r="D700">
        <v>10</v>
      </c>
      <c r="E700">
        <v>184</v>
      </c>
      <c r="F700">
        <v>4</v>
      </c>
      <c r="G700">
        <v>2</v>
      </c>
      <c r="H700">
        <v>3</v>
      </c>
      <c r="I700">
        <v>4</v>
      </c>
      <c r="J700">
        <v>70</v>
      </c>
      <c r="K700">
        <v>3</v>
      </c>
      <c r="L700">
        <v>15</v>
      </c>
      <c r="M700">
        <v>35</v>
      </c>
      <c r="N700">
        <v>26</v>
      </c>
      <c r="O700">
        <v>586</v>
      </c>
      <c r="P700">
        <v>30695</v>
      </c>
    </row>
    <row r="701" spans="1:16" x14ac:dyDescent="0.35">
      <c r="A701">
        <v>30</v>
      </c>
      <c r="B701">
        <v>47</v>
      </c>
      <c r="C701">
        <v>28</v>
      </c>
      <c r="D701">
        <v>10</v>
      </c>
      <c r="E701">
        <v>184</v>
      </c>
      <c r="F701">
        <v>4</v>
      </c>
      <c r="G701">
        <v>4</v>
      </c>
      <c r="H701">
        <v>3</v>
      </c>
      <c r="I701">
        <v>4</v>
      </c>
      <c r="J701">
        <v>70</v>
      </c>
      <c r="K701">
        <v>3</v>
      </c>
      <c r="L701">
        <v>15</v>
      </c>
      <c r="M701">
        <v>34</v>
      </c>
      <c r="N701">
        <v>24</v>
      </c>
      <c r="O701">
        <v>586</v>
      </c>
      <c r="P701">
        <v>21945</v>
      </c>
    </row>
    <row r="702" spans="1:16" x14ac:dyDescent="0.35">
      <c r="A702">
        <v>30</v>
      </c>
      <c r="B702">
        <v>47</v>
      </c>
      <c r="C702">
        <v>28</v>
      </c>
      <c r="D702">
        <v>10</v>
      </c>
      <c r="E702">
        <v>184</v>
      </c>
      <c r="F702">
        <v>4</v>
      </c>
      <c r="G702">
        <v>4</v>
      </c>
      <c r="H702">
        <v>3</v>
      </c>
      <c r="I702">
        <v>4</v>
      </c>
      <c r="J702">
        <v>70</v>
      </c>
      <c r="K702">
        <v>3</v>
      </c>
      <c r="L702">
        <v>15</v>
      </c>
      <c r="M702">
        <v>34</v>
      </c>
      <c r="N702">
        <v>24</v>
      </c>
      <c r="O702">
        <v>586</v>
      </c>
      <c r="P702">
        <v>24195</v>
      </c>
    </row>
    <row r="703" spans="1:16" x14ac:dyDescent="0.35">
      <c r="A703">
        <v>30</v>
      </c>
      <c r="B703">
        <v>47</v>
      </c>
      <c r="C703">
        <v>28</v>
      </c>
      <c r="D703">
        <v>10</v>
      </c>
      <c r="E703">
        <v>184</v>
      </c>
      <c r="F703">
        <v>4</v>
      </c>
      <c r="G703">
        <v>2</v>
      </c>
      <c r="H703">
        <v>3</v>
      </c>
      <c r="I703">
        <v>4</v>
      </c>
      <c r="J703">
        <v>70</v>
      </c>
      <c r="K703">
        <v>3</v>
      </c>
      <c r="L703">
        <v>15</v>
      </c>
      <c r="M703">
        <v>35</v>
      </c>
      <c r="N703">
        <v>26</v>
      </c>
      <c r="O703">
        <v>586</v>
      </c>
      <c r="P703">
        <v>22995</v>
      </c>
    </row>
    <row r="704" spans="1:16" x14ac:dyDescent="0.35">
      <c r="A704">
        <v>30</v>
      </c>
      <c r="B704">
        <v>47</v>
      </c>
      <c r="C704">
        <v>28</v>
      </c>
      <c r="D704">
        <v>10</v>
      </c>
      <c r="E704">
        <v>184</v>
      </c>
      <c r="F704">
        <v>4</v>
      </c>
      <c r="G704">
        <v>2</v>
      </c>
      <c r="H704">
        <v>3</v>
      </c>
      <c r="I704">
        <v>4</v>
      </c>
      <c r="J704">
        <v>70</v>
      </c>
      <c r="K704">
        <v>3</v>
      </c>
      <c r="L704">
        <v>15</v>
      </c>
      <c r="M704">
        <v>35</v>
      </c>
      <c r="N704">
        <v>26</v>
      </c>
      <c r="O704">
        <v>586</v>
      </c>
      <c r="P704">
        <v>25245</v>
      </c>
    </row>
    <row r="705" spans="1:16" x14ac:dyDescent="0.35">
      <c r="A705">
        <v>6</v>
      </c>
      <c r="B705">
        <v>57</v>
      </c>
      <c r="C705">
        <v>26</v>
      </c>
      <c r="D705">
        <v>9</v>
      </c>
      <c r="E705">
        <v>535</v>
      </c>
      <c r="F705">
        <v>12</v>
      </c>
      <c r="G705">
        <v>2</v>
      </c>
      <c r="H705">
        <v>4</v>
      </c>
      <c r="I705">
        <v>4</v>
      </c>
      <c r="J705">
        <v>65</v>
      </c>
      <c r="K705">
        <v>2</v>
      </c>
      <c r="L705">
        <v>15</v>
      </c>
      <c r="M705">
        <v>20</v>
      </c>
      <c r="N705">
        <v>13</v>
      </c>
      <c r="O705">
        <v>3916</v>
      </c>
      <c r="P705">
        <v>141200</v>
      </c>
    </row>
    <row r="706" spans="1:16" x14ac:dyDescent="0.35">
      <c r="A706">
        <v>6</v>
      </c>
      <c r="B706">
        <v>57</v>
      </c>
      <c r="C706">
        <v>26</v>
      </c>
      <c r="D706">
        <v>9</v>
      </c>
      <c r="E706">
        <v>315</v>
      </c>
      <c r="F706">
        <v>6</v>
      </c>
      <c r="G706">
        <v>2</v>
      </c>
      <c r="H706">
        <v>4</v>
      </c>
      <c r="I706">
        <v>4</v>
      </c>
      <c r="J706">
        <v>68</v>
      </c>
      <c r="K706">
        <v>2</v>
      </c>
      <c r="L706">
        <v>15</v>
      </c>
      <c r="M706">
        <v>29</v>
      </c>
      <c r="N706">
        <v>19</v>
      </c>
      <c r="O706">
        <v>3916</v>
      </c>
      <c r="P706">
        <v>78000</v>
      </c>
    </row>
    <row r="707" spans="1:16" x14ac:dyDescent="0.35">
      <c r="A707">
        <v>6</v>
      </c>
      <c r="B707">
        <v>57</v>
      </c>
      <c r="C707">
        <v>26</v>
      </c>
      <c r="D707">
        <v>9</v>
      </c>
      <c r="E707">
        <v>445</v>
      </c>
      <c r="F707">
        <v>8</v>
      </c>
      <c r="G707">
        <v>2</v>
      </c>
      <c r="H707">
        <v>4</v>
      </c>
      <c r="I707">
        <v>4</v>
      </c>
      <c r="J707">
        <v>65</v>
      </c>
      <c r="K707">
        <v>2</v>
      </c>
      <c r="L707">
        <v>15</v>
      </c>
      <c r="M707">
        <v>25</v>
      </c>
      <c r="N707">
        <v>16</v>
      </c>
      <c r="O707">
        <v>3916</v>
      </c>
      <c r="P707">
        <v>91000</v>
      </c>
    </row>
    <row r="708" spans="1:16" x14ac:dyDescent="0.35">
      <c r="A708">
        <v>6</v>
      </c>
      <c r="B708">
        <v>57</v>
      </c>
      <c r="C708">
        <v>26</v>
      </c>
      <c r="D708">
        <v>9</v>
      </c>
      <c r="E708">
        <v>445</v>
      </c>
      <c r="F708">
        <v>8</v>
      </c>
      <c r="G708">
        <v>2</v>
      </c>
      <c r="H708">
        <v>1</v>
      </c>
      <c r="I708">
        <v>4</v>
      </c>
      <c r="J708">
        <v>65</v>
      </c>
      <c r="K708">
        <v>2</v>
      </c>
      <c r="L708">
        <v>15</v>
      </c>
      <c r="M708">
        <v>24</v>
      </c>
      <c r="N708">
        <v>16</v>
      </c>
      <c r="O708">
        <v>3916</v>
      </c>
      <c r="P708">
        <v>94000</v>
      </c>
    </row>
    <row r="709" spans="1:16" x14ac:dyDescent="0.35">
      <c r="A709">
        <v>6</v>
      </c>
      <c r="B709">
        <v>57</v>
      </c>
      <c r="C709">
        <v>26</v>
      </c>
      <c r="D709">
        <v>9</v>
      </c>
      <c r="E709">
        <v>315</v>
      </c>
      <c r="F709">
        <v>6</v>
      </c>
      <c r="G709">
        <v>2</v>
      </c>
      <c r="H709">
        <v>1</v>
      </c>
      <c r="I709">
        <v>4</v>
      </c>
      <c r="J709">
        <v>68</v>
      </c>
      <c r="K709">
        <v>2</v>
      </c>
      <c r="L709">
        <v>15</v>
      </c>
      <c r="M709">
        <v>28</v>
      </c>
      <c r="N709">
        <v>19</v>
      </c>
      <c r="O709">
        <v>3916</v>
      </c>
      <c r="P709">
        <v>81000</v>
      </c>
    </row>
    <row r="710" spans="1:16" x14ac:dyDescent="0.35">
      <c r="A710">
        <v>6</v>
      </c>
      <c r="B710">
        <v>57</v>
      </c>
      <c r="C710">
        <v>26</v>
      </c>
      <c r="D710">
        <v>9</v>
      </c>
      <c r="E710">
        <v>315</v>
      </c>
      <c r="F710">
        <v>6</v>
      </c>
      <c r="G710">
        <v>2</v>
      </c>
      <c r="H710">
        <v>4</v>
      </c>
      <c r="I710">
        <v>4</v>
      </c>
      <c r="J710">
        <v>68</v>
      </c>
      <c r="K710">
        <v>2</v>
      </c>
      <c r="L710">
        <v>15</v>
      </c>
      <c r="M710">
        <v>29</v>
      </c>
      <c r="N710">
        <v>19</v>
      </c>
      <c r="O710">
        <v>3916</v>
      </c>
      <c r="P710">
        <v>74000</v>
      </c>
    </row>
    <row r="711" spans="1:16" x14ac:dyDescent="0.35">
      <c r="A711">
        <v>6</v>
      </c>
      <c r="B711">
        <v>57</v>
      </c>
      <c r="C711">
        <v>26</v>
      </c>
      <c r="D711">
        <v>9</v>
      </c>
      <c r="E711">
        <v>445</v>
      </c>
      <c r="F711">
        <v>8</v>
      </c>
      <c r="G711">
        <v>2</v>
      </c>
      <c r="H711">
        <v>4</v>
      </c>
      <c r="I711">
        <v>4</v>
      </c>
      <c r="J711">
        <v>65</v>
      </c>
      <c r="K711">
        <v>2</v>
      </c>
      <c r="L711">
        <v>15</v>
      </c>
      <c r="M711">
        <v>25</v>
      </c>
      <c r="N711">
        <v>17</v>
      </c>
      <c r="O711">
        <v>3916</v>
      </c>
      <c r="P711">
        <v>87300</v>
      </c>
    </row>
    <row r="712" spans="1:16" x14ac:dyDescent="0.35">
      <c r="A712">
        <v>6</v>
      </c>
      <c r="B712">
        <v>57</v>
      </c>
      <c r="C712">
        <v>26</v>
      </c>
      <c r="D712">
        <v>9</v>
      </c>
      <c r="E712">
        <v>445</v>
      </c>
      <c r="F712">
        <v>8</v>
      </c>
      <c r="G712">
        <v>2</v>
      </c>
      <c r="H712">
        <v>1</v>
      </c>
      <c r="I712">
        <v>4</v>
      </c>
      <c r="J712">
        <v>65</v>
      </c>
      <c r="K712">
        <v>2</v>
      </c>
      <c r="L712">
        <v>15</v>
      </c>
      <c r="M712">
        <v>24</v>
      </c>
      <c r="N712">
        <v>16</v>
      </c>
      <c r="O712">
        <v>3916</v>
      </c>
      <c r="P712">
        <v>90300</v>
      </c>
    </row>
    <row r="713" spans="1:16" x14ac:dyDescent="0.35">
      <c r="A713">
        <v>6</v>
      </c>
      <c r="B713">
        <v>57</v>
      </c>
      <c r="C713">
        <v>26</v>
      </c>
      <c r="D713">
        <v>1</v>
      </c>
      <c r="E713">
        <v>255</v>
      </c>
      <c r="F713">
        <v>6</v>
      </c>
      <c r="G713">
        <v>2</v>
      </c>
      <c r="H713">
        <v>1</v>
      </c>
      <c r="I713">
        <v>4</v>
      </c>
      <c r="J713">
        <v>25</v>
      </c>
      <c r="K713">
        <v>2</v>
      </c>
      <c r="L713">
        <v>15</v>
      </c>
      <c r="M713">
        <v>31</v>
      </c>
      <c r="N713">
        <v>23</v>
      </c>
      <c r="O713">
        <v>3916</v>
      </c>
      <c r="P713">
        <v>82500</v>
      </c>
    </row>
    <row r="714" spans="1:16" x14ac:dyDescent="0.35">
      <c r="A714">
        <v>6</v>
      </c>
      <c r="B714">
        <v>57</v>
      </c>
      <c r="C714">
        <v>27</v>
      </c>
      <c r="D714">
        <v>9</v>
      </c>
      <c r="E714">
        <v>445</v>
      </c>
      <c r="F714">
        <v>8</v>
      </c>
      <c r="G714">
        <v>2</v>
      </c>
      <c r="H714">
        <v>4</v>
      </c>
      <c r="I714">
        <v>4</v>
      </c>
      <c r="J714">
        <v>65</v>
      </c>
      <c r="K714">
        <v>2</v>
      </c>
      <c r="L714">
        <v>15</v>
      </c>
      <c r="M714">
        <v>25</v>
      </c>
      <c r="N714">
        <v>17</v>
      </c>
      <c r="O714">
        <v>3916</v>
      </c>
      <c r="P714">
        <v>94400</v>
      </c>
    </row>
    <row r="715" spans="1:16" x14ac:dyDescent="0.35">
      <c r="A715">
        <v>6</v>
      </c>
      <c r="B715">
        <v>57</v>
      </c>
      <c r="C715">
        <v>27</v>
      </c>
      <c r="D715">
        <v>9</v>
      </c>
      <c r="E715">
        <v>320</v>
      </c>
      <c r="F715">
        <v>6</v>
      </c>
      <c r="G715">
        <v>2</v>
      </c>
      <c r="H715">
        <v>4</v>
      </c>
      <c r="I715">
        <v>4</v>
      </c>
      <c r="J715">
        <v>68</v>
      </c>
      <c r="K715">
        <v>2</v>
      </c>
      <c r="L715">
        <v>15</v>
      </c>
      <c r="M715">
        <v>29</v>
      </c>
      <c r="N715">
        <v>21</v>
      </c>
      <c r="O715">
        <v>3916</v>
      </c>
      <c r="P715">
        <v>81300</v>
      </c>
    </row>
    <row r="716" spans="1:16" x14ac:dyDescent="0.35">
      <c r="A716">
        <v>6</v>
      </c>
      <c r="B716">
        <v>57</v>
      </c>
      <c r="C716">
        <v>27</v>
      </c>
      <c r="D716">
        <v>9</v>
      </c>
      <c r="E716">
        <v>445</v>
      </c>
      <c r="F716">
        <v>8</v>
      </c>
      <c r="G716">
        <v>2</v>
      </c>
      <c r="H716">
        <v>1</v>
      </c>
      <c r="I716">
        <v>4</v>
      </c>
      <c r="J716">
        <v>65</v>
      </c>
      <c r="K716">
        <v>2</v>
      </c>
      <c r="L716">
        <v>15</v>
      </c>
      <c r="M716">
        <v>25</v>
      </c>
      <c r="N716">
        <v>16</v>
      </c>
      <c r="O716">
        <v>3916</v>
      </c>
      <c r="P716">
        <v>97400</v>
      </c>
    </row>
    <row r="717" spans="1:16" x14ac:dyDescent="0.35">
      <c r="A717">
        <v>6</v>
      </c>
      <c r="B717">
        <v>57</v>
      </c>
      <c r="C717">
        <v>28</v>
      </c>
      <c r="D717">
        <v>9</v>
      </c>
      <c r="E717">
        <v>445</v>
      </c>
      <c r="F717">
        <v>8</v>
      </c>
      <c r="G717">
        <v>2</v>
      </c>
      <c r="H717">
        <v>4</v>
      </c>
      <c r="I717">
        <v>4</v>
      </c>
      <c r="J717">
        <v>65</v>
      </c>
      <c r="K717">
        <v>2</v>
      </c>
      <c r="L717">
        <v>15</v>
      </c>
      <c r="M717">
        <v>26</v>
      </c>
      <c r="N717">
        <v>17</v>
      </c>
      <c r="O717">
        <v>3916</v>
      </c>
      <c r="P717">
        <v>94600</v>
      </c>
    </row>
    <row r="718" spans="1:16" x14ac:dyDescent="0.35">
      <c r="A718">
        <v>6</v>
      </c>
      <c r="B718">
        <v>57</v>
      </c>
      <c r="C718">
        <v>28</v>
      </c>
      <c r="D718">
        <v>9</v>
      </c>
      <c r="E718">
        <v>445</v>
      </c>
      <c r="F718">
        <v>8</v>
      </c>
      <c r="G718">
        <v>2</v>
      </c>
      <c r="H718">
        <v>1</v>
      </c>
      <c r="I718">
        <v>4</v>
      </c>
      <c r="J718">
        <v>65</v>
      </c>
      <c r="K718">
        <v>2</v>
      </c>
      <c r="L718">
        <v>15</v>
      </c>
      <c r="M718">
        <v>25</v>
      </c>
      <c r="N718">
        <v>16</v>
      </c>
      <c r="O718">
        <v>3916</v>
      </c>
      <c r="P718">
        <v>97600</v>
      </c>
    </row>
    <row r="719" spans="1:16" x14ac:dyDescent="0.35">
      <c r="A719">
        <v>6</v>
      </c>
      <c r="B719">
        <v>57</v>
      </c>
      <c r="C719">
        <v>28</v>
      </c>
      <c r="D719">
        <v>9</v>
      </c>
      <c r="E719">
        <v>320</v>
      </c>
      <c r="F719">
        <v>6</v>
      </c>
      <c r="G719">
        <v>2</v>
      </c>
      <c r="H719">
        <v>1</v>
      </c>
      <c r="I719">
        <v>4</v>
      </c>
      <c r="J719">
        <v>68</v>
      </c>
      <c r="K719">
        <v>2</v>
      </c>
      <c r="L719">
        <v>15</v>
      </c>
      <c r="M719">
        <v>28</v>
      </c>
      <c r="N719">
        <v>19</v>
      </c>
      <c r="O719">
        <v>3916</v>
      </c>
      <c r="P719">
        <v>84500</v>
      </c>
    </row>
    <row r="720" spans="1:16" x14ac:dyDescent="0.35">
      <c r="A720">
        <v>6</v>
      </c>
      <c r="B720">
        <v>57</v>
      </c>
      <c r="C720">
        <v>28</v>
      </c>
      <c r="D720">
        <v>9</v>
      </c>
      <c r="E720">
        <v>320</v>
      </c>
      <c r="F720">
        <v>6</v>
      </c>
      <c r="G720">
        <v>2</v>
      </c>
      <c r="H720">
        <v>4</v>
      </c>
      <c r="I720">
        <v>4</v>
      </c>
      <c r="J720">
        <v>68</v>
      </c>
      <c r="K720">
        <v>2</v>
      </c>
      <c r="L720">
        <v>15</v>
      </c>
      <c r="M720">
        <v>29</v>
      </c>
      <c r="N720">
        <v>21</v>
      </c>
      <c r="O720">
        <v>3916</v>
      </c>
      <c r="P720">
        <v>81500</v>
      </c>
    </row>
    <row r="721" spans="1:16" x14ac:dyDescent="0.35">
      <c r="A721">
        <v>38</v>
      </c>
      <c r="B721">
        <v>58</v>
      </c>
      <c r="C721">
        <v>28</v>
      </c>
      <c r="D721">
        <v>9</v>
      </c>
      <c r="E721">
        <v>300</v>
      </c>
      <c r="F721">
        <v>4</v>
      </c>
      <c r="G721">
        <v>4</v>
      </c>
      <c r="H721">
        <v>4</v>
      </c>
      <c r="I721">
        <v>2</v>
      </c>
      <c r="J721">
        <v>65</v>
      </c>
      <c r="K721">
        <v>1</v>
      </c>
      <c r="L721">
        <v>9</v>
      </c>
      <c r="M721">
        <v>28</v>
      </c>
      <c r="N721">
        <v>21</v>
      </c>
      <c r="O721">
        <v>1715</v>
      </c>
      <c r="P721">
        <v>53900</v>
      </c>
    </row>
    <row r="722" spans="1:16" x14ac:dyDescent="0.35">
      <c r="A722">
        <v>38</v>
      </c>
      <c r="B722">
        <v>58</v>
      </c>
      <c r="C722">
        <v>28</v>
      </c>
      <c r="D722">
        <v>9</v>
      </c>
      <c r="E722">
        <v>350</v>
      </c>
      <c r="F722">
        <v>4</v>
      </c>
      <c r="G722">
        <v>4</v>
      </c>
      <c r="H722">
        <v>4</v>
      </c>
      <c r="I722">
        <v>2</v>
      </c>
      <c r="J722">
        <v>65</v>
      </c>
      <c r="K722">
        <v>1</v>
      </c>
      <c r="L722">
        <v>9</v>
      </c>
      <c r="M722">
        <v>26</v>
      </c>
      <c r="N722">
        <v>20</v>
      </c>
      <c r="O722">
        <v>1715</v>
      </c>
      <c r="P722">
        <v>66300</v>
      </c>
    </row>
    <row r="723" spans="1:16" x14ac:dyDescent="0.35">
      <c r="A723">
        <v>48</v>
      </c>
      <c r="B723">
        <v>59</v>
      </c>
      <c r="C723">
        <v>1</v>
      </c>
      <c r="D723">
        <v>10</v>
      </c>
      <c r="E723">
        <v>114</v>
      </c>
      <c r="F723">
        <v>4</v>
      </c>
      <c r="G723">
        <v>4</v>
      </c>
      <c r="H723">
        <v>4</v>
      </c>
      <c r="I723">
        <v>4</v>
      </c>
      <c r="J723">
        <v>64</v>
      </c>
      <c r="K723">
        <v>3</v>
      </c>
      <c r="L723">
        <v>15</v>
      </c>
      <c r="M723">
        <v>26</v>
      </c>
      <c r="N723">
        <v>19</v>
      </c>
      <c r="O723">
        <v>870</v>
      </c>
      <c r="P723">
        <v>2000</v>
      </c>
    </row>
    <row r="724" spans="1:16" x14ac:dyDescent="0.35">
      <c r="A724">
        <v>48</v>
      </c>
      <c r="B724">
        <v>59</v>
      </c>
      <c r="C724">
        <v>1</v>
      </c>
      <c r="D724">
        <v>10</v>
      </c>
      <c r="E724">
        <v>153</v>
      </c>
      <c r="F724">
        <v>4</v>
      </c>
      <c r="G724">
        <v>4</v>
      </c>
      <c r="H724">
        <v>4</v>
      </c>
      <c r="I724">
        <v>4</v>
      </c>
      <c r="J724">
        <v>64</v>
      </c>
      <c r="K724">
        <v>3</v>
      </c>
      <c r="L724">
        <v>16</v>
      </c>
      <c r="M724">
        <v>26</v>
      </c>
      <c r="N724">
        <v>19</v>
      </c>
      <c r="O724">
        <v>870</v>
      </c>
      <c r="P724">
        <v>2000</v>
      </c>
    </row>
    <row r="725" spans="1:16" x14ac:dyDescent="0.35">
      <c r="A725">
        <v>48</v>
      </c>
      <c r="B725">
        <v>59</v>
      </c>
      <c r="C725">
        <v>1</v>
      </c>
      <c r="D725">
        <v>10</v>
      </c>
      <c r="E725">
        <v>114</v>
      </c>
      <c r="F725">
        <v>4</v>
      </c>
      <c r="G725">
        <v>4</v>
      </c>
      <c r="H725">
        <v>4</v>
      </c>
      <c r="I725">
        <v>4</v>
      </c>
      <c r="J725">
        <v>64</v>
      </c>
      <c r="K725">
        <v>3</v>
      </c>
      <c r="L725">
        <v>16</v>
      </c>
      <c r="M725">
        <v>26</v>
      </c>
      <c r="N725">
        <v>19</v>
      </c>
      <c r="O725">
        <v>870</v>
      </c>
      <c r="P725">
        <v>2000</v>
      </c>
    </row>
    <row r="726" spans="1:16" x14ac:dyDescent="0.35">
      <c r="A726">
        <v>48</v>
      </c>
      <c r="B726">
        <v>59</v>
      </c>
      <c r="C726">
        <v>1</v>
      </c>
      <c r="D726">
        <v>10</v>
      </c>
      <c r="E726">
        <v>153</v>
      </c>
      <c r="F726">
        <v>4</v>
      </c>
      <c r="G726">
        <v>4</v>
      </c>
      <c r="H726">
        <v>4</v>
      </c>
      <c r="I726">
        <v>4</v>
      </c>
      <c r="J726">
        <v>64</v>
      </c>
      <c r="K726">
        <v>3</v>
      </c>
      <c r="L726">
        <v>15</v>
      </c>
      <c r="M726">
        <v>23</v>
      </c>
      <c r="N726">
        <v>18</v>
      </c>
      <c r="O726">
        <v>870</v>
      </c>
      <c r="P726">
        <v>2000</v>
      </c>
    </row>
    <row r="727" spans="1:16" x14ac:dyDescent="0.35">
      <c r="A727">
        <v>48</v>
      </c>
      <c r="B727">
        <v>59</v>
      </c>
      <c r="C727">
        <v>2</v>
      </c>
      <c r="D727">
        <v>10</v>
      </c>
      <c r="E727">
        <v>162</v>
      </c>
      <c r="F727">
        <v>4</v>
      </c>
      <c r="G727">
        <v>2</v>
      </c>
      <c r="H727">
        <v>4</v>
      </c>
      <c r="I727">
        <v>4</v>
      </c>
      <c r="J727">
        <v>68</v>
      </c>
      <c r="K727">
        <v>3</v>
      </c>
      <c r="L727">
        <v>16</v>
      </c>
      <c r="M727">
        <v>20</v>
      </c>
      <c r="N727">
        <v>17</v>
      </c>
      <c r="O727">
        <v>870</v>
      </c>
      <c r="P727">
        <v>2000</v>
      </c>
    </row>
    <row r="728" spans="1:16" x14ac:dyDescent="0.35">
      <c r="A728">
        <v>48</v>
      </c>
      <c r="B728">
        <v>59</v>
      </c>
      <c r="C728">
        <v>2</v>
      </c>
      <c r="D728">
        <v>10</v>
      </c>
      <c r="E728">
        <v>162</v>
      </c>
      <c r="F728">
        <v>4</v>
      </c>
      <c r="G728">
        <v>4</v>
      </c>
      <c r="H728">
        <v>4</v>
      </c>
      <c r="I728">
        <v>4</v>
      </c>
      <c r="J728">
        <v>68</v>
      </c>
      <c r="K728">
        <v>3</v>
      </c>
      <c r="L728">
        <v>16</v>
      </c>
      <c r="M728">
        <v>24</v>
      </c>
      <c r="N728">
        <v>18</v>
      </c>
      <c r="O728">
        <v>870</v>
      </c>
      <c r="P728">
        <v>2000</v>
      </c>
    </row>
    <row r="729" spans="1:16" x14ac:dyDescent="0.35">
      <c r="A729">
        <v>48</v>
      </c>
      <c r="B729">
        <v>59</v>
      </c>
      <c r="C729">
        <v>2</v>
      </c>
      <c r="D729">
        <v>10</v>
      </c>
      <c r="E729">
        <v>114</v>
      </c>
      <c r="F729">
        <v>4</v>
      </c>
      <c r="G729">
        <v>2</v>
      </c>
      <c r="H729">
        <v>4</v>
      </c>
      <c r="I729">
        <v>4</v>
      </c>
      <c r="J729">
        <v>64</v>
      </c>
      <c r="K729">
        <v>3</v>
      </c>
      <c r="L729">
        <v>15</v>
      </c>
      <c r="M729">
        <v>24</v>
      </c>
      <c r="N729">
        <v>18</v>
      </c>
      <c r="O729">
        <v>870</v>
      </c>
      <c r="P729">
        <v>2000</v>
      </c>
    </row>
    <row r="730" spans="1:16" x14ac:dyDescent="0.35">
      <c r="A730">
        <v>48</v>
      </c>
      <c r="B730">
        <v>59</v>
      </c>
      <c r="C730">
        <v>2</v>
      </c>
      <c r="D730">
        <v>10</v>
      </c>
      <c r="E730">
        <v>162</v>
      </c>
      <c r="F730">
        <v>4</v>
      </c>
      <c r="G730">
        <v>2</v>
      </c>
      <c r="H730">
        <v>4</v>
      </c>
      <c r="I730">
        <v>4</v>
      </c>
      <c r="J730">
        <v>68</v>
      </c>
      <c r="K730">
        <v>3</v>
      </c>
      <c r="L730">
        <v>15</v>
      </c>
      <c r="M730">
        <v>20</v>
      </c>
      <c r="N730">
        <v>17</v>
      </c>
      <c r="O730">
        <v>870</v>
      </c>
      <c r="P730">
        <v>2000</v>
      </c>
    </row>
    <row r="731" spans="1:16" x14ac:dyDescent="0.35">
      <c r="A731">
        <v>48</v>
      </c>
      <c r="B731">
        <v>59</v>
      </c>
      <c r="C731">
        <v>2</v>
      </c>
      <c r="D731">
        <v>10</v>
      </c>
      <c r="E731">
        <v>162</v>
      </c>
      <c r="F731">
        <v>4</v>
      </c>
      <c r="G731">
        <v>4</v>
      </c>
      <c r="H731">
        <v>4</v>
      </c>
      <c r="I731">
        <v>4</v>
      </c>
      <c r="J731">
        <v>68</v>
      </c>
      <c r="K731">
        <v>3</v>
      </c>
      <c r="L731">
        <v>15</v>
      </c>
      <c r="M731">
        <v>24</v>
      </c>
      <c r="N731">
        <v>18</v>
      </c>
      <c r="O731">
        <v>870</v>
      </c>
      <c r="P731">
        <v>2000</v>
      </c>
    </row>
    <row r="732" spans="1:16" x14ac:dyDescent="0.35">
      <c r="A732">
        <v>48</v>
      </c>
      <c r="B732">
        <v>59</v>
      </c>
      <c r="C732">
        <v>2</v>
      </c>
      <c r="D732">
        <v>10</v>
      </c>
      <c r="E732">
        <v>114</v>
      </c>
      <c r="F732">
        <v>4</v>
      </c>
      <c r="G732">
        <v>2</v>
      </c>
      <c r="H732">
        <v>4</v>
      </c>
      <c r="I732">
        <v>4</v>
      </c>
      <c r="J732">
        <v>64</v>
      </c>
      <c r="K732">
        <v>3</v>
      </c>
      <c r="L732">
        <v>16</v>
      </c>
      <c r="M732">
        <v>24</v>
      </c>
      <c r="N732">
        <v>18</v>
      </c>
      <c r="O732">
        <v>870</v>
      </c>
      <c r="P732">
        <v>2000</v>
      </c>
    </row>
    <row r="733" spans="1:16" x14ac:dyDescent="0.35">
      <c r="A733">
        <v>48</v>
      </c>
      <c r="B733">
        <v>59</v>
      </c>
      <c r="C733">
        <v>3</v>
      </c>
      <c r="D733">
        <v>10</v>
      </c>
      <c r="E733">
        <v>162</v>
      </c>
      <c r="F733">
        <v>4</v>
      </c>
      <c r="G733">
        <v>2</v>
      </c>
      <c r="H733">
        <v>4</v>
      </c>
      <c r="I733">
        <v>4</v>
      </c>
      <c r="J733">
        <v>68</v>
      </c>
      <c r="K733">
        <v>3</v>
      </c>
      <c r="L733">
        <v>16</v>
      </c>
      <c r="M733">
        <v>20</v>
      </c>
      <c r="N733">
        <v>17</v>
      </c>
      <c r="O733">
        <v>870</v>
      </c>
      <c r="P733">
        <v>2000</v>
      </c>
    </row>
    <row r="734" spans="1:16" x14ac:dyDescent="0.35">
      <c r="A734">
        <v>48</v>
      </c>
      <c r="B734">
        <v>59</v>
      </c>
      <c r="C734">
        <v>3</v>
      </c>
      <c r="D734">
        <v>10</v>
      </c>
      <c r="E734">
        <v>114</v>
      </c>
      <c r="F734">
        <v>4</v>
      </c>
      <c r="G734">
        <v>2</v>
      </c>
      <c r="H734">
        <v>4</v>
      </c>
      <c r="I734">
        <v>4</v>
      </c>
      <c r="J734">
        <v>64</v>
      </c>
      <c r="K734">
        <v>3</v>
      </c>
      <c r="L734">
        <v>16</v>
      </c>
      <c r="M734">
        <v>26</v>
      </c>
      <c r="N734">
        <v>18</v>
      </c>
      <c r="O734">
        <v>870</v>
      </c>
      <c r="P734">
        <v>2000</v>
      </c>
    </row>
    <row r="735" spans="1:16" x14ac:dyDescent="0.35">
      <c r="A735">
        <v>48</v>
      </c>
      <c r="B735">
        <v>59</v>
      </c>
      <c r="C735">
        <v>3</v>
      </c>
      <c r="D735">
        <v>10</v>
      </c>
      <c r="E735">
        <v>114</v>
      </c>
      <c r="F735">
        <v>4</v>
      </c>
      <c r="G735">
        <v>2</v>
      </c>
      <c r="H735">
        <v>4</v>
      </c>
      <c r="I735">
        <v>4</v>
      </c>
      <c r="J735">
        <v>64</v>
      </c>
      <c r="K735">
        <v>3</v>
      </c>
      <c r="L735">
        <v>15</v>
      </c>
      <c r="M735">
        <v>26</v>
      </c>
      <c r="N735">
        <v>18</v>
      </c>
      <c r="O735">
        <v>870</v>
      </c>
      <c r="P735">
        <v>2000</v>
      </c>
    </row>
    <row r="736" spans="1:16" x14ac:dyDescent="0.35">
      <c r="A736">
        <v>48</v>
      </c>
      <c r="B736">
        <v>60</v>
      </c>
      <c r="C736">
        <v>1</v>
      </c>
      <c r="D736">
        <v>10</v>
      </c>
      <c r="E736">
        <v>144</v>
      </c>
      <c r="F736">
        <v>6</v>
      </c>
      <c r="G736">
        <v>2</v>
      </c>
      <c r="H736">
        <v>4</v>
      </c>
      <c r="I736">
        <v>4</v>
      </c>
      <c r="J736">
        <v>64</v>
      </c>
      <c r="K736">
        <v>3</v>
      </c>
      <c r="L736">
        <v>15</v>
      </c>
      <c r="M736">
        <v>19</v>
      </c>
      <c r="N736">
        <v>15</v>
      </c>
      <c r="O736">
        <v>870</v>
      </c>
      <c r="P736">
        <v>2000</v>
      </c>
    </row>
    <row r="737" spans="1:16" x14ac:dyDescent="0.35">
      <c r="A737">
        <v>48</v>
      </c>
      <c r="B737">
        <v>60</v>
      </c>
      <c r="C737">
        <v>1</v>
      </c>
      <c r="D737">
        <v>10</v>
      </c>
      <c r="E737">
        <v>162</v>
      </c>
      <c r="F737">
        <v>4</v>
      </c>
      <c r="G737">
        <v>2</v>
      </c>
      <c r="H737">
        <v>4</v>
      </c>
      <c r="I737">
        <v>4</v>
      </c>
      <c r="J737">
        <v>64</v>
      </c>
      <c r="K737">
        <v>3</v>
      </c>
      <c r="L737">
        <v>16</v>
      </c>
      <c r="M737">
        <v>20</v>
      </c>
      <c r="N737">
        <v>16</v>
      </c>
      <c r="O737">
        <v>870</v>
      </c>
      <c r="P737">
        <v>2000</v>
      </c>
    </row>
    <row r="738" spans="1:16" x14ac:dyDescent="0.35">
      <c r="A738">
        <v>48</v>
      </c>
      <c r="B738">
        <v>60</v>
      </c>
      <c r="C738">
        <v>1</v>
      </c>
      <c r="D738">
        <v>10</v>
      </c>
      <c r="E738">
        <v>162</v>
      </c>
      <c r="F738">
        <v>4</v>
      </c>
      <c r="G738">
        <v>2</v>
      </c>
      <c r="H738">
        <v>4</v>
      </c>
      <c r="I738">
        <v>4</v>
      </c>
      <c r="J738">
        <v>64</v>
      </c>
      <c r="K738">
        <v>3</v>
      </c>
      <c r="L738">
        <v>15</v>
      </c>
      <c r="M738">
        <v>20</v>
      </c>
      <c r="N738">
        <v>16</v>
      </c>
      <c r="O738">
        <v>870</v>
      </c>
      <c r="P738">
        <v>2000</v>
      </c>
    </row>
    <row r="739" spans="1:16" x14ac:dyDescent="0.35">
      <c r="A739">
        <v>48</v>
      </c>
      <c r="B739">
        <v>61</v>
      </c>
      <c r="C739">
        <v>1</v>
      </c>
      <c r="D739">
        <v>10</v>
      </c>
      <c r="E739">
        <v>188</v>
      </c>
      <c r="F739">
        <v>4</v>
      </c>
      <c r="G739">
        <v>2</v>
      </c>
      <c r="H739">
        <v>4</v>
      </c>
      <c r="I739">
        <v>2</v>
      </c>
      <c r="J739">
        <v>64</v>
      </c>
      <c r="K739">
        <v>3</v>
      </c>
      <c r="L739">
        <v>9</v>
      </c>
      <c r="M739">
        <v>20</v>
      </c>
      <c r="N739">
        <v>16</v>
      </c>
      <c r="O739">
        <v>870</v>
      </c>
      <c r="P739">
        <v>2000</v>
      </c>
    </row>
    <row r="740" spans="1:16" x14ac:dyDescent="0.35">
      <c r="A740">
        <v>48</v>
      </c>
      <c r="B740">
        <v>61</v>
      </c>
      <c r="C740">
        <v>1</v>
      </c>
      <c r="D740">
        <v>10</v>
      </c>
      <c r="E740">
        <v>144</v>
      </c>
      <c r="F740">
        <v>6</v>
      </c>
      <c r="G740">
        <v>2</v>
      </c>
      <c r="H740">
        <v>4</v>
      </c>
      <c r="I740">
        <v>2</v>
      </c>
      <c r="J740">
        <v>64</v>
      </c>
      <c r="K740">
        <v>3</v>
      </c>
      <c r="L740">
        <v>9</v>
      </c>
      <c r="M740">
        <v>19</v>
      </c>
      <c r="N740">
        <v>15</v>
      </c>
      <c r="O740">
        <v>870</v>
      </c>
      <c r="P740">
        <v>2000</v>
      </c>
    </row>
    <row r="741" spans="1:16" x14ac:dyDescent="0.35">
      <c r="A741">
        <v>6</v>
      </c>
      <c r="B741">
        <v>62</v>
      </c>
      <c r="C741">
        <v>6</v>
      </c>
      <c r="D741">
        <v>10</v>
      </c>
      <c r="E741">
        <v>282</v>
      </c>
      <c r="F741">
        <v>8</v>
      </c>
      <c r="G741">
        <v>2</v>
      </c>
      <c r="H741">
        <v>4</v>
      </c>
      <c r="I741">
        <v>2</v>
      </c>
      <c r="J741">
        <v>68</v>
      </c>
      <c r="K741">
        <v>3</v>
      </c>
      <c r="L741">
        <v>9</v>
      </c>
      <c r="M741">
        <v>22</v>
      </c>
      <c r="N741">
        <v>15</v>
      </c>
      <c r="O741">
        <v>3916</v>
      </c>
      <c r="P741">
        <v>4784</v>
      </c>
    </row>
    <row r="742" spans="1:16" x14ac:dyDescent="0.35">
      <c r="A742">
        <v>6</v>
      </c>
      <c r="B742">
        <v>62</v>
      </c>
      <c r="C742">
        <v>6</v>
      </c>
      <c r="D742">
        <v>10</v>
      </c>
      <c r="E742">
        <v>322</v>
      </c>
      <c r="F742">
        <v>12</v>
      </c>
      <c r="G742">
        <v>2</v>
      </c>
      <c r="H742">
        <v>4</v>
      </c>
      <c r="I742">
        <v>2</v>
      </c>
      <c r="J742">
        <v>68</v>
      </c>
      <c r="K742">
        <v>3</v>
      </c>
      <c r="L742">
        <v>9</v>
      </c>
      <c r="M742">
        <v>19</v>
      </c>
      <c r="N742">
        <v>12</v>
      </c>
      <c r="O742">
        <v>3916</v>
      </c>
      <c r="P742">
        <v>5858</v>
      </c>
    </row>
    <row r="743" spans="1:16" x14ac:dyDescent="0.35">
      <c r="A743">
        <v>6</v>
      </c>
      <c r="B743">
        <v>62</v>
      </c>
      <c r="C743">
        <v>6</v>
      </c>
      <c r="D743">
        <v>10</v>
      </c>
      <c r="E743">
        <v>372</v>
      </c>
      <c r="F743">
        <v>12</v>
      </c>
      <c r="G743">
        <v>4</v>
      </c>
      <c r="H743">
        <v>4</v>
      </c>
      <c r="I743">
        <v>2</v>
      </c>
      <c r="J743">
        <v>40</v>
      </c>
      <c r="K743">
        <v>3</v>
      </c>
      <c r="L743">
        <v>9</v>
      </c>
      <c r="M743">
        <v>18</v>
      </c>
      <c r="N743">
        <v>10</v>
      </c>
      <c r="O743">
        <v>3916</v>
      </c>
      <c r="P743">
        <v>8488</v>
      </c>
    </row>
    <row r="744" spans="1:16" x14ac:dyDescent="0.35">
      <c r="A744">
        <v>6</v>
      </c>
      <c r="B744">
        <v>62</v>
      </c>
      <c r="C744">
        <v>7</v>
      </c>
      <c r="D744">
        <v>10</v>
      </c>
      <c r="E744">
        <v>322</v>
      </c>
      <c r="F744">
        <v>12</v>
      </c>
      <c r="G744">
        <v>2</v>
      </c>
      <c r="H744">
        <v>4</v>
      </c>
      <c r="I744">
        <v>2</v>
      </c>
      <c r="J744">
        <v>68</v>
      </c>
      <c r="K744">
        <v>3</v>
      </c>
      <c r="L744">
        <v>9</v>
      </c>
      <c r="M744">
        <v>19</v>
      </c>
      <c r="N744">
        <v>12</v>
      </c>
      <c r="O744">
        <v>3916</v>
      </c>
      <c r="P744">
        <v>6954</v>
      </c>
    </row>
    <row r="745" spans="1:16" x14ac:dyDescent="0.35">
      <c r="A745">
        <v>6</v>
      </c>
      <c r="B745">
        <v>62</v>
      </c>
      <c r="C745">
        <v>7</v>
      </c>
      <c r="D745">
        <v>10</v>
      </c>
      <c r="E745">
        <v>282</v>
      </c>
      <c r="F745">
        <v>8</v>
      </c>
      <c r="G745">
        <v>2</v>
      </c>
      <c r="H745">
        <v>4</v>
      </c>
      <c r="I745">
        <v>2</v>
      </c>
      <c r="J745">
        <v>68</v>
      </c>
      <c r="K745">
        <v>3</v>
      </c>
      <c r="L745">
        <v>9</v>
      </c>
      <c r="M745">
        <v>19</v>
      </c>
      <c r="N745">
        <v>14</v>
      </c>
      <c r="O745">
        <v>3916</v>
      </c>
      <c r="P745">
        <v>5680</v>
      </c>
    </row>
    <row r="746" spans="1:16" x14ac:dyDescent="0.35">
      <c r="A746">
        <v>6</v>
      </c>
      <c r="B746">
        <v>62</v>
      </c>
      <c r="C746">
        <v>8</v>
      </c>
      <c r="D746">
        <v>10</v>
      </c>
      <c r="E746">
        <v>322</v>
      </c>
      <c r="F746">
        <v>12</v>
      </c>
      <c r="G746">
        <v>2</v>
      </c>
      <c r="H746">
        <v>4</v>
      </c>
      <c r="I746">
        <v>2</v>
      </c>
      <c r="J746">
        <v>68</v>
      </c>
      <c r="K746">
        <v>3</v>
      </c>
      <c r="L746">
        <v>9</v>
      </c>
      <c r="M746">
        <v>19</v>
      </c>
      <c r="N746">
        <v>12</v>
      </c>
      <c r="O746">
        <v>3916</v>
      </c>
      <c r="P746">
        <v>7624</v>
      </c>
    </row>
    <row r="747" spans="1:16" x14ac:dyDescent="0.35">
      <c r="A747">
        <v>6</v>
      </c>
      <c r="B747">
        <v>62</v>
      </c>
      <c r="C747">
        <v>8</v>
      </c>
      <c r="D747">
        <v>10</v>
      </c>
      <c r="E747">
        <v>282</v>
      </c>
      <c r="F747">
        <v>8</v>
      </c>
      <c r="G747">
        <v>2</v>
      </c>
      <c r="H747">
        <v>4</v>
      </c>
      <c r="I747">
        <v>2</v>
      </c>
      <c r="J747">
        <v>68</v>
      </c>
      <c r="K747">
        <v>3</v>
      </c>
      <c r="L747">
        <v>9</v>
      </c>
      <c r="M747">
        <v>19</v>
      </c>
      <c r="N747">
        <v>14</v>
      </c>
      <c r="O747">
        <v>3916</v>
      </c>
      <c r="P747">
        <v>6693</v>
      </c>
    </row>
    <row r="748" spans="1:16" x14ac:dyDescent="0.35">
      <c r="A748">
        <v>4</v>
      </c>
      <c r="B748">
        <v>63</v>
      </c>
      <c r="C748">
        <v>1</v>
      </c>
      <c r="D748">
        <v>10</v>
      </c>
      <c r="E748">
        <v>108</v>
      </c>
      <c r="F748">
        <v>4</v>
      </c>
      <c r="G748">
        <v>4</v>
      </c>
      <c r="H748">
        <v>3</v>
      </c>
      <c r="I748">
        <v>4</v>
      </c>
      <c r="J748">
        <v>64</v>
      </c>
      <c r="K748">
        <v>1</v>
      </c>
      <c r="L748">
        <v>15</v>
      </c>
      <c r="M748">
        <v>28</v>
      </c>
      <c r="N748">
        <v>19</v>
      </c>
      <c r="O748">
        <v>3105</v>
      </c>
      <c r="P748">
        <v>2000</v>
      </c>
    </row>
    <row r="749" spans="1:16" x14ac:dyDescent="0.35">
      <c r="A749">
        <v>4</v>
      </c>
      <c r="B749">
        <v>63</v>
      </c>
      <c r="C749">
        <v>1</v>
      </c>
      <c r="D749">
        <v>10</v>
      </c>
      <c r="E749">
        <v>130</v>
      </c>
      <c r="F749">
        <v>5</v>
      </c>
      <c r="G749">
        <v>4</v>
      </c>
      <c r="H749">
        <v>1</v>
      </c>
      <c r="I749">
        <v>4</v>
      </c>
      <c r="J749">
        <v>64</v>
      </c>
      <c r="K749">
        <v>1</v>
      </c>
      <c r="L749">
        <v>15</v>
      </c>
      <c r="M749">
        <v>22</v>
      </c>
      <c r="N749">
        <v>16</v>
      </c>
      <c r="O749">
        <v>3105</v>
      </c>
      <c r="P749">
        <v>2000</v>
      </c>
    </row>
    <row r="750" spans="1:16" x14ac:dyDescent="0.35">
      <c r="A750">
        <v>4</v>
      </c>
      <c r="B750">
        <v>63</v>
      </c>
      <c r="C750">
        <v>2</v>
      </c>
      <c r="D750">
        <v>10</v>
      </c>
      <c r="E750">
        <v>130</v>
      </c>
      <c r="F750">
        <v>5</v>
      </c>
      <c r="G750">
        <v>4</v>
      </c>
      <c r="H750">
        <v>3</v>
      </c>
      <c r="I750">
        <v>4</v>
      </c>
      <c r="J750">
        <v>64</v>
      </c>
      <c r="K750">
        <v>1</v>
      </c>
      <c r="L750">
        <v>15</v>
      </c>
      <c r="M750">
        <v>24</v>
      </c>
      <c r="N750">
        <v>18</v>
      </c>
      <c r="O750">
        <v>3105</v>
      </c>
      <c r="P750">
        <v>2000</v>
      </c>
    </row>
    <row r="751" spans="1:16" x14ac:dyDescent="0.35">
      <c r="A751">
        <v>4</v>
      </c>
      <c r="B751">
        <v>63</v>
      </c>
      <c r="C751">
        <v>2</v>
      </c>
      <c r="D751">
        <v>10</v>
      </c>
      <c r="E751">
        <v>130</v>
      </c>
      <c r="F751">
        <v>5</v>
      </c>
      <c r="G751">
        <v>4</v>
      </c>
      <c r="H751">
        <v>1</v>
      </c>
      <c r="I751">
        <v>4</v>
      </c>
      <c r="J751">
        <v>64</v>
      </c>
      <c r="K751">
        <v>1</v>
      </c>
      <c r="L751">
        <v>15</v>
      </c>
      <c r="M751">
        <v>22</v>
      </c>
      <c r="N751">
        <v>16</v>
      </c>
      <c r="O751">
        <v>3105</v>
      </c>
      <c r="P751">
        <v>2000</v>
      </c>
    </row>
    <row r="752" spans="1:16" x14ac:dyDescent="0.35">
      <c r="A752">
        <v>4</v>
      </c>
      <c r="B752">
        <v>63</v>
      </c>
      <c r="C752">
        <v>3</v>
      </c>
      <c r="D752">
        <v>10</v>
      </c>
      <c r="E752">
        <v>130</v>
      </c>
      <c r="F752">
        <v>5</v>
      </c>
      <c r="G752">
        <v>4</v>
      </c>
      <c r="H752">
        <v>3</v>
      </c>
      <c r="I752">
        <v>4</v>
      </c>
      <c r="J752">
        <v>64</v>
      </c>
      <c r="K752">
        <v>1</v>
      </c>
      <c r="L752">
        <v>15</v>
      </c>
      <c r="M752">
        <v>24</v>
      </c>
      <c r="N752">
        <v>18</v>
      </c>
      <c r="O752">
        <v>3105</v>
      </c>
      <c r="P752">
        <v>2000</v>
      </c>
    </row>
    <row r="753" spans="1:16" x14ac:dyDescent="0.35">
      <c r="A753">
        <v>4</v>
      </c>
      <c r="B753">
        <v>63</v>
      </c>
      <c r="C753">
        <v>3</v>
      </c>
      <c r="D753">
        <v>10</v>
      </c>
      <c r="E753">
        <v>130</v>
      </c>
      <c r="F753">
        <v>5</v>
      </c>
      <c r="G753">
        <v>4</v>
      </c>
      <c r="H753">
        <v>1</v>
      </c>
      <c r="I753">
        <v>4</v>
      </c>
      <c r="J753">
        <v>64</v>
      </c>
      <c r="K753">
        <v>1</v>
      </c>
      <c r="L753">
        <v>15</v>
      </c>
      <c r="M753">
        <v>22</v>
      </c>
      <c r="N753">
        <v>16</v>
      </c>
      <c r="O753">
        <v>3105</v>
      </c>
      <c r="P753">
        <v>2000</v>
      </c>
    </row>
    <row r="754" spans="1:16" x14ac:dyDescent="0.35">
      <c r="A754">
        <v>48</v>
      </c>
      <c r="B754">
        <v>64</v>
      </c>
      <c r="C754">
        <v>6</v>
      </c>
      <c r="D754">
        <v>10</v>
      </c>
      <c r="E754">
        <v>222</v>
      </c>
      <c r="F754">
        <v>5</v>
      </c>
      <c r="G754">
        <v>2</v>
      </c>
      <c r="H754">
        <v>3</v>
      </c>
      <c r="I754">
        <v>4</v>
      </c>
      <c r="J754">
        <v>68</v>
      </c>
      <c r="K754">
        <v>3</v>
      </c>
      <c r="L754">
        <v>16</v>
      </c>
      <c r="M754">
        <v>24</v>
      </c>
      <c r="N754">
        <v>17</v>
      </c>
      <c r="O754">
        <v>870</v>
      </c>
      <c r="P754">
        <v>2000</v>
      </c>
    </row>
    <row r="755" spans="1:16" x14ac:dyDescent="0.35">
      <c r="A755">
        <v>48</v>
      </c>
      <c r="B755">
        <v>64</v>
      </c>
      <c r="C755">
        <v>6</v>
      </c>
      <c r="D755">
        <v>10</v>
      </c>
      <c r="E755">
        <v>168</v>
      </c>
      <c r="F755">
        <v>5</v>
      </c>
      <c r="G755">
        <v>4</v>
      </c>
      <c r="H755">
        <v>3</v>
      </c>
      <c r="I755">
        <v>4</v>
      </c>
      <c r="J755">
        <v>64</v>
      </c>
      <c r="K755">
        <v>3</v>
      </c>
      <c r="L755">
        <v>15</v>
      </c>
      <c r="M755">
        <v>26</v>
      </c>
      <c r="N755">
        <v>18</v>
      </c>
      <c r="O755">
        <v>870</v>
      </c>
      <c r="P755">
        <v>2000</v>
      </c>
    </row>
    <row r="756" spans="1:16" x14ac:dyDescent="0.35">
      <c r="A756">
        <v>48</v>
      </c>
      <c r="B756">
        <v>64</v>
      </c>
      <c r="C756">
        <v>6</v>
      </c>
      <c r="D756">
        <v>10</v>
      </c>
      <c r="E756">
        <v>240</v>
      </c>
      <c r="F756">
        <v>5</v>
      </c>
      <c r="G756">
        <v>2</v>
      </c>
      <c r="H756">
        <v>3</v>
      </c>
      <c r="I756">
        <v>4</v>
      </c>
      <c r="J756">
        <v>40</v>
      </c>
      <c r="K756">
        <v>3</v>
      </c>
      <c r="L756">
        <v>15</v>
      </c>
      <c r="M756">
        <v>24</v>
      </c>
      <c r="N756">
        <v>17</v>
      </c>
      <c r="O756">
        <v>870</v>
      </c>
      <c r="P756">
        <v>2000</v>
      </c>
    </row>
    <row r="757" spans="1:16" x14ac:dyDescent="0.35">
      <c r="A757">
        <v>48</v>
      </c>
      <c r="B757">
        <v>64</v>
      </c>
      <c r="C757">
        <v>6</v>
      </c>
      <c r="D757">
        <v>10</v>
      </c>
      <c r="E757">
        <v>168</v>
      </c>
      <c r="F757">
        <v>5</v>
      </c>
      <c r="G757">
        <v>4</v>
      </c>
      <c r="H757">
        <v>3</v>
      </c>
      <c r="I757">
        <v>4</v>
      </c>
      <c r="J757">
        <v>64</v>
      </c>
      <c r="K757">
        <v>3</v>
      </c>
      <c r="L757">
        <v>16</v>
      </c>
      <c r="M757">
        <v>26</v>
      </c>
      <c r="N757">
        <v>18</v>
      </c>
      <c r="O757">
        <v>870</v>
      </c>
      <c r="P757">
        <v>2000</v>
      </c>
    </row>
    <row r="758" spans="1:16" x14ac:dyDescent="0.35">
      <c r="A758">
        <v>48</v>
      </c>
      <c r="B758">
        <v>64</v>
      </c>
      <c r="C758">
        <v>6</v>
      </c>
      <c r="D758">
        <v>10</v>
      </c>
      <c r="E758">
        <v>222</v>
      </c>
      <c r="F758">
        <v>5</v>
      </c>
      <c r="G758">
        <v>2</v>
      </c>
      <c r="H758">
        <v>3</v>
      </c>
      <c r="I758">
        <v>4</v>
      </c>
      <c r="J758">
        <v>68</v>
      </c>
      <c r="K758">
        <v>3</v>
      </c>
      <c r="L758">
        <v>15</v>
      </c>
      <c r="M758">
        <v>24</v>
      </c>
      <c r="N758">
        <v>17</v>
      </c>
      <c r="O758">
        <v>870</v>
      </c>
      <c r="P758">
        <v>2000</v>
      </c>
    </row>
    <row r="759" spans="1:16" x14ac:dyDescent="0.35">
      <c r="A759">
        <v>48</v>
      </c>
      <c r="B759">
        <v>64</v>
      </c>
      <c r="C759">
        <v>6</v>
      </c>
      <c r="D759">
        <v>10</v>
      </c>
      <c r="E759">
        <v>240</v>
      </c>
      <c r="F759">
        <v>5</v>
      </c>
      <c r="G759">
        <v>2</v>
      </c>
      <c r="H759">
        <v>3</v>
      </c>
      <c r="I759">
        <v>4</v>
      </c>
      <c r="J759">
        <v>40</v>
      </c>
      <c r="K759">
        <v>3</v>
      </c>
      <c r="L759">
        <v>16</v>
      </c>
      <c r="M759">
        <v>24</v>
      </c>
      <c r="N759">
        <v>17</v>
      </c>
      <c r="O759">
        <v>870</v>
      </c>
      <c r="P759">
        <v>2000</v>
      </c>
    </row>
    <row r="760" spans="1:16" x14ac:dyDescent="0.35">
      <c r="A760">
        <v>48</v>
      </c>
      <c r="B760">
        <v>64</v>
      </c>
      <c r="C760">
        <v>7</v>
      </c>
      <c r="D760">
        <v>10</v>
      </c>
      <c r="E760">
        <v>222</v>
      </c>
      <c r="F760">
        <v>5</v>
      </c>
      <c r="G760">
        <v>2</v>
      </c>
      <c r="H760">
        <v>3</v>
      </c>
      <c r="I760">
        <v>4</v>
      </c>
      <c r="J760">
        <v>68</v>
      </c>
      <c r="K760">
        <v>3</v>
      </c>
      <c r="L760">
        <v>15</v>
      </c>
      <c r="M760">
        <v>24</v>
      </c>
      <c r="N760">
        <v>17</v>
      </c>
      <c r="O760">
        <v>870</v>
      </c>
      <c r="P760">
        <v>2000</v>
      </c>
    </row>
    <row r="761" spans="1:16" x14ac:dyDescent="0.35">
      <c r="A761">
        <v>48</v>
      </c>
      <c r="B761">
        <v>64</v>
      </c>
      <c r="C761">
        <v>7</v>
      </c>
      <c r="D761">
        <v>10</v>
      </c>
      <c r="E761">
        <v>222</v>
      </c>
      <c r="F761">
        <v>5</v>
      </c>
      <c r="G761">
        <v>2</v>
      </c>
      <c r="H761">
        <v>3</v>
      </c>
      <c r="I761">
        <v>4</v>
      </c>
      <c r="J761">
        <v>68</v>
      </c>
      <c r="K761">
        <v>3</v>
      </c>
      <c r="L761">
        <v>16</v>
      </c>
      <c r="M761">
        <v>24</v>
      </c>
      <c r="N761">
        <v>17</v>
      </c>
      <c r="O761">
        <v>870</v>
      </c>
      <c r="P761">
        <v>2000</v>
      </c>
    </row>
    <row r="762" spans="1:16" x14ac:dyDescent="0.35">
      <c r="A762">
        <v>48</v>
      </c>
      <c r="B762">
        <v>64</v>
      </c>
      <c r="C762">
        <v>7</v>
      </c>
      <c r="D762">
        <v>10</v>
      </c>
      <c r="E762">
        <v>168</v>
      </c>
      <c r="F762">
        <v>5</v>
      </c>
      <c r="G762">
        <v>4</v>
      </c>
      <c r="H762">
        <v>3</v>
      </c>
      <c r="I762">
        <v>4</v>
      </c>
      <c r="J762">
        <v>64</v>
      </c>
      <c r="K762">
        <v>3</v>
      </c>
      <c r="L762">
        <v>15</v>
      </c>
      <c r="M762">
        <v>26</v>
      </c>
      <c r="N762">
        <v>18</v>
      </c>
      <c r="O762">
        <v>870</v>
      </c>
      <c r="P762">
        <v>2000</v>
      </c>
    </row>
    <row r="763" spans="1:16" x14ac:dyDescent="0.35">
      <c r="A763">
        <v>48</v>
      </c>
      <c r="B763">
        <v>64</v>
      </c>
      <c r="C763">
        <v>7</v>
      </c>
      <c r="D763">
        <v>10</v>
      </c>
      <c r="E763">
        <v>240</v>
      </c>
      <c r="F763">
        <v>5</v>
      </c>
      <c r="G763">
        <v>2</v>
      </c>
      <c r="H763">
        <v>3</v>
      </c>
      <c r="I763">
        <v>4</v>
      </c>
      <c r="J763">
        <v>40</v>
      </c>
      <c r="K763">
        <v>3</v>
      </c>
      <c r="L763">
        <v>15</v>
      </c>
      <c r="M763">
        <v>24</v>
      </c>
      <c r="N763">
        <v>17</v>
      </c>
      <c r="O763">
        <v>870</v>
      </c>
      <c r="P763">
        <v>2000</v>
      </c>
    </row>
    <row r="764" spans="1:16" x14ac:dyDescent="0.35">
      <c r="A764">
        <v>48</v>
      </c>
      <c r="B764">
        <v>64</v>
      </c>
      <c r="C764">
        <v>7</v>
      </c>
      <c r="D764">
        <v>10</v>
      </c>
      <c r="E764">
        <v>168</v>
      </c>
      <c r="F764">
        <v>5</v>
      </c>
      <c r="G764">
        <v>4</v>
      </c>
      <c r="H764">
        <v>3</v>
      </c>
      <c r="I764">
        <v>4</v>
      </c>
      <c r="J764">
        <v>64</v>
      </c>
      <c r="K764">
        <v>3</v>
      </c>
      <c r="L764">
        <v>16</v>
      </c>
      <c r="M764">
        <v>26</v>
      </c>
      <c r="N764">
        <v>18</v>
      </c>
      <c r="O764">
        <v>870</v>
      </c>
      <c r="P764">
        <v>2000</v>
      </c>
    </row>
    <row r="765" spans="1:16" x14ac:dyDescent="0.35">
      <c r="A765">
        <v>48</v>
      </c>
      <c r="B765">
        <v>64</v>
      </c>
      <c r="C765">
        <v>7</v>
      </c>
      <c r="D765">
        <v>10</v>
      </c>
      <c r="E765">
        <v>240</v>
      </c>
      <c r="F765">
        <v>5</v>
      </c>
      <c r="G765">
        <v>2</v>
      </c>
      <c r="H765">
        <v>3</v>
      </c>
      <c r="I765">
        <v>4</v>
      </c>
      <c r="J765">
        <v>40</v>
      </c>
      <c r="K765">
        <v>3</v>
      </c>
      <c r="L765">
        <v>16</v>
      </c>
      <c r="M765">
        <v>24</v>
      </c>
      <c r="N765">
        <v>17</v>
      </c>
      <c r="O765">
        <v>870</v>
      </c>
      <c r="P765">
        <v>2000</v>
      </c>
    </row>
    <row r="766" spans="1:16" x14ac:dyDescent="0.35">
      <c r="A766">
        <v>48</v>
      </c>
      <c r="B766">
        <v>64</v>
      </c>
      <c r="C766">
        <v>8</v>
      </c>
      <c r="D766">
        <v>10</v>
      </c>
      <c r="E766">
        <v>168</v>
      </c>
      <c r="F766">
        <v>5</v>
      </c>
      <c r="G766">
        <v>4</v>
      </c>
      <c r="H766">
        <v>3</v>
      </c>
      <c r="I766">
        <v>4</v>
      </c>
      <c r="J766">
        <v>64</v>
      </c>
      <c r="K766">
        <v>3</v>
      </c>
      <c r="L766">
        <v>15</v>
      </c>
      <c r="M766">
        <v>26</v>
      </c>
      <c r="N766">
        <v>18</v>
      </c>
      <c r="O766">
        <v>870</v>
      </c>
      <c r="P766">
        <v>2000</v>
      </c>
    </row>
    <row r="767" spans="1:16" x14ac:dyDescent="0.35">
      <c r="A767">
        <v>48</v>
      </c>
      <c r="B767">
        <v>64</v>
      </c>
      <c r="C767">
        <v>8</v>
      </c>
      <c r="D767">
        <v>10</v>
      </c>
      <c r="E767">
        <v>168</v>
      </c>
      <c r="F767">
        <v>5</v>
      </c>
      <c r="G767">
        <v>4</v>
      </c>
      <c r="H767">
        <v>3</v>
      </c>
      <c r="I767">
        <v>4</v>
      </c>
      <c r="J767">
        <v>64</v>
      </c>
      <c r="K767">
        <v>3</v>
      </c>
      <c r="L767">
        <v>16</v>
      </c>
      <c r="M767">
        <v>26</v>
      </c>
      <c r="N767">
        <v>18</v>
      </c>
      <c r="O767">
        <v>870</v>
      </c>
      <c r="P767">
        <v>2000</v>
      </c>
    </row>
    <row r="768" spans="1:16" x14ac:dyDescent="0.35">
      <c r="A768">
        <v>48</v>
      </c>
      <c r="B768">
        <v>64</v>
      </c>
      <c r="C768">
        <v>8</v>
      </c>
      <c r="D768">
        <v>10</v>
      </c>
      <c r="E768">
        <v>240</v>
      </c>
      <c r="F768">
        <v>5</v>
      </c>
      <c r="G768">
        <v>2</v>
      </c>
      <c r="H768">
        <v>3</v>
      </c>
      <c r="I768">
        <v>4</v>
      </c>
      <c r="J768">
        <v>40</v>
      </c>
      <c r="K768">
        <v>3</v>
      </c>
      <c r="L768">
        <v>15</v>
      </c>
      <c r="M768">
        <v>24</v>
      </c>
      <c r="N768">
        <v>17</v>
      </c>
      <c r="O768">
        <v>870</v>
      </c>
      <c r="P768">
        <v>2000</v>
      </c>
    </row>
    <row r="769" spans="1:16" x14ac:dyDescent="0.35">
      <c r="A769">
        <v>48</v>
      </c>
      <c r="B769">
        <v>64</v>
      </c>
      <c r="C769">
        <v>8</v>
      </c>
      <c r="D769">
        <v>10</v>
      </c>
      <c r="E769">
        <v>222</v>
      </c>
      <c r="F769">
        <v>5</v>
      </c>
      <c r="G769">
        <v>2</v>
      </c>
      <c r="H769">
        <v>3</v>
      </c>
      <c r="I769">
        <v>4</v>
      </c>
      <c r="J769">
        <v>68</v>
      </c>
      <c r="K769">
        <v>3</v>
      </c>
      <c r="L769">
        <v>16</v>
      </c>
      <c r="M769">
        <v>24</v>
      </c>
      <c r="N769">
        <v>17</v>
      </c>
      <c r="O769">
        <v>870</v>
      </c>
      <c r="P769">
        <v>2000</v>
      </c>
    </row>
    <row r="770" spans="1:16" x14ac:dyDescent="0.35">
      <c r="A770">
        <v>48</v>
      </c>
      <c r="B770">
        <v>64</v>
      </c>
      <c r="C770">
        <v>8</v>
      </c>
      <c r="D770">
        <v>10</v>
      </c>
      <c r="E770">
        <v>240</v>
      </c>
      <c r="F770">
        <v>5</v>
      </c>
      <c r="G770">
        <v>2</v>
      </c>
      <c r="H770">
        <v>3</v>
      </c>
      <c r="I770">
        <v>4</v>
      </c>
      <c r="J770">
        <v>40</v>
      </c>
      <c r="K770">
        <v>3</v>
      </c>
      <c r="L770">
        <v>16</v>
      </c>
      <c r="M770">
        <v>24</v>
      </c>
      <c r="N770">
        <v>17</v>
      </c>
      <c r="O770">
        <v>870</v>
      </c>
      <c r="P770">
        <v>2091</v>
      </c>
    </row>
    <row r="771" spans="1:16" x14ac:dyDescent="0.35">
      <c r="A771">
        <v>48</v>
      </c>
      <c r="B771">
        <v>64</v>
      </c>
      <c r="C771">
        <v>8</v>
      </c>
      <c r="D771">
        <v>10</v>
      </c>
      <c r="E771">
        <v>190</v>
      </c>
      <c r="F771">
        <v>5</v>
      </c>
      <c r="G771">
        <v>2</v>
      </c>
      <c r="H771">
        <v>3</v>
      </c>
      <c r="I771">
        <v>4</v>
      </c>
      <c r="J771">
        <v>68</v>
      </c>
      <c r="K771">
        <v>3</v>
      </c>
      <c r="L771">
        <v>16</v>
      </c>
      <c r="M771">
        <v>24</v>
      </c>
      <c r="N771">
        <v>18</v>
      </c>
      <c r="O771">
        <v>870</v>
      </c>
      <c r="P771">
        <v>2000</v>
      </c>
    </row>
    <row r="772" spans="1:16" x14ac:dyDescent="0.35">
      <c r="A772">
        <v>48</v>
      </c>
      <c r="B772">
        <v>64</v>
      </c>
      <c r="C772">
        <v>8</v>
      </c>
      <c r="D772">
        <v>10</v>
      </c>
      <c r="E772">
        <v>190</v>
      </c>
      <c r="F772">
        <v>5</v>
      </c>
      <c r="G772">
        <v>2</v>
      </c>
      <c r="H772">
        <v>3</v>
      </c>
      <c r="I772">
        <v>4</v>
      </c>
      <c r="J772">
        <v>68</v>
      </c>
      <c r="K772">
        <v>3</v>
      </c>
      <c r="L772">
        <v>15</v>
      </c>
      <c r="M772">
        <v>24</v>
      </c>
      <c r="N772">
        <v>18</v>
      </c>
      <c r="O772">
        <v>870</v>
      </c>
      <c r="P772">
        <v>2000</v>
      </c>
    </row>
    <row r="773" spans="1:16" x14ac:dyDescent="0.35">
      <c r="A773">
        <v>48</v>
      </c>
      <c r="B773">
        <v>64</v>
      </c>
      <c r="C773">
        <v>8</v>
      </c>
      <c r="D773">
        <v>10</v>
      </c>
      <c r="E773">
        <v>222</v>
      </c>
      <c r="F773">
        <v>5</v>
      </c>
      <c r="G773">
        <v>2</v>
      </c>
      <c r="H773">
        <v>3</v>
      </c>
      <c r="I773">
        <v>4</v>
      </c>
      <c r="J773">
        <v>68</v>
      </c>
      <c r="K773">
        <v>3</v>
      </c>
      <c r="L773">
        <v>15</v>
      </c>
      <c r="M773">
        <v>24</v>
      </c>
      <c r="N773">
        <v>17</v>
      </c>
      <c r="O773">
        <v>870</v>
      </c>
      <c r="P773">
        <v>2000</v>
      </c>
    </row>
    <row r="774" spans="1:16" x14ac:dyDescent="0.35">
      <c r="A774">
        <v>46</v>
      </c>
      <c r="B774">
        <v>65</v>
      </c>
      <c r="C774">
        <v>28</v>
      </c>
      <c r="D774">
        <v>8</v>
      </c>
      <c r="E774">
        <v>205</v>
      </c>
      <c r="F774">
        <v>4</v>
      </c>
      <c r="G774">
        <v>4</v>
      </c>
      <c r="H774">
        <v>4</v>
      </c>
      <c r="I774">
        <v>2</v>
      </c>
      <c r="J774">
        <v>71</v>
      </c>
      <c r="K774">
        <v>1</v>
      </c>
      <c r="L774">
        <v>9</v>
      </c>
      <c r="M774">
        <v>28</v>
      </c>
      <c r="N774">
        <v>21</v>
      </c>
      <c r="O774">
        <v>2031</v>
      </c>
      <c r="P774">
        <v>26255</v>
      </c>
    </row>
    <row r="775" spans="1:16" x14ac:dyDescent="0.35">
      <c r="A775">
        <v>46</v>
      </c>
      <c r="B775">
        <v>65</v>
      </c>
      <c r="C775">
        <v>28</v>
      </c>
      <c r="D775">
        <v>8</v>
      </c>
      <c r="E775">
        <v>200</v>
      </c>
      <c r="F775">
        <v>4</v>
      </c>
      <c r="G775">
        <v>2</v>
      </c>
      <c r="H775">
        <v>4</v>
      </c>
      <c r="I775">
        <v>2</v>
      </c>
      <c r="J775">
        <v>71</v>
      </c>
      <c r="K775">
        <v>1</v>
      </c>
      <c r="L775">
        <v>9</v>
      </c>
      <c r="M775">
        <v>32</v>
      </c>
      <c r="N775">
        <v>24</v>
      </c>
      <c r="O775">
        <v>2031</v>
      </c>
      <c r="P775">
        <v>26975</v>
      </c>
    </row>
    <row r="776" spans="1:16" x14ac:dyDescent="0.35">
      <c r="A776">
        <v>40</v>
      </c>
      <c r="B776">
        <v>72</v>
      </c>
      <c r="C776">
        <v>16</v>
      </c>
      <c r="D776">
        <v>9</v>
      </c>
      <c r="E776">
        <v>227</v>
      </c>
      <c r="F776">
        <v>4</v>
      </c>
      <c r="G776">
        <v>4</v>
      </c>
      <c r="H776">
        <v>1</v>
      </c>
      <c r="I776">
        <v>4</v>
      </c>
      <c r="J776">
        <v>68</v>
      </c>
      <c r="K776">
        <v>1</v>
      </c>
      <c r="L776">
        <v>16</v>
      </c>
      <c r="M776">
        <v>24</v>
      </c>
      <c r="N776">
        <v>17</v>
      </c>
      <c r="O776">
        <v>376</v>
      </c>
      <c r="P776">
        <v>26950</v>
      </c>
    </row>
    <row r="777" spans="1:16" x14ac:dyDescent="0.35">
      <c r="A777">
        <v>40</v>
      </c>
      <c r="B777">
        <v>72</v>
      </c>
      <c r="C777">
        <v>16</v>
      </c>
      <c r="D777">
        <v>10</v>
      </c>
      <c r="E777">
        <v>165</v>
      </c>
      <c r="F777">
        <v>4</v>
      </c>
      <c r="G777">
        <v>4</v>
      </c>
      <c r="H777">
        <v>1</v>
      </c>
      <c r="I777">
        <v>4</v>
      </c>
      <c r="J777">
        <v>68</v>
      </c>
      <c r="K777">
        <v>1</v>
      </c>
      <c r="L777">
        <v>16</v>
      </c>
      <c r="M777">
        <v>27</v>
      </c>
      <c r="N777">
        <v>20</v>
      </c>
      <c r="O777">
        <v>376</v>
      </c>
      <c r="P777">
        <v>22990</v>
      </c>
    </row>
    <row r="778" spans="1:16" x14ac:dyDescent="0.35">
      <c r="A778">
        <v>40</v>
      </c>
      <c r="B778">
        <v>72</v>
      </c>
      <c r="C778">
        <v>17</v>
      </c>
      <c r="D778">
        <v>9</v>
      </c>
      <c r="E778">
        <v>230</v>
      </c>
      <c r="F778">
        <v>4</v>
      </c>
      <c r="G778">
        <v>4</v>
      </c>
      <c r="H778">
        <v>1</v>
      </c>
      <c r="I778">
        <v>4</v>
      </c>
      <c r="J778">
        <v>68</v>
      </c>
      <c r="K778">
        <v>1</v>
      </c>
      <c r="L778">
        <v>16</v>
      </c>
      <c r="M778">
        <v>25</v>
      </c>
      <c r="N778">
        <v>18</v>
      </c>
      <c r="O778">
        <v>376</v>
      </c>
      <c r="P778">
        <v>26950</v>
      </c>
    </row>
    <row r="779" spans="1:16" x14ac:dyDescent="0.35">
      <c r="A779">
        <v>40</v>
      </c>
      <c r="B779">
        <v>72</v>
      </c>
      <c r="C779">
        <v>17</v>
      </c>
      <c r="D779">
        <v>10</v>
      </c>
      <c r="E779">
        <v>173</v>
      </c>
      <c r="F779">
        <v>4</v>
      </c>
      <c r="G779">
        <v>4</v>
      </c>
      <c r="H779">
        <v>1</v>
      </c>
      <c r="I779">
        <v>4</v>
      </c>
      <c r="J779">
        <v>64</v>
      </c>
      <c r="K779">
        <v>1</v>
      </c>
      <c r="L779">
        <v>16</v>
      </c>
      <c r="M779">
        <v>26</v>
      </c>
      <c r="N779">
        <v>19</v>
      </c>
      <c r="O779">
        <v>376</v>
      </c>
      <c r="P779">
        <v>22990</v>
      </c>
    </row>
    <row r="780" spans="1:16" x14ac:dyDescent="0.35">
      <c r="A780">
        <v>40</v>
      </c>
      <c r="B780">
        <v>74</v>
      </c>
      <c r="C780">
        <v>23</v>
      </c>
      <c r="D780">
        <v>3</v>
      </c>
      <c r="E780">
        <v>220</v>
      </c>
      <c r="F780">
        <v>4</v>
      </c>
      <c r="G780">
        <v>4</v>
      </c>
      <c r="H780">
        <v>3</v>
      </c>
      <c r="I780">
        <v>4</v>
      </c>
      <c r="J780">
        <v>46</v>
      </c>
      <c r="K780">
        <v>3</v>
      </c>
      <c r="L780">
        <v>15</v>
      </c>
      <c r="M780">
        <v>33</v>
      </c>
      <c r="N780">
        <v>20</v>
      </c>
      <c r="O780">
        <v>376</v>
      </c>
      <c r="P780">
        <v>28900</v>
      </c>
    </row>
    <row r="781" spans="1:16" x14ac:dyDescent="0.35">
      <c r="A781">
        <v>40</v>
      </c>
      <c r="B781">
        <v>74</v>
      </c>
      <c r="C781">
        <v>23</v>
      </c>
      <c r="D781">
        <v>3</v>
      </c>
      <c r="E781">
        <v>220</v>
      </c>
      <c r="F781">
        <v>4</v>
      </c>
      <c r="G781">
        <v>4</v>
      </c>
      <c r="H781">
        <v>3</v>
      </c>
      <c r="I781">
        <v>2</v>
      </c>
      <c r="J781">
        <v>46</v>
      </c>
      <c r="K781">
        <v>1</v>
      </c>
      <c r="L781">
        <v>7</v>
      </c>
      <c r="M781">
        <v>33</v>
      </c>
      <c r="N781">
        <v>20</v>
      </c>
      <c r="O781">
        <v>376</v>
      </c>
      <c r="P781">
        <v>44080</v>
      </c>
    </row>
    <row r="782" spans="1:16" x14ac:dyDescent="0.35">
      <c r="A782">
        <v>40</v>
      </c>
      <c r="B782">
        <v>74</v>
      </c>
      <c r="C782">
        <v>23</v>
      </c>
      <c r="D782">
        <v>3</v>
      </c>
      <c r="E782">
        <v>220</v>
      </c>
      <c r="F782">
        <v>4</v>
      </c>
      <c r="G782">
        <v>4</v>
      </c>
      <c r="H782">
        <v>3</v>
      </c>
      <c r="I782">
        <v>2</v>
      </c>
      <c r="J782">
        <v>46</v>
      </c>
      <c r="K782">
        <v>1</v>
      </c>
      <c r="L782">
        <v>7</v>
      </c>
      <c r="M782">
        <v>33</v>
      </c>
      <c r="N782">
        <v>20</v>
      </c>
      <c r="O782">
        <v>376</v>
      </c>
      <c r="P782">
        <v>46080</v>
      </c>
    </row>
    <row r="783" spans="1:16" x14ac:dyDescent="0.35">
      <c r="A783">
        <v>40</v>
      </c>
      <c r="B783">
        <v>74</v>
      </c>
      <c r="C783">
        <v>23</v>
      </c>
      <c r="D783">
        <v>8</v>
      </c>
      <c r="E783">
        <v>220</v>
      </c>
      <c r="F783">
        <v>4</v>
      </c>
      <c r="G783">
        <v>4</v>
      </c>
      <c r="H783">
        <v>1</v>
      </c>
      <c r="I783">
        <v>4</v>
      </c>
      <c r="J783">
        <v>64</v>
      </c>
      <c r="K783">
        <v>3</v>
      </c>
      <c r="L783">
        <v>15</v>
      </c>
      <c r="M783">
        <v>30</v>
      </c>
      <c r="N783">
        <v>20</v>
      </c>
      <c r="O783">
        <v>376</v>
      </c>
      <c r="P783">
        <v>37115</v>
      </c>
    </row>
    <row r="784" spans="1:16" x14ac:dyDescent="0.35">
      <c r="A784">
        <v>40</v>
      </c>
      <c r="B784">
        <v>74</v>
      </c>
      <c r="C784">
        <v>23</v>
      </c>
      <c r="D784">
        <v>3</v>
      </c>
      <c r="E784">
        <v>220</v>
      </c>
      <c r="F784">
        <v>4</v>
      </c>
      <c r="G784">
        <v>4</v>
      </c>
      <c r="H784">
        <v>3</v>
      </c>
      <c r="I784">
        <v>2</v>
      </c>
      <c r="J784">
        <v>46</v>
      </c>
      <c r="K784">
        <v>1</v>
      </c>
      <c r="L784">
        <v>7</v>
      </c>
      <c r="M784">
        <v>33</v>
      </c>
      <c r="N784">
        <v>20</v>
      </c>
      <c r="O784">
        <v>376</v>
      </c>
      <c r="P784">
        <v>39490</v>
      </c>
    </row>
    <row r="785" spans="1:16" x14ac:dyDescent="0.35">
      <c r="A785">
        <v>40</v>
      </c>
      <c r="B785">
        <v>74</v>
      </c>
      <c r="C785">
        <v>23</v>
      </c>
      <c r="D785">
        <v>3</v>
      </c>
      <c r="E785">
        <v>220</v>
      </c>
      <c r="F785">
        <v>4</v>
      </c>
      <c r="G785">
        <v>4</v>
      </c>
      <c r="H785">
        <v>3</v>
      </c>
      <c r="I785">
        <v>4</v>
      </c>
      <c r="J785">
        <v>46</v>
      </c>
      <c r="K785">
        <v>3</v>
      </c>
      <c r="L785">
        <v>15</v>
      </c>
      <c r="M785">
        <v>33</v>
      </c>
      <c r="N785">
        <v>20</v>
      </c>
      <c r="O785">
        <v>376</v>
      </c>
      <c r="P785">
        <v>34340</v>
      </c>
    </row>
    <row r="786" spans="1:16" x14ac:dyDescent="0.35">
      <c r="A786">
        <v>40</v>
      </c>
      <c r="B786">
        <v>74</v>
      </c>
      <c r="C786">
        <v>23</v>
      </c>
      <c r="D786">
        <v>3</v>
      </c>
      <c r="E786">
        <v>220</v>
      </c>
      <c r="F786">
        <v>4</v>
      </c>
      <c r="G786">
        <v>2</v>
      </c>
      <c r="H786">
        <v>3</v>
      </c>
      <c r="I786">
        <v>2</v>
      </c>
      <c r="J786">
        <v>46</v>
      </c>
      <c r="K786">
        <v>1</v>
      </c>
      <c r="L786">
        <v>7</v>
      </c>
      <c r="M786">
        <v>28</v>
      </c>
      <c r="N786">
        <v>18</v>
      </c>
      <c r="O786">
        <v>376</v>
      </c>
      <c r="P786">
        <v>44080</v>
      </c>
    </row>
    <row r="787" spans="1:16" x14ac:dyDescent="0.35">
      <c r="A787">
        <v>40</v>
      </c>
      <c r="B787">
        <v>74</v>
      </c>
      <c r="C787">
        <v>23</v>
      </c>
      <c r="D787">
        <v>3</v>
      </c>
      <c r="E787">
        <v>220</v>
      </c>
      <c r="F787">
        <v>4</v>
      </c>
      <c r="G787">
        <v>2</v>
      </c>
      <c r="H787">
        <v>3</v>
      </c>
      <c r="I787">
        <v>2</v>
      </c>
      <c r="J787">
        <v>46</v>
      </c>
      <c r="K787">
        <v>1</v>
      </c>
      <c r="L787">
        <v>7</v>
      </c>
      <c r="M787">
        <v>28</v>
      </c>
      <c r="N787">
        <v>18</v>
      </c>
      <c r="O787">
        <v>376</v>
      </c>
      <c r="P787">
        <v>40840</v>
      </c>
    </row>
    <row r="788" spans="1:16" x14ac:dyDescent="0.35">
      <c r="A788">
        <v>40</v>
      </c>
      <c r="B788">
        <v>74</v>
      </c>
      <c r="C788">
        <v>23</v>
      </c>
      <c r="D788">
        <v>3</v>
      </c>
      <c r="E788">
        <v>220</v>
      </c>
      <c r="F788">
        <v>4</v>
      </c>
      <c r="G788">
        <v>2</v>
      </c>
      <c r="H788">
        <v>3</v>
      </c>
      <c r="I788">
        <v>4</v>
      </c>
      <c r="J788">
        <v>46</v>
      </c>
      <c r="K788">
        <v>1</v>
      </c>
      <c r="L788">
        <v>16</v>
      </c>
      <c r="M788">
        <v>28</v>
      </c>
      <c r="N788">
        <v>18</v>
      </c>
      <c r="O788">
        <v>376</v>
      </c>
      <c r="P788">
        <v>31180</v>
      </c>
    </row>
    <row r="789" spans="1:16" x14ac:dyDescent="0.35">
      <c r="A789">
        <v>40</v>
      </c>
      <c r="B789">
        <v>74</v>
      </c>
      <c r="C789">
        <v>23</v>
      </c>
      <c r="D789">
        <v>8</v>
      </c>
      <c r="E789">
        <v>220</v>
      </c>
      <c r="F789">
        <v>4</v>
      </c>
      <c r="G789">
        <v>4</v>
      </c>
      <c r="H789">
        <v>1</v>
      </c>
      <c r="I789">
        <v>4</v>
      </c>
      <c r="J789">
        <v>64</v>
      </c>
      <c r="K789">
        <v>3</v>
      </c>
      <c r="L789">
        <v>15</v>
      </c>
      <c r="M789">
        <v>30</v>
      </c>
      <c r="N789">
        <v>20</v>
      </c>
      <c r="O789">
        <v>376</v>
      </c>
      <c r="P789">
        <v>32395</v>
      </c>
    </row>
    <row r="790" spans="1:16" x14ac:dyDescent="0.35">
      <c r="A790">
        <v>40</v>
      </c>
      <c r="B790">
        <v>74</v>
      </c>
      <c r="C790">
        <v>23</v>
      </c>
      <c r="D790">
        <v>3</v>
      </c>
      <c r="E790">
        <v>220</v>
      </c>
      <c r="F790">
        <v>4</v>
      </c>
      <c r="G790">
        <v>2</v>
      </c>
      <c r="H790">
        <v>3</v>
      </c>
      <c r="I790">
        <v>4</v>
      </c>
      <c r="J790">
        <v>46</v>
      </c>
      <c r="K790">
        <v>3</v>
      </c>
      <c r="L790">
        <v>15</v>
      </c>
      <c r="M790">
        <v>29</v>
      </c>
      <c r="N790">
        <v>19</v>
      </c>
      <c r="O790">
        <v>376</v>
      </c>
      <c r="P790">
        <v>34340</v>
      </c>
    </row>
    <row r="791" spans="1:16" x14ac:dyDescent="0.35">
      <c r="A791">
        <v>40</v>
      </c>
      <c r="B791">
        <v>74</v>
      </c>
      <c r="C791">
        <v>23</v>
      </c>
      <c r="D791">
        <v>8</v>
      </c>
      <c r="E791">
        <v>220</v>
      </c>
      <c r="F791">
        <v>4</v>
      </c>
      <c r="G791">
        <v>2</v>
      </c>
      <c r="H791">
        <v>1</v>
      </c>
      <c r="I791">
        <v>4</v>
      </c>
      <c r="J791">
        <v>64</v>
      </c>
      <c r="K791">
        <v>1</v>
      </c>
      <c r="L791">
        <v>16</v>
      </c>
      <c r="M791">
        <v>29</v>
      </c>
      <c r="N791">
        <v>18</v>
      </c>
      <c r="O791">
        <v>376</v>
      </c>
      <c r="P791">
        <v>34975</v>
      </c>
    </row>
    <row r="792" spans="1:16" x14ac:dyDescent="0.35">
      <c r="A792">
        <v>40</v>
      </c>
      <c r="B792">
        <v>74</v>
      </c>
      <c r="C792">
        <v>23</v>
      </c>
      <c r="D792">
        <v>8</v>
      </c>
      <c r="E792">
        <v>220</v>
      </c>
      <c r="F792">
        <v>4</v>
      </c>
      <c r="G792">
        <v>2</v>
      </c>
      <c r="H792">
        <v>1</v>
      </c>
      <c r="I792">
        <v>4</v>
      </c>
      <c r="J792">
        <v>64</v>
      </c>
      <c r="K792">
        <v>3</v>
      </c>
      <c r="L792">
        <v>15</v>
      </c>
      <c r="M792">
        <v>29</v>
      </c>
      <c r="N792">
        <v>18</v>
      </c>
      <c r="O792">
        <v>376</v>
      </c>
      <c r="P792">
        <v>37115</v>
      </c>
    </row>
    <row r="793" spans="1:16" x14ac:dyDescent="0.35">
      <c r="A793">
        <v>40</v>
      </c>
      <c r="B793">
        <v>74</v>
      </c>
      <c r="C793">
        <v>23</v>
      </c>
      <c r="D793">
        <v>8</v>
      </c>
      <c r="E793">
        <v>220</v>
      </c>
      <c r="F793">
        <v>4</v>
      </c>
      <c r="G793">
        <v>4</v>
      </c>
      <c r="H793">
        <v>1</v>
      </c>
      <c r="I793">
        <v>4</v>
      </c>
      <c r="J793">
        <v>64</v>
      </c>
      <c r="K793">
        <v>1</v>
      </c>
      <c r="L793">
        <v>16</v>
      </c>
      <c r="M793">
        <v>30</v>
      </c>
      <c r="N793">
        <v>20</v>
      </c>
      <c r="O793">
        <v>376</v>
      </c>
      <c r="P793">
        <v>34975</v>
      </c>
    </row>
    <row r="794" spans="1:16" x14ac:dyDescent="0.35">
      <c r="A794">
        <v>40</v>
      </c>
      <c r="B794">
        <v>74</v>
      </c>
      <c r="C794">
        <v>23</v>
      </c>
      <c r="D794">
        <v>3</v>
      </c>
      <c r="E794">
        <v>220</v>
      </c>
      <c r="F794">
        <v>4</v>
      </c>
      <c r="G794">
        <v>2</v>
      </c>
      <c r="H794">
        <v>3</v>
      </c>
      <c r="I794">
        <v>4</v>
      </c>
      <c r="J794">
        <v>46</v>
      </c>
      <c r="K794">
        <v>3</v>
      </c>
      <c r="L794">
        <v>15</v>
      </c>
      <c r="M794">
        <v>29</v>
      </c>
      <c r="N794">
        <v>19</v>
      </c>
      <c r="O794">
        <v>376</v>
      </c>
      <c r="P794">
        <v>30250</v>
      </c>
    </row>
    <row r="795" spans="1:16" x14ac:dyDescent="0.35">
      <c r="A795">
        <v>40</v>
      </c>
      <c r="B795">
        <v>74</v>
      </c>
      <c r="C795">
        <v>23</v>
      </c>
      <c r="D795">
        <v>8</v>
      </c>
      <c r="E795">
        <v>220</v>
      </c>
      <c r="F795">
        <v>4</v>
      </c>
      <c r="G795">
        <v>2</v>
      </c>
      <c r="H795">
        <v>1</v>
      </c>
      <c r="I795">
        <v>4</v>
      </c>
      <c r="J795">
        <v>64</v>
      </c>
      <c r="K795">
        <v>3</v>
      </c>
      <c r="L795">
        <v>15</v>
      </c>
      <c r="M795">
        <v>29</v>
      </c>
      <c r="N795">
        <v>18</v>
      </c>
      <c r="O795">
        <v>376</v>
      </c>
      <c r="P795">
        <v>32395</v>
      </c>
    </row>
    <row r="796" spans="1:16" x14ac:dyDescent="0.35">
      <c r="A796">
        <v>40</v>
      </c>
      <c r="B796">
        <v>74</v>
      </c>
      <c r="C796">
        <v>23</v>
      </c>
      <c r="D796">
        <v>3</v>
      </c>
      <c r="E796">
        <v>220</v>
      </c>
      <c r="F796">
        <v>4</v>
      </c>
      <c r="G796">
        <v>4</v>
      </c>
      <c r="H796">
        <v>3</v>
      </c>
      <c r="I796">
        <v>4</v>
      </c>
      <c r="J796">
        <v>46</v>
      </c>
      <c r="K796">
        <v>1</v>
      </c>
      <c r="L796">
        <v>16</v>
      </c>
      <c r="M796">
        <v>33</v>
      </c>
      <c r="N796">
        <v>20</v>
      </c>
      <c r="O796">
        <v>376</v>
      </c>
      <c r="P796">
        <v>29830</v>
      </c>
    </row>
    <row r="797" spans="1:16" x14ac:dyDescent="0.35">
      <c r="A797">
        <v>40</v>
      </c>
      <c r="B797">
        <v>74</v>
      </c>
      <c r="C797">
        <v>23</v>
      </c>
      <c r="D797">
        <v>3</v>
      </c>
      <c r="E797">
        <v>220</v>
      </c>
      <c r="F797">
        <v>4</v>
      </c>
      <c r="G797">
        <v>2</v>
      </c>
      <c r="H797">
        <v>3</v>
      </c>
      <c r="I797">
        <v>2</v>
      </c>
      <c r="J797">
        <v>46</v>
      </c>
      <c r="K797">
        <v>1</v>
      </c>
      <c r="L797">
        <v>7</v>
      </c>
      <c r="M797">
        <v>28</v>
      </c>
      <c r="N797">
        <v>18</v>
      </c>
      <c r="O797">
        <v>376</v>
      </c>
      <c r="P797">
        <v>46080</v>
      </c>
    </row>
    <row r="798" spans="1:16" x14ac:dyDescent="0.35">
      <c r="A798">
        <v>40</v>
      </c>
      <c r="B798">
        <v>73</v>
      </c>
      <c r="C798">
        <v>20</v>
      </c>
      <c r="D798">
        <v>8</v>
      </c>
      <c r="E798">
        <v>210</v>
      </c>
      <c r="F798">
        <v>4</v>
      </c>
      <c r="G798">
        <v>2</v>
      </c>
      <c r="H798">
        <v>1</v>
      </c>
      <c r="I798">
        <v>4</v>
      </c>
      <c r="J798">
        <v>64</v>
      </c>
      <c r="K798">
        <v>1</v>
      </c>
      <c r="L798">
        <v>16</v>
      </c>
      <c r="M798">
        <v>27</v>
      </c>
      <c r="N798">
        <v>17</v>
      </c>
      <c r="O798">
        <v>376</v>
      </c>
      <c r="P798">
        <v>37810</v>
      </c>
    </row>
    <row r="799" spans="1:16" x14ac:dyDescent="0.35">
      <c r="A799">
        <v>40</v>
      </c>
      <c r="B799">
        <v>73</v>
      </c>
      <c r="C799">
        <v>20</v>
      </c>
      <c r="D799">
        <v>8</v>
      </c>
      <c r="E799">
        <v>280</v>
      </c>
      <c r="F799">
        <v>6</v>
      </c>
      <c r="G799">
        <v>2</v>
      </c>
      <c r="H799">
        <v>3</v>
      </c>
      <c r="I799">
        <v>2</v>
      </c>
      <c r="J799">
        <v>68</v>
      </c>
      <c r="K799">
        <v>1</v>
      </c>
      <c r="L799">
        <v>7</v>
      </c>
      <c r="M799">
        <v>24</v>
      </c>
      <c r="N799">
        <v>15</v>
      </c>
      <c r="O799">
        <v>376</v>
      </c>
      <c r="P799">
        <v>51330</v>
      </c>
    </row>
    <row r="800" spans="1:16" x14ac:dyDescent="0.35">
      <c r="A800">
        <v>40</v>
      </c>
      <c r="B800">
        <v>73</v>
      </c>
      <c r="C800">
        <v>20</v>
      </c>
      <c r="D800">
        <v>8</v>
      </c>
      <c r="E800">
        <v>210</v>
      </c>
      <c r="F800">
        <v>4</v>
      </c>
      <c r="G800">
        <v>2</v>
      </c>
      <c r="H800">
        <v>3</v>
      </c>
      <c r="I800">
        <v>4</v>
      </c>
      <c r="J800">
        <v>64</v>
      </c>
      <c r="K800">
        <v>1</v>
      </c>
      <c r="L800">
        <v>16</v>
      </c>
      <c r="M800">
        <v>27</v>
      </c>
      <c r="N800">
        <v>19</v>
      </c>
      <c r="O800">
        <v>376</v>
      </c>
      <c r="P800">
        <v>38305</v>
      </c>
    </row>
    <row r="801" spans="1:16" x14ac:dyDescent="0.35">
      <c r="A801">
        <v>40</v>
      </c>
      <c r="B801">
        <v>73</v>
      </c>
      <c r="C801">
        <v>20</v>
      </c>
      <c r="D801">
        <v>8</v>
      </c>
      <c r="E801">
        <v>280</v>
      </c>
      <c r="F801">
        <v>6</v>
      </c>
      <c r="G801">
        <v>2</v>
      </c>
      <c r="H801">
        <v>1</v>
      </c>
      <c r="I801">
        <v>4</v>
      </c>
      <c r="J801">
        <v>68</v>
      </c>
      <c r="K801">
        <v>1</v>
      </c>
      <c r="L801">
        <v>16</v>
      </c>
      <c r="M801">
        <v>24</v>
      </c>
      <c r="N801">
        <v>15</v>
      </c>
      <c r="O801">
        <v>376</v>
      </c>
      <c r="P801">
        <v>44885</v>
      </c>
    </row>
    <row r="802" spans="1:16" x14ac:dyDescent="0.35">
      <c r="A802">
        <v>40</v>
      </c>
      <c r="B802">
        <v>73</v>
      </c>
      <c r="C802">
        <v>20</v>
      </c>
      <c r="D802">
        <v>8</v>
      </c>
      <c r="E802">
        <v>210</v>
      </c>
      <c r="F802">
        <v>4</v>
      </c>
      <c r="G802">
        <v>4</v>
      </c>
      <c r="H802">
        <v>3</v>
      </c>
      <c r="I802">
        <v>4</v>
      </c>
      <c r="J802">
        <v>64</v>
      </c>
      <c r="K802">
        <v>3</v>
      </c>
      <c r="L802">
        <v>15</v>
      </c>
      <c r="M802">
        <v>29</v>
      </c>
      <c r="N802">
        <v>19</v>
      </c>
      <c r="O802">
        <v>376</v>
      </c>
      <c r="P802">
        <v>30360</v>
      </c>
    </row>
    <row r="803" spans="1:16" x14ac:dyDescent="0.35">
      <c r="A803">
        <v>40</v>
      </c>
      <c r="B803">
        <v>73</v>
      </c>
      <c r="C803">
        <v>20</v>
      </c>
      <c r="D803">
        <v>8</v>
      </c>
      <c r="E803">
        <v>210</v>
      </c>
      <c r="F803">
        <v>4</v>
      </c>
      <c r="G803">
        <v>4</v>
      </c>
      <c r="H803">
        <v>3</v>
      </c>
      <c r="I803">
        <v>2</v>
      </c>
      <c r="J803">
        <v>64</v>
      </c>
      <c r="K803">
        <v>1</v>
      </c>
      <c r="L803">
        <v>7</v>
      </c>
      <c r="M803">
        <v>27</v>
      </c>
      <c r="N803">
        <v>19</v>
      </c>
      <c r="O803">
        <v>376</v>
      </c>
      <c r="P803">
        <v>42130</v>
      </c>
    </row>
    <row r="804" spans="1:16" x14ac:dyDescent="0.35">
      <c r="A804">
        <v>40</v>
      </c>
      <c r="B804">
        <v>73</v>
      </c>
      <c r="C804">
        <v>20</v>
      </c>
      <c r="D804">
        <v>8</v>
      </c>
      <c r="E804">
        <v>280</v>
      </c>
      <c r="F804">
        <v>6</v>
      </c>
      <c r="G804">
        <v>2</v>
      </c>
      <c r="H804">
        <v>1</v>
      </c>
      <c r="I804">
        <v>4</v>
      </c>
      <c r="J804">
        <v>68</v>
      </c>
      <c r="K804">
        <v>3</v>
      </c>
      <c r="L804">
        <v>15</v>
      </c>
      <c r="M804">
        <v>24</v>
      </c>
      <c r="N804">
        <v>15</v>
      </c>
      <c r="O804">
        <v>376</v>
      </c>
      <c r="P804">
        <v>43605</v>
      </c>
    </row>
    <row r="805" spans="1:16" x14ac:dyDescent="0.35">
      <c r="A805">
        <v>40</v>
      </c>
      <c r="B805">
        <v>73</v>
      </c>
      <c r="C805">
        <v>20</v>
      </c>
      <c r="D805">
        <v>8</v>
      </c>
      <c r="E805">
        <v>210</v>
      </c>
      <c r="F805">
        <v>4</v>
      </c>
      <c r="G805">
        <v>4</v>
      </c>
      <c r="H805">
        <v>3</v>
      </c>
      <c r="I805">
        <v>4</v>
      </c>
      <c r="J805">
        <v>64</v>
      </c>
      <c r="K805">
        <v>1</v>
      </c>
      <c r="L805">
        <v>16</v>
      </c>
      <c r="M805">
        <v>29</v>
      </c>
      <c r="N805">
        <v>19</v>
      </c>
      <c r="O805">
        <v>376</v>
      </c>
      <c r="P805">
        <v>31790</v>
      </c>
    </row>
    <row r="806" spans="1:16" x14ac:dyDescent="0.35">
      <c r="A806">
        <v>40</v>
      </c>
      <c r="B806">
        <v>73</v>
      </c>
      <c r="C806">
        <v>20</v>
      </c>
      <c r="D806">
        <v>8</v>
      </c>
      <c r="E806">
        <v>210</v>
      </c>
      <c r="F806">
        <v>4</v>
      </c>
      <c r="G806">
        <v>2</v>
      </c>
      <c r="H806">
        <v>3</v>
      </c>
      <c r="I806">
        <v>4</v>
      </c>
      <c r="J806">
        <v>64</v>
      </c>
      <c r="K806">
        <v>1</v>
      </c>
      <c r="L806">
        <v>16</v>
      </c>
      <c r="M806">
        <v>27</v>
      </c>
      <c r="N806">
        <v>19</v>
      </c>
      <c r="O806">
        <v>376</v>
      </c>
      <c r="P806">
        <v>35315</v>
      </c>
    </row>
    <row r="807" spans="1:16" x14ac:dyDescent="0.35">
      <c r="A807">
        <v>40</v>
      </c>
      <c r="B807">
        <v>73</v>
      </c>
      <c r="C807">
        <v>20</v>
      </c>
      <c r="D807">
        <v>8</v>
      </c>
      <c r="E807">
        <v>210</v>
      </c>
      <c r="F807">
        <v>4</v>
      </c>
      <c r="G807">
        <v>2</v>
      </c>
      <c r="H807">
        <v>3</v>
      </c>
      <c r="I807">
        <v>4</v>
      </c>
      <c r="J807">
        <v>64</v>
      </c>
      <c r="K807">
        <v>3</v>
      </c>
      <c r="L807">
        <v>15</v>
      </c>
      <c r="M807">
        <v>28</v>
      </c>
      <c r="N807">
        <v>19</v>
      </c>
      <c r="O807">
        <v>376</v>
      </c>
      <c r="P807">
        <v>37140</v>
      </c>
    </row>
    <row r="808" spans="1:16" x14ac:dyDescent="0.35">
      <c r="A808">
        <v>40</v>
      </c>
      <c r="B808">
        <v>73</v>
      </c>
      <c r="C808">
        <v>20</v>
      </c>
      <c r="D808">
        <v>8</v>
      </c>
      <c r="E808">
        <v>210</v>
      </c>
      <c r="F808">
        <v>4</v>
      </c>
      <c r="G808">
        <v>2</v>
      </c>
      <c r="H808">
        <v>3</v>
      </c>
      <c r="I808">
        <v>4</v>
      </c>
      <c r="J808">
        <v>64</v>
      </c>
      <c r="K808">
        <v>3</v>
      </c>
      <c r="L808">
        <v>15</v>
      </c>
      <c r="M808">
        <v>28</v>
      </c>
      <c r="N808">
        <v>19</v>
      </c>
      <c r="O808">
        <v>376</v>
      </c>
      <c r="P808">
        <v>34150</v>
      </c>
    </row>
    <row r="809" spans="1:16" x14ac:dyDescent="0.35">
      <c r="A809">
        <v>40</v>
      </c>
      <c r="B809">
        <v>73</v>
      </c>
      <c r="C809">
        <v>20</v>
      </c>
      <c r="D809">
        <v>8</v>
      </c>
      <c r="E809">
        <v>210</v>
      </c>
      <c r="F809">
        <v>4</v>
      </c>
      <c r="G809">
        <v>2</v>
      </c>
      <c r="H809">
        <v>3</v>
      </c>
      <c r="I809">
        <v>2</v>
      </c>
      <c r="J809">
        <v>64</v>
      </c>
      <c r="K809">
        <v>1</v>
      </c>
      <c r="L809">
        <v>7</v>
      </c>
      <c r="M809">
        <v>27</v>
      </c>
      <c r="N809">
        <v>19</v>
      </c>
      <c r="O809">
        <v>376</v>
      </c>
      <c r="P809">
        <v>44455</v>
      </c>
    </row>
    <row r="810" spans="1:16" x14ac:dyDescent="0.35">
      <c r="A810">
        <v>40</v>
      </c>
      <c r="B810">
        <v>73</v>
      </c>
      <c r="C810">
        <v>20</v>
      </c>
      <c r="D810">
        <v>8</v>
      </c>
      <c r="E810">
        <v>210</v>
      </c>
      <c r="F810">
        <v>4</v>
      </c>
      <c r="G810">
        <v>2</v>
      </c>
      <c r="H810">
        <v>1</v>
      </c>
      <c r="I810">
        <v>4</v>
      </c>
      <c r="J810">
        <v>64</v>
      </c>
      <c r="K810">
        <v>3</v>
      </c>
      <c r="L810">
        <v>15</v>
      </c>
      <c r="M810">
        <v>27</v>
      </c>
      <c r="N810">
        <v>17</v>
      </c>
      <c r="O810">
        <v>376</v>
      </c>
      <c r="P810">
        <v>36395</v>
      </c>
    </row>
    <row r="811" spans="1:16" x14ac:dyDescent="0.35">
      <c r="A811">
        <v>40</v>
      </c>
      <c r="B811">
        <v>73</v>
      </c>
      <c r="C811">
        <v>20</v>
      </c>
      <c r="D811">
        <v>8</v>
      </c>
      <c r="E811">
        <v>210</v>
      </c>
      <c r="F811">
        <v>4</v>
      </c>
      <c r="G811">
        <v>2</v>
      </c>
      <c r="H811">
        <v>3</v>
      </c>
      <c r="I811">
        <v>2</v>
      </c>
      <c r="J811">
        <v>64</v>
      </c>
      <c r="K811">
        <v>1</v>
      </c>
      <c r="L811">
        <v>7</v>
      </c>
      <c r="M811">
        <v>27</v>
      </c>
      <c r="N811">
        <v>19</v>
      </c>
      <c r="O811">
        <v>376</v>
      </c>
      <c r="P811">
        <v>47345</v>
      </c>
    </row>
    <row r="812" spans="1:16" x14ac:dyDescent="0.35">
      <c r="A812">
        <v>40</v>
      </c>
      <c r="B812">
        <v>73</v>
      </c>
      <c r="C812">
        <v>21</v>
      </c>
      <c r="D812">
        <v>8</v>
      </c>
      <c r="E812">
        <v>207</v>
      </c>
      <c r="F812">
        <v>4</v>
      </c>
      <c r="G812">
        <v>2</v>
      </c>
      <c r="H812">
        <v>1</v>
      </c>
      <c r="I812">
        <v>4</v>
      </c>
      <c r="J812">
        <v>64</v>
      </c>
      <c r="K812">
        <v>3</v>
      </c>
      <c r="L812">
        <v>15</v>
      </c>
      <c r="M812">
        <v>27</v>
      </c>
      <c r="N812">
        <v>17</v>
      </c>
      <c r="O812">
        <v>376</v>
      </c>
      <c r="P812">
        <v>32395</v>
      </c>
    </row>
    <row r="813" spans="1:16" x14ac:dyDescent="0.35">
      <c r="A813">
        <v>40</v>
      </c>
      <c r="B813">
        <v>73</v>
      </c>
      <c r="C813">
        <v>21</v>
      </c>
      <c r="D813">
        <v>8</v>
      </c>
      <c r="E813">
        <v>207</v>
      </c>
      <c r="F813">
        <v>4</v>
      </c>
      <c r="G813">
        <v>4</v>
      </c>
      <c r="H813">
        <v>3</v>
      </c>
      <c r="I813">
        <v>4</v>
      </c>
      <c r="J813">
        <v>64</v>
      </c>
      <c r="K813">
        <v>3</v>
      </c>
      <c r="L813">
        <v>15</v>
      </c>
      <c r="M813">
        <v>31</v>
      </c>
      <c r="N813">
        <v>21</v>
      </c>
      <c r="O813">
        <v>376</v>
      </c>
      <c r="P813">
        <v>28900</v>
      </c>
    </row>
    <row r="814" spans="1:16" x14ac:dyDescent="0.35">
      <c r="A814">
        <v>40</v>
      </c>
      <c r="B814">
        <v>73</v>
      </c>
      <c r="C814">
        <v>21</v>
      </c>
      <c r="D814">
        <v>8</v>
      </c>
      <c r="E814">
        <v>207</v>
      </c>
      <c r="F814">
        <v>4</v>
      </c>
      <c r="G814">
        <v>4</v>
      </c>
      <c r="H814">
        <v>3</v>
      </c>
      <c r="I814">
        <v>4</v>
      </c>
      <c r="J814">
        <v>64</v>
      </c>
      <c r="K814">
        <v>1</v>
      </c>
      <c r="L814">
        <v>16</v>
      </c>
      <c r="M814">
        <v>31</v>
      </c>
      <c r="N814">
        <v>21</v>
      </c>
      <c r="O814">
        <v>376</v>
      </c>
      <c r="P814">
        <v>30330</v>
      </c>
    </row>
    <row r="815" spans="1:16" x14ac:dyDescent="0.35">
      <c r="A815">
        <v>40</v>
      </c>
      <c r="B815">
        <v>73</v>
      </c>
      <c r="C815">
        <v>21</v>
      </c>
      <c r="D815">
        <v>8</v>
      </c>
      <c r="E815">
        <v>207</v>
      </c>
      <c r="F815">
        <v>4</v>
      </c>
      <c r="G815">
        <v>4</v>
      </c>
      <c r="H815">
        <v>3</v>
      </c>
      <c r="I815">
        <v>2</v>
      </c>
      <c r="J815">
        <v>64</v>
      </c>
      <c r="K815">
        <v>1</v>
      </c>
      <c r="L815">
        <v>7</v>
      </c>
      <c r="M815">
        <v>29</v>
      </c>
      <c r="N815">
        <v>20</v>
      </c>
      <c r="O815">
        <v>376</v>
      </c>
      <c r="P815">
        <v>39990</v>
      </c>
    </row>
    <row r="816" spans="1:16" x14ac:dyDescent="0.35">
      <c r="A816">
        <v>40</v>
      </c>
      <c r="B816">
        <v>73</v>
      </c>
      <c r="C816">
        <v>21</v>
      </c>
      <c r="D816">
        <v>8</v>
      </c>
      <c r="E816">
        <v>207</v>
      </c>
      <c r="F816">
        <v>4</v>
      </c>
      <c r="G816">
        <v>2</v>
      </c>
      <c r="H816">
        <v>1</v>
      </c>
      <c r="I816">
        <v>4</v>
      </c>
      <c r="J816">
        <v>64</v>
      </c>
      <c r="K816">
        <v>3</v>
      </c>
      <c r="L816">
        <v>15</v>
      </c>
      <c r="M816">
        <v>27</v>
      </c>
      <c r="N816">
        <v>17</v>
      </c>
      <c r="O816">
        <v>376</v>
      </c>
      <c r="P816">
        <v>38115</v>
      </c>
    </row>
    <row r="817" spans="1:16" x14ac:dyDescent="0.35">
      <c r="A817">
        <v>40</v>
      </c>
      <c r="B817">
        <v>73</v>
      </c>
      <c r="C817">
        <v>21</v>
      </c>
      <c r="D817">
        <v>8</v>
      </c>
      <c r="E817">
        <v>207</v>
      </c>
      <c r="F817">
        <v>4</v>
      </c>
      <c r="G817">
        <v>2</v>
      </c>
      <c r="H817">
        <v>3</v>
      </c>
      <c r="I817">
        <v>2</v>
      </c>
      <c r="J817">
        <v>64</v>
      </c>
      <c r="K817">
        <v>1</v>
      </c>
      <c r="L817">
        <v>7</v>
      </c>
      <c r="M817">
        <v>27</v>
      </c>
      <c r="N817">
        <v>19</v>
      </c>
      <c r="O817">
        <v>376</v>
      </c>
      <c r="P817">
        <v>45080</v>
      </c>
    </row>
    <row r="818" spans="1:16" x14ac:dyDescent="0.35">
      <c r="A818">
        <v>40</v>
      </c>
      <c r="B818">
        <v>73</v>
      </c>
      <c r="C818">
        <v>21</v>
      </c>
      <c r="D818">
        <v>8</v>
      </c>
      <c r="E818">
        <v>207</v>
      </c>
      <c r="F818">
        <v>4</v>
      </c>
      <c r="G818">
        <v>2</v>
      </c>
      <c r="H818">
        <v>3</v>
      </c>
      <c r="I818">
        <v>4</v>
      </c>
      <c r="J818">
        <v>64</v>
      </c>
      <c r="K818">
        <v>3</v>
      </c>
      <c r="L818">
        <v>15</v>
      </c>
      <c r="M818">
        <v>28</v>
      </c>
      <c r="N818">
        <v>19</v>
      </c>
      <c r="O818">
        <v>376</v>
      </c>
      <c r="P818">
        <v>35340</v>
      </c>
    </row>
    <row r="819" spans="1:16" x14ac:dyDescent="0.35">
      <c r="A819">
        <v>40</v>
      </c>
      <c r="B819">
        <v>73</v>
      </c>
      <c r="C819">
        <v>21</v>
      </c>
      <c r="D819">
        <v>8</v>
      </c>
      <c r="E819">
        <v>207</v>
      </c>
      <c r="F819">
        <v>4</v>
      </c>
      <c r="G819">
        <v>2</v>
      </c>
      <c r="H819">
        <v>1</v>
      </c>
      <c r="I819">
        <v>4</v>
      </c>
      <c r="J819">
        <v>64</v>
      </c>
      <c r="K819">
        <v>1</v>
      </c>
      <c r="L819">
        <v>16</v>
      </c>
      <c r="M819">
        <v>27</v>
      </c>
      <c r="N819">
        <v>17</v>
      </c>
      <c r="O819">
        <v>376</v>
      </c>
      <c r="P819">
        <v>36975</v>
      </c>
    </row>
    <row r="820" spans="1:16" x14ac:dyDescent="0.35">
      <c r="A820">
        <v>40</v>
      </c>
      <c r="B820">
        <v>73</v>
      </c>
      <c r="C820">
        <v>21</v>
      </c>
      <c r="D820">
        <v>8</v>
      </c>
      <c r="E820">
        <v>207</v>
      </c>
      <c r="F820">
        <v>4</v>
      </c>
      <c r="G820">
        <v>2</v>
      </c>
      <c r="H820">
        <v>3</v>
      </c>
      <c r="I820">
        <v>4</v>
      </c>
      <c r="J820">
        <v>64</v>
      </c>
      <c r="K820">
        <v>1</v>
      </c>
      <c r="L820">
        <v>16</v>
      </c>
      <c r="M820">
        <v>27</v>
      </c>
      <c r="N820">
        <v>19</v>
      </c>
      <c r="O820">
        <v>376</v>
      </c>
      <c r="P820">
        <v>37020</v>
      </c>
    </row>
    <row r="821" spans="1:16" x14ac:dyDescent="0.35">
      <c r="A821">
        <v>40</v>
      </c>
      <c r="B821">
        <v>73</v>
      </c>
      <c r="C821">
        <v>22</v>
      </c>
      <c r="D821">
        <v>8</v>
      </c>
      <c r="E821">
        <v>210</v>
      </c>
      <c r="F821">
        <v>4</v>
      </c>
      <c r="G821">
        <v>4</v>
      </c>
      <c r="H821">
        <v>3</v>
      </c>
      <c r="I821">
        <v>4</v>
      </c>
      <c r="J821">
        <v>64</v>
      </c>
      <c r="K821">
        <v>3</v>
      </c>
      <c r="L821">
        <v>15</v>
      </c>
      <c r="M821">
        <v>31</v>
      </c>
      <c r="N821">
        <v>21</v>
      </c>
      <c r="O821">
        <v>376</v>
      </c>
      <c r="P821">
        <v>28900</v>
      </c>
    </row>
    <row r="822" spans="1:16" x14ac:dyDescent="0.35">
      <c r="A822">
        <v>40</v>
      </c>
      <c r="B822">
        <v>73</v>
      </c>
      <c r="C822">
        <v>22</v>
      </c>
      <c r="D822">
        <v>8</v>
      </c>
      <c r="E822">
        <v>210</v>
      </c>
      <c r="F822">
        <v>4</v>
      </c>
      <c r="G822">
        <v>2</v>
      </c>
      <c r="H822">
        <v>1</v>
      </c>
      <c r="I822">
        <v>4</v>
      </c>
      <c r="J822">
        <v>64</v>
      </c>
      <c r="K822">
        <v>3</v>
      </c>
      <c r="L822">
        <v>15</v>
      </c>
      <c r="M822">
        <v>27</v>
      </c>
      <c r="N822">
        <v>17</v>
      </c>
      <c r="O822">
        <v>376</v>
      </c>
      <c r="P822">
        <v>38115</v>
      </c>
    </row>
    <row r="823" spans="1:16" x14ac:dyDescent="0.35">
      <c r="A823">
        <v>40</v>
      </c>
      <c r="B823">
        <v>73</v>
      </c>
      <c r="C823">
        <v>22</v>
      </c>
      <c r="D823">
        <v>8</v>
      </c>
      <c r="E823">
        <v>210</v>
      </c>
      <c r="F823">
        <v>4</v>
      </c>
      <c r="G823">
        <v>2</v>
      </c>
      <c r="H823">
        <v>1</v>
      </c>
      <c r="I823">
        <v>4</v>
      </c>
      <c r="J823">
        <v>64</v>
      </c>
      <c r="K823">
        <v>3</v>
      </c>
      <c r="L823">
        <v>15</v>
      </c>
      <c r="M823">
        <v>27</v>
      </c>
      <c r="N823">
        <v>17</v>
      </c>
      <c r="O823">
        <v>376</v>
      </c>
      <c r="P823">
        <v>32395</v>
      </c>
    </row>
    <row r="824" spans="1:16" x14ac:dyDescent="0.35">
      <c r="A824">
        <v>40</v>
      </c>
      <c r="B824">
        <v>73</v>
      </c>
      <c r="C824">
        <v>22</v>
      </c>
      <c r="D824">
        <v>8</v>
      </c>
      <c r="E824">
        <v>210</v>
      </c>
      <c r="F824">
        <v>4</v>
      </c>
      <c r="G824">
        <v>4</v>
      </c>
      <c r="H824">
        <v>3</v>
      </c>
      <c r="I824">
        <v>2</v>
      </c>
      <c r="J824">
        <v>64</v>
      </c>
      <c r="K824">
        <v>1</v>
      </c>
      <c r="L824">
        <v>7</v>
      </c>
      <c r="M824">
        <v>29</v>
      </c>
      <c r="N824">
        <v>20</v>
      </c>
      <c r="O824">
        <v>376</v>
      </c>
      <c r="P824">
        <v>39990</v>
      </c>
    </row>
    <row r="825" spans="1:16" x14ac:dyDescent="0.35">
      <c r="A825">
        <v>40</v>
      </c>
      <c r="B825">
        <v>73</v>
      </c>
      <c r="C825">
        <v>22</v>
      </c>
      <c r="D825">
        <v>8</v>
      </c>
      <c r="E825">
        <v>210</v>
      </c>
      <c r="F825">
        <v>4</v>
      </c>
      <c r="G825">
        <v>4</v>
      </c>
      <c r="H825">
        <v>3</v>
      </c>
      <c r="I825">
        <v>4</v>
      </c>
      <c r="J825">
        <v>64</v>
      </c>
      <c r="K825">
        <v>1</v>
      </c>
      <c r="L825">
        <v>16</v>
      </c>
      <c r="M825">
        <v>31</v>
      </c>
      <c r="N825">
        <v>21</v>
      </c>
      <c r="O825">
        <v>376</v>
      </c>
      <c r="P825">
        <v>30330</v>
      </c>
    </row>
    <row r="826" spans="1:16" x14ac:dyDescent="0.35">
      <c r="A826">
        <v>40</v>
      </c>
      <c r="B826">
        <v>73</v>
      </c>
      <c r="C826">
        <v>22</v>
      </c>
      <c r="D826">
        <v>8</v>
      </c>
      <c r="E826">
        <v>210</v>
      </c>
      <c r="F826">
        <v>4</v>
      </c>
      <c r="G826">
        <v>2</v>
      </c>
      <c r="H826">
        <v>3</v>
      </c>
      <c r="I826">
        <v>4</v>
      </c>
      <c r="J826">
        <v>64</v>
      </c>
      <c r="K826">
        <v>1</v>
      </c>
      <c r="L826">
        <v>16</v>
      </c>
      <c r="M826">
        <v>27</v>
      </c>
      <c r="N826">
        <v>19</v>
      </c>
      <c r="O826">
        <v>376</v>
      </c>
      <c r="P826">
        <v>37020</v>
      </c>
    </row>
    <row r="827" spans="1:16" x14ac:dyDescent="0.35">
      <c r="A827">
        <v>40</v>
      </c>
      <c r="B827">
        <v>73</v>
      </c>
      <c r="C827">
        <v>22</v>
      </c>
      <c r="D827">
        <v>8</v>
      </c>
      <c r="E827">
        <v>210</v>
      </c>
      <c r="F827">
        <v>4</v>
      </c>
      <c r="G827">
        <v>2</v>
      </c>
      <c r="H827">
        <v>3</v>
      </c>
      <c r="I827">
        <v>4</v>
      </c>
      <c r="J827">
        <v>64</v>
      </c>
      <c r="K827">
        <v>3</v>
      </c>
      <c r="L827">
        <v>15</v>
      </c>
      <c r="M827">
        <v>28</v>
      </c>
      <c r="N827">
        <v>19</v>
      </c>
      <c r="O827">
        <v>376</v>
      </c>
      <c r="P827">
        <v>35340</v>
      </c>
    </row>
    <row r="828" spans="1:16" x14ac:dyDescent="0.35">
      <c r="A828">
        <v>40</v>
      </c>
      <c r="B828">
        <v>73</v>
      </c>
      <c r="C828">
        <v>22</v>
      </c>
      <c r="D828">
        <v>8</v>
      </c>
      <c r="E828">
        <v>210</v>
      </c>
      <c r="F828">
        <v>4</v>
      </c>
      <c r="G828">
        <v>2</v>
      </c>
      <c r="H828">
        <v>1</v>
      </c>
      <c r="I828">
        <v>4</v>
      </c>
      <c r="J828">
        <v>64</v>
      </c>
      <c r="K828">
        <v>1</v>
      </c>
      <c r="L828">
        <v>16</v>
      </c>
      <c r="M828">
        <v>27</v>
      </c>
      <c r="N828">
        <v>17</v>
      </c>
      <c r="O828">
        <v>376</v>
      </c>
      <c r="P828">
        <v>36975</v>
      </c>
    </row>
    <row r="829" spans="1:16" x14ac:dyDescent="0.35">
      <c r="A829">
        <v>40</v>
      </c>
      <c r="B829">
        <v>73</v>
      </c>
      <c r="C829">
        <v>22</v>
      </c>
      <c r="D829">
        <v>8</v>
      </c>
      <c r="E829">
        <v>210</v>
      </c>
      <c r="F829">
        <v>4</v>
      </c>
      <c r="G829">
        <v>2</v>
      </c>
      <c r="H829">
        <v>3</v>
      </c>
      <c r="I829">
        <v>2</v>
      </c>
      <c r="J829">
        <v>64</v>
      </c>
      <c r="K829">
        <v>1</v>
      </c>
      <c r="L829">
        <v>7</v>
      </c>
      <c r="M829">
        <v>27</v>
      </c>
      <c r="N829">
        <v>19</v>
      </c>
      <c r="O829">
        <v>376</v>
      </c>
      <c r="P829">
        <v>45080</v>
      </c>
    </row>
    <row r="830" spans="1:16" x14ac:dyDescent="0.35">
      <c r="A830">
        <v>40</v>
      </c>
      <c r="B830">
        <v>77</v>
      </c>
      <c r="C830">
        <v>22</v>
      </c>
      <c r="D830">
        <v>9</v>
      </c>
      <c r="E830">
        <v>265</v>
      </c>
      <c r="F830">
        <v>6</v>
      </c>
      <c r="G830">
        <v>2</v>
      </c>
      <c r="H830">
        <v>3</v>
      </c>
      <c r="I830">
        <v>4</v>
      </c>
      <c r="J830">
        <v>17</v>
      </c>
      <c r="K830">
        <v>3</v>
      </c>
      <c r="L830">
        <v>4</v>
      </c>
      <c r="M830">
        <v>25</v>
      </c>
      <c r="N830">
        <v>18</v>
      </c>
      <c r="O830">
        <v>376</v>
      </c>
      <c r="P830">
        <v>37250</v>
      </c>
    </row>
    <row r="831" spans="1:16" x14ac:dyDescent="0.35">
      <c r="A831">
        <v>40</v>
      </c>
      <c r="B831">
        <v>77</v>
      </c>
      <c r="C831">
        <v>22</v>
      </c>
      <c r="D831">
        <v>9</v>
      </c>
      <c r="E831">
        <v>265</v>
      </c>
      <c r="F831">
        <v>6</v>
      </c>
      <c r="G831">
        <v>2</v>
      </c>
      <c r="H831">
        <v>1</v>
      </c>
      <c r="I831">
        <v>4</v>
      </c>
      <c r="J831">
        <v>17</v>
      </c>
      <c r="K831">
        <v>3</v>
      </c>
      <c r="L831">
        <v>4</v>
      </c>
      <c r="M831">
        <v>23</v>
      </c>
      <c r="N831">
        <v>17</v>
      </c>
      <c r="O831">
        <v>376</v>
      </c>
      <c r="P831">
        <v>35875</v>
      </c>
    </row>
    <row r="832" spans="1:16" x14ac:dyDescent="0.35">
      <c r="A832">
        <v>40</v>
      </c>
      <c r="B832">
        <v>77</v>
      </c>
      <c r="C832">
        <v>22</v>
      </c>
      <c r="D832">
        <v>9</v>
      </c>
      <c r="E832">
        <v>265</v>
      </c>
      <c r="F832">
        <v>6</v>
      </c>
      <c r="G832">
        <v>2</v>
      </c>
      <c r="H832">
        <v>3</v>
      </c>
      <c r="I832">
        <v>4</v>
      </c>
      <c r="J832">
        <v>17</v>
      </c>
      <c r="K832">
        <v>3</v>
      </c>
      <c r="L832">
        <v>4</v>
      </c>
      <c r="M832">
        <v>25</v>
      </c>
      <c r="N832">
        <v>18</v>
      </c>
      <c r="O832">
        <v>376</v>
      </c>
      <c r="P832">
        <v>33380</v>
      </c>
    </row>
    <row r="833" spans="1:16" x14ac:dyDescent="0.35">
      <c r="A833">
        <v>40</v>
      </c>
      <c r="B833">
        <v>77</v>
      </c>
      <c r="C833">
        <v>22</v>
      </c>
      <c r="D833">
        <v>9</v>
      </c>
      <c r="E833">
        <v>265</v>
      </c>
      <c r="F833">
        <v>6</v>
      </c>
      <c r="G833">
        <v>2</v>
      </c>
      <c r="H833">
        <v>1</v>
      </c>
      <c r="I833">
        <v>4</v>
      </c>
      <c r="J833">
        <v>17</v>
      </c>
      <c r="K833">
        <v>3</v>
      </c>
      <c r="L833">
        <v>4</v>
      </c>
      <c r="M833">
        <v>23</v>
      </c>
      <c r="N833">
        <v>17</v>
      </c>
      <c r="O833">
        <v>376</v>
      </c>
      <c r="P833">
        <v>40245</v>
      </c>
    </row>
    <row r="834" spans="1:16" x14ac:dyDescent="0.35">
      <c r="A834">
        <v>40</v>
      </c>
      <c r="B834">
        <v>77</v>
      </c>
      <c r="C834">
        <v>22</v>
      </c>
      <c r="D834">
        <v>9</v>
      </c>
      <c r="E834">
        <v>300</v>
      </c>
      <c r="F834">
        <v>6</v>
      </c>
      <c r="G834">
        <v>2</v>
      </c>
      <c r="H834">
        <v>1</v>
      </c>
      <c r="I834">
        <v>4</v>
      </c>
      <c r="J834">
        <v>17</v>
      </c>
      <c r="K834">
        <v>3</v>
      </c>
      <c r="L834">
        <v>4</v>
      </c>
      <c r="M834">
        <v>22</v>
      </c>
      <c r="N834">
        <v>15</v>
      </c>
      <c r="O834">
        <v>376</v>
      </c>
      <c r="P834">
        <v>48010</v>
      </c>
    </row>
    <row r="835" spans="1:16" x14ac:dyDescent="0.35">
      <c r="A835">
        <v>40</v>
      </c>
      <c r="B835">
        <v>78</v>
      </c>
      <c r="C835">
        <v>20</v>
      </c>
      <c r="D835">
        <v>8</v>
      </c>
      <c r="E835">
        <v>260</v>
      </c>
      <c r="F835">
        <v>4</v>
      </c>
      <c r="G835">
        <v>2</v>
      </c>
      <c r="H835">
        <v>3</v>
      </c>
      <c r="I835">
        <v>4</v>
      </c>
      <c r="J835">
        <v>68</v>
      </c>
      <c r="K835">
        <v>3</v>
      </c>
      <c r="L835">
        <v>15</v>
      </c>
      <c r="M835">
        <v>27</v>
      </c>
      <c r="N835">
        <v>17</v>
      </c>
      <c r="O835">
        <v>376</v>
      </c>
      <c r="P835">
        <v>39400</v>
      </c>
    </row>
    <row r="836" spans="1:16" x14ac:dyDescent="0.35">
      <c r="A836">
        <v>40</v>
      </c>
      <c r="B836">
        <v>78</v>
      </c>
      <c r="C836">
        <v>20</v>
      </c>
      <c r="D836">
        <v>8</v>
      </c>
      <c r="E836">
        <v>260</v>
      </c>
      <c r="F836">
        <v>4</v>
      </c>
      <c r="G836">
        <v>2</v>
      </c>
      <c r="H836">
        <v>3</v>
      </c>
      <c r="I836">
        <v>4</v>
      </c>
      <c r="J836">
        <v>68</v>
      </c>
      <c r="K836">
        <v>3</v>
      </c>
      <c r="L836">
        <v>16</v>
      </c>
      <c r="M836">
        <v>27</v>
      </c>
      <c r="N836">
        <v>17</v>
      </c>
      <c r="O836">
        <v>376</v>
      </c>
      <c r="P836">
        <v>43270</v>
      </c>
    </row>
    <row r="837" spans="1:16" x14ac:dyDescent="0.35">
      <c r="A837">
        <v>40</v>
      </c>
      <c r="B837">
        <v>78</v>
      </c>
      <c r="C837">
        <v>20</v>
      </c>
      <c r="D837">
        <v>8</v>
      </c>
      <c r="E837">
        <v>260</v>
      </c>
      <c r="F837">
        <v>4</v>
      </c>
      <c r="G837">
        <v>2</v>
      </c>
      <c r="H837">
        <v>3</v>
      </c>
      <c r="I837">
        <v>4</v>
      </c>
      <c r="J837">
        <v>68</v>
      </c>
      <c r="K837">
        <v>3</v>
      </c>
      <c r="L837">
        <v>16</v>
      </c>
      <c r="M837">
        <v>27</v>
      </c>
      <c r="N837">
        <v>17</v>
      </c>
      <c r="O837">
        <v>376</v>
      </c>
      <c r="P837">
        <v>39650</v>
      </c>
    </row>
    <row r="838" spans="1:16" x14ac:dyDescent="0.35">
      <c r="A838">
        <v>40</v>
      </c>
      <c r="B838">
        <v>78</v>
      </c>
      <c r="C838">
        <v>20</v>
      </c>
      <c r="D838">
        <v>8</v>
      </c>
      <c r="E838">
        <v>260</v>
      </c>
      <c r="F838">
        <v>4</v>
      </c>
      <c r="G838">
        <v>2</v>
      </c>
      <c r="H838">
        <v>3</v>
      </c>
      <c r="I838">
        <v>4</v>
      </c>
      <c r="J838">
        <v>68</v>
      </c>
      <c r="K838">
        <v>3</v>
      </c>
      <c r="L838">
        <v>15</v>
      </c>
      <c r="M838">
        <v>27</v>
      </c>
      <c r="N838">
        <v>17</v>
      </c>
      <c r="O838">
        <v>376</v>
      </c>
      <c r="P838">
        <v>38380</v>
      </c>
    </row>
    <row r="839" spans="1:16" x14ac:dyDescent="0.35">
      <c r="A839">
        <v>40</v>
      </c>
      <c r="B839">
        <v>78</v>
      </c>
      <c r="C839">
        <v>20</v>
      </c>
      <c r="D839">
        <v>8</v>
      </c>
      <c r="E839">
        <v>260</v>
      </c>
      <c r="F839">
        <v>4</v>
      </c>
      <c r="G839">
        <v>2</v>
      </c>
      <c r="H839">
        <v>3</v>
      </c>
      <c r="I839">
        <v>4</v>
      </c>
      <c r="J839">
        <v>68</v>
      </c>
      <c r="K839">
        <v>3</v>
      </c>
      <c r="L839">
        <v>16</v>
      </c>
      <c r="M839">
        <v>27</v>
      </c>
      <c r="N839">
        <v>17</v>
      </c>
      <c r="O839">
        <v>376</v>
      </c>
      <c r="P839">
        <v>40765</v>
      </c>
    </row>
    <row r="840" spans="1:16" x14ac:dyDescent="0.35">
      <c r="A840">
        <v>40</v>
      </c>
      <c r="B840">
        <v>78</v>
      </c>
      <c r="C840">
        <v>20</v>
      </c>
      <c r="D840">
        <v>8</v>
      </c>
      <c r="E840">
        <v>260</v>
      </c>
      <c r="F840">
        <v>4</v>
      </c>
      <c r="G840">
        <v>2</v>
      </c>
      <c r="H840">
        <v>3</v>
      </c>
      <c r="I840">
        <v>4</v>
      </c>
      <c r="J840">
        <v>68</v>
      </c>
      <c r="K840">
        <v>3</v>
      </c>
      <c r="L840">
        <v>15</v>
      </c>
      <c r="M840">
        <v>27</v>
      </c>
      <c r="N840">
        <v>17</v>
      </c>
      <c r="O840">
        <v>376</v>
      </c>
      <c r="P840">
        <v>42000</v>
      </c>
    </row>
    <row r="841" spans="1:16" x14ac:dyDescent="0.35">
      <c r="A841">
        <v>40</v>
      </c>
      <c r="B841">
        <v>78</v>
      </c>
      <c r="C841">
        <v>21</v>
      </c>
      <c r="D841">
        <v>8</v>
      </c>
      <c r="E841">
        <v>300</v>
      </c>
      <c r="F841">
        <v>6</v>
      </c>
      <c r="G841">
        <v>2</v>
      </c>
      <c r="H841">
        <v>1</v>
      </c>
      <c r="I841">
        <v>4</v>
      </c>
      <c r="J841">
        <v>68</v>
      </c>
      <c r="K841">
        <v>2</v>
      </c>
      <c r="L841">
        <v>15</v>
      </c>
      <c r="M841">
        <v>27</v>
      </c>
      <c r="N841">
        <v>16</v>
      </c>
      <c r="O841">
        <v>376</v>
      </c>
      <c r="P841">
        <v>49165</v>
      </c>
    </row>
    <row r="842" spans="1:16" x14ac:dyDescent="0.35">
      <c r="A842">
        <v>40</v>
      </c>
      <c r="B842">
        <v>78</v>
      </c>
      <c r="C842">
        <v>22</v>
      </c>
      <c r="D842">
        <v>8</v>
      </c>
      <c r="E842">
        <v>220</v>
      </c>
      <c r="F842">
        <v>4</v>
      </c>
      <c r="G842">
        <v>4</v>
      </c>
      <c r="H842">
        <v>3</v>
      </c>
      <c r="I842">
        <v>4</v>
      </c>
      <c r="J842">
        <v>64</v>
      </c>
      <c r="K842">
        <v>2</v>
      </c>
      <c r="L842">
        <v>15</v>
      </c>
      <c r="M842">
        <v>33</v>
      </c>
      <c r="N842">
        <v>20</v>
      </c>
      <c r="O842">
        <v>376</v>
      </c>
      <c r="P842">
        <v>38525</v>
      </c>
    </row>
    <row r="843" spans="1:16" x14ac:dyDescent="0.35">
      <c r="A843">
        <v>40</v>
      </c>
      <c r="B843">
        <v>78</v>
      </c>
      <c r="C843">
        <v>22</v>
      </c>
      <c r="D843">
        <v>8</v>
      </c>
      <c r="E843">
        <v>300</v>
      </c>
      <c r="F843">
        <v>6</v>
      </c>
      <c r="G843">
        <v>2</v>
      </c>
      <c r="H843">
        <v>1</v>
      </c>
      <c r="I843">
        <v>4</v>
      </c>
      <c r="J843">
        <v>68</v>
      </c>
      <c r="K843">
        <v>2</v>
      </c>
      <c r="L843">
        <v>15</v>
      </c>
      <c r="M843">
        <v>27</v>
      </c>
      <c r="N843">
        <v>17</v>
      </c>
      <c r="O843">
        <v>376</v>
      </c>
      <c r="P843">
        <v>49565</v>
      </c>
    </row>
    <row r="844" spans="1:16" x14ac:dyDescent="0.35">
      <c r="A844">
        <v>40</v>
      </c>
      <c r="B844">
        <v>78</v>
      </c>
      <c r="C844">
        <v>22</v>
      </c>
      <c r="D844">
        <v>8</v>
      </c>
      <c r="E844">
        <v>220</v>
      </c>
      <c r="F844">
        <v>4</v>
      </c>
      <c r="G844">
        <v>2</v>
      </c>
      <c r="H844">
        <v>3</v>
      </c>
      <c r="I844">
        <v>4</v>
      </c>
      <c r="J844">
        <v>64</v>
      </c>
      <c r="K844">
        <v>2</v>
      </c>
      <c r="L844">
        <v>15</v>
      </c>
      <c r="M844">
        <v>28</v>
      </c>
      <c r="N844">
        <v>18</v>
      </c>
      <c r="O844">
        <v>376</v>
      </c>
      <c r="P844">
        <v>43435</v>
      </c>
    </row>
    <row r="845" spans="1:16" x14ac:dyDescent="0.35">
      <c r="A845">
        <v>40</v>
      </c>
      <c r="B845">
        <v>78</v>
      </c>
      <c r="C845">
        <v>22</v>
      </c>
      <c r="D845">
        <v>8</v>
      </c>
      <c r="E845">
        <v>300</v>
      </c>
      <c r="F845">
        <v>6</v>
      </c>
      <c r="G845">
        <v>2</v>
      </c>
      <c r="H845">
        <v>1</v>
      </c>
      <c r="I845">
        <v>4</v>
      </c>
      <c r="J845">
        <v>68</v>
      </c>
      <c r="K845">
        <v>2</v>
      </c>
      <c r="L845">
        <v>15</v>
      </c>
      <c r="M845">
        <v>27</v>
      </c>
      <c r="N845">
        <v>17</v>
      </c>
      <c r="O845">
        <v>376</v>
      </c>
      <c r="P845">
        <v>48030</v>
      </c>
    </row>
    <row r="846" spans="1:16" x14ac:dyDescent="0.35">
      <c r="A846">
        <v>40</v>
      </c>
      <c r="B846">
        <v>81</v>
      </c>
      <c r="C846">
        <v>18</v>
      </c>
      <c r="D846">
        <v>10</v>
      </c>
      <c r="E846">
        <v>290</v>
      </c>
      <c r="F846">
        <v>6</v>
      </c>
      <c r="G846">
        <v>2</v>
      </c>
      <c r="H846">
        <v>1</v>
      </c>
      <c r="I846">
        <v>4</v>
      </c>
      <c r="J846">
        <v>64</v>
      </c>
      <c r="K846">
        <v>3</v>
      </c>
      <c r="L846">
        <v>4</v>
      </c>
      <c r="M846">
        <v>20</v>
      </c>
      <c r="N846">
        <v>14</v>
      </c>
      <c r="O846">
        <v>376</v>
      </c>
      <c r="P846">
        <v>39190</v>
      </c>
    </row>
    <row r="847" spans="1:16" x14ac:dyDescent="0.35">
      <c r="A847">
        <v>40</v>
      </c>
      <c r="B847">
        <v>81</v>
      </c>
      <c r="C847">
        <v>18</v>
      </c>
      <c r="D847">
        <v>10</v>
      </c>
      <c r="E847">
        <v>300</v>
      </c>
      <c r="F847">
        <v>8</v>
      </c>
      <c r="G847">
        <v>2</v>
      </c>
      <c r="H847">
        <v>1</v>
      </c>
      <c r="I847">
        <v>4</v>
      </c>
      <c r="J847">
        <v>64</v>
      </c>
      <c r="K847">
        <v>3</v>
      </c>
      <c r="L847">
        <v>4</v>
      </c>
      <c r="M847">
        <v>19</v>
      </c>
      <c r="N847">
        <v>13</v>
      </c>
      <c r="O847">
        <v>376</v>
      </c>
      <c r="P847">
        <v>41190</v>
      </c>
    </row>
    <row r="848" spans="1:16" x14ac:dyDescent="0.35">
      <c r="A848">
        <v>40</v>
      </c>
      <c r="B848">
        <v>81</v>
      </c>
      <c r="C848">
        <v>19</v>
      </c>
      <c r="D848">
        <v>10</v>
      </c>
      <c r="E848">
        <v>300</v>
      </c>
      <c r="F848">
        <v>8</v>
      </c>
      <c r="G848">
        <v>2</v>
      </c>
      <c r="H848">
        <v>1</v>
      </c>
      <c r="I848">
        <v>4</v>
      </c>
      <c r="J848">
        <v>64</v>
      </c>
      <c r="K848">
        <v>3</v>
      </c>
      <c r="L848">
        <v>4</v>
      </c>
      <c r="M848">
        <v>19</v>
      </c>
      <c r="N848">
        <v>13</v>
      </c>
      <c r="O848">
        <v>376</v>
      </c>
      <c r="P848">
        <v>42770</v>
      </c>
    </row>
    <row r="849" spans="1:16" x14ac:dyDescent="0.35">
      <c r="A849">
        <v>40</v>
      </c>
      <c r="B849">
        <v>81</v>
      </c>
      <c r="C849">
        <v>19</v>
      </c>
      <c r="D849">
        <v>10</v>
      </c>
      <c r="E849">
        <v>285</v>
      </c>
      <c r="F849">
        <v>6</v>
      </c>
      <c r="G849">
        <v>2</v>
      </c>
      <c r="H849">
        <v>1</v>
      </c>
      <c r="I849">
        <v>4</v>
      </c>
      <c r="J849">
        <v>64</v>
      </c>
      <c r="K849">
        <v>3</v>
      </c>
      <c r="L849">
        <v>4</v>
      </c>
      <c r="M849">
        <v>20</v>
      </c>
      <c r="N849">
        <v>14</v>
      </c>
      <c r="O849">
        <v>376</v>
      </c>
      <c r="P849">
        <v>40400</v>
      </c>
    </row>
    <row r="850" spans="1:16" x14ac:dyDescent="0.35">
      <c r="A850">
        <v>40</v>
      </c>
      <c r="B850">
        <v>81</v>
      </c>
      <c r="C850">
        <v>19</v>
      </c>
      <c r="D850">
        <v>10</v>
      </c>
      <c r="E850">
        <v>390</v>
      </c>
      <c r="F850">
        <v>8</v>
      </c>
      <c r="G850">
        <v>2</v>
      </c>
      <c r="H850">
        <v>1</v>
      </c>
      <c r="I850">
        <v>4</v>
      </c>
      <c r="J850">
        <v>64</v>
      </c>
      <c r="K850">
        <v>3</v>
      </c>
      <c r="L850">
        <v>4</v>
      </c>
      <c r="M850">
        <v>16</v>
      </c>
      <c r="N850">
        <v>12</v>
      </c>
      <c r="O850">
        <v>376</v>
      </c>
      <c r="P850">
        <v>46530</v>
      </c>
    </row>
    <row r="851" spans="1:16" x14ac:dyDescent="0.35">
      <c r="A851">
        <v>40</v>
      </c>
      <c r="B851">
        <v>81</v>
      </c>
      <c r="C851">
        <v>20</v>
      </c>
      <c r="D851">
        <v>10</v>
      </c>
      <c r="E851">
        <v>390</v>
      </c>
      <c r="F851">
        <v>8</v>
      </c>
      <c r="G851">
        <v>2</v>
      </c>
      <c r="H851">
        <v>1</v>
      </c>
      <c r="I851">
        <v>4</v>
      </c>
      <c r="J851">
        <v>64</v>
      </c>
      <c r="K851">
        <v>3</v>
      </c>
      <c r="L851">
        <v>4</v>
      </c>
      <c r="M851">
        <v>16</v>
      </c>
      <c r="N851">
        <v>12</v>
      </c>
      <c r="O851">
        <v>376</v>
      </c>
      <c r="P851">
        <v>49105</v>
      </c>
    </row>
    <row r="852" spans="1:16" x14ac:dyDescent="0.35">
      <c r="A852">
        <v>40</v>
      </c>
      <c r="B852">
        <v>81</v>
      </c>
      <c r="C852">
        <v>20</v>
      </c>
      <c r="D852">
        <v>10</v>
      </c>
      <c r="E852">
        <v>285</v>
      </c>
      <c r="F852">
        <v>6</v>
      </c>
      <c r="G852">
        <v>2</v>
      </c>
      <c r="H852">
        <v>1</v>
      </c>
      <c r="I852">
        <v>4</v>
      </c>
      <c r="J852">
        <v>64</v>
      </c>
      <c r="K852">
        <v>3</v>
      </c>
      <c r="L852">
        <v>4</v>
      </c>
      <c r="M852">
        <v>20</v>
      </c>
      <c r="N852">
        <v>14</v>
      </c>
      <c r="O852">
        <v>376</v>
      </c>
      <c r="P852">
        <v>42615</v>
      </c>
    </row>
    <row r="853" spans="1:16" x14ac:dyDescent="0.35">
      <c r="A853">
        <v>40</v>
      </c>
      <c r="B853">
        <v>81</v>
      </c>
      <c r="C853">
        <v>20</v>
      </c>
      <c r="D853">
        <v>10</v>
      </c>
      <c r="E853">
        <v>300</v>
      </c>
      <c r="F853">
        <v>8</v>
      </c>
      <c r="G853">
        <v>2</v>
      </c>
      <c r="H853">
        <v>1</v>
      </c>
      <c r="I853">
        <v>4</v>
      </c>
      <c r="J853">
        <v>64</v>
      </c>
      <c r="K853">
        <v>3</v>
      </c>
      <c r="L853">
        <v>4</v>
      </c>
      <c r="M853">
        <v>20</v>
      </c>
      <c r="N853">
        <v>14</v>
      </c>
      <c r="O853">
        <v>376</v>
      </c>
      <c r="P853">
        <v>45345</v>
      </c>
    </row>
    <row r="854" spans="1:16" x14ac:dyDescent="0.35">
      <c r="A854">
        <v>40</v>
      </c>
      <c r="B854">
        <v>68</v>
      </c>
      <c r="C854">
        <v>7</v>
      </c>
      <c r="D854">
        <v>10</v>
      </c>
      <c r="E854">
        <v>225</v>
      </c>
      <c r="F854">
        <v>4</v>
      </c>
      <c r="G854">
        <v>4</v>
      </c>
      <c r="H854">
        <v>3</v>
      </c>
      <c r="I854">
        <v>4</v>
      </c>
      <c r="J854">
        <v>54</v>
      </c>
      <c r="K854">
        <v>3</v>
      </c>
      <c r="L854">
        <v>3</v>
      </c>
      <c r="M854">
        <v>25</v>
      </c>
      <c r="N854">
        <v>18</v>
      </c>
      <c r="O854">
        <v>376</v>
      </c>
      <c r="P854">
        <v>2000</v>
      </c>
    </row>
    <row r="855" spans="1:16" x14ac:dyDescent="0.35">
      <c r="A855">
        <v>40</v>
      </c>
      <c r="B855">
        <v>68</v>
      </c>
      <c r="C855">
        <v>7</v>
      </c>
      <c r="D855">
        <v>10</v>
      </c>
      <c r="E855">
        <v>210</v>
      </c>
      <c r="F855">
        <v>6</v>
      </c>
      <c r="G855">
        <v>2</v>
      </c>
      <c r="H855">
        <v>3</v>
      </c>
      <c r="I855">
        <v>4</v>
      </c>
      <c r="J855">
        <v>58</v>
      </c>
      <c r="K855">
        <v>3</v>
      </c>
      <c r="L855">
        <v>3</v>
      </c>
      <c r="M855">
        <v>24</v>
      </c>
      <c r="N855">
        <v>16</v>
      </c>
      <c r="O855">
        <v>376</v>
      </c>
      <c r="P855">
        <v>2000</v>
      </c>
    </row>
    <row r="856" spans="1:16" x14ac:dyDescent="0.35">
      <c r="A856">
        <v>40</v>
      </c>
      <c r="B856">
        <v>68</v>
      </c>
      <c r="C856">
        <v>7</v>
      </c>
      <c r="D856">
        <v>10</v>
      </c>
      <c r="E856">
        <v>170</v>
      </c>
      <c r="F856">
        <v>4</v>
      </c>
      <c r="G856">
        <v>4</v>
      </c>
      <c r="H856">
        <v>3</v>
      </c>
      <c r="I856">
        <v>4</v>
      </c>
      <c r="J856">
        <v>58</v>
      </c>
      <c r="K856">
        <v>3</v>
      </c>
      <c r="L856">
        <v>3</v>
      </c>
      <c r="M856">
        <v>25</v>
      </c>
      <c r="N856">
        <v>18</v>
      </c>
      <c r="O856">
        <v>376</v>
      </c>
      <c r="P856">
        <v>2000</v>
      </c>
    </row>
    <row r="857" spans="1:16" x14ac:dyDescent="0.35">
      <c r="A857">
        <v>40</v>
      </c>
      <c r="B857">
        <v>68</v>
      </c>
      <c r="C857">
        <v>7</v>
      </c>
      <c r="D857">
        <v>10</v>
      </c>
      <c r="E857">
        <v>200</v>
      </c>
      <c r="F857">
        <v>4</v>
      </c>
      <c r="G857">
        <v>4</v>
      </c>
      <c r="H857">
        <v>3</v>
      </c>
      <c r="I857">
        <v>4</v>
      </c>
      <c r="J857">
        <v>58</v>
      </c>
      <c r="K857">
        <v>3</v>
      </c>
      <c r="L857">
        <v>3</v>
      </c>
      <c r="M857">
        <v>25</v>
      </c>
      <c r="N857">
        <v>18</v>
      </c>
      <c r="O857">
        <v>376</v>
      </c>
      <c r="P857">
        <v>2000</v>
      </c>
    </row>
    <row r="858" spans="1:16" x14ac:dyDescent="0.35">
      <c r="A858">
        <v>40</v>
      </c>
      <c r="B858">
        <v>68</v>
      </c>
      <c r="C858">
        <v>8</v>
      </c>
      <c r="D858">
        <v>10</v>
      </c>
      <c r="E858">
        <v>210</v>
      </c>
      <c r="F858">
        <v>6</v>
      </c>
      <c r="G858">
        <v>2</v>
      </c>
      <c r="H858">
        <v>3</v>
      </c>
      <c r="I858">
        <v>4</v>
      </c>
      <c r="J858">
        <v>58</v>
      </c>
      <c r="K858">
        <v>3</v>
      </c>
      <c r="L858">
        <v>3</v>
      </c>
      <c r="M858">
        <v>24</v>
      </c>
      <c r="N858">
        <v>16</v>
      </c>
      <c r="O858">
        <v>376</v>
      </c>
      <c r="P858">
        <v>2122</v>
      </c>
    </row>
    <row r="859" spans="1:16" x14ac:dyDescent="0.35">
      <c r="A859">
        <v>40</v>
      </c>
      <c r="B859">
        <v>68</v>
      </c>
      <c r="C859">
        <v>8</v>
      </c>
      <c r="D859">
        <v>10</v>
      </c>
      <c r="E859">
        <v>170</v>
      </c>
      <c r="F859">
        <v>4</v>
      </c>
      <c r="G859">
        <v>4</v>
      </c>
      <c r="H859">
        <v>3</v>
      </c>
      <c r="I859">
        <v>4</v>
      </c>
      <c r="J859">
        <v>58</v>
      </c>
      <c r="K859">
        <v>3</v>
      </c>
      <c r="L859">
        <v>3</v>
      </c>
      <c r="M859">
        <v>26</v>
      </c>
      <c r="N859">
        <v>18</v>
      </c>
      <c r="O859">
        <v>376</v>
      </c>
      <c r="P859">
        <v>2000</v>
      </c>
    </row>
    <row r="860" spans="1:16" x14ac:dyDescent="0.35">
      <c r="A860">
        <v>40</v>
      </c>
      <c r="B860">
        <v>68</v>
      </c>
      <c r="C860">
        <v>8</v>
      </c>
      <c r="D860">
        <v>10</v>
      </c>
      <c r="E860">
        <v>225</v>
      </c>
      <c r="F860">
        <v>4</v>
      </c>
      <c r="G860">
        <v>4</v>
      </c>
      <c r="H860">
        <v>3</v>
      </c>
      <c r="I860">
        <v>4</v>
      </c>
      <c r="J860">
        <v>54</v>
      </c>
      <c r="K860">
        <v>3</v>
      </c>
      <c r="L860">
        <v>3</v>
      </c>
      <c r="M860">
        <v>26</v>
      </c>
      <c r="N860">
        <v>18</v>
      </c>
      <c r="O860">
        <v>376</v>
      </c>
      <c r="P860">
        <v>2145</v>
      </c>
    </row>
    <row r="861" spans="1:16" x14ac:dyDescent="0.35">
      <c r="A861">
        <v>40</v>
      </c>
      <c r="B861">
        <v>68</v>
      </c>
      <c r="C861">
        <v>8</v>
      </c>
      <c r="D861">
        <v>10</v>
      </c>
      <c r="E861">
        <v>200</v>
      </c>
      <c r="F861">
        <v>4</v>
      </c>
      <c r="G861">
        <v>4</v>
      </c>
      <c r="H861">
        <v>3</v>
      </c>
      <c r="I861">
        <v>4</v>
      </c>
      <c r="J861">
        <v>58</v>
      </c>
      <c r="K861">
        <v>3</v>
      </c>
      <c r="L861">
        <v>3</v>
      </c>
      <c r="M861">
        <v>26</v>
      </c>
      <c r="N861">
        <v>18</v>
      </c>
      <c r="O861">
        <v>376</v>
      </c>
      <c r="P861">
        <v>2084</v>
      </c>
    </row>
    <row r="862" spans="1:16" x14ac:dyDescent="0.35">
      <c r="A862">
        <v>40</v>
      </c>
      <c r="B862">
        <v>68</v>
      </c>
      <c r="C862">
        <v>8</v>
      </c>
      <c r="D862">
        <v>10</v>
      </c>
      <c r="E862">
        <v>200</v>
      </c>
      <c r="F862">
        <v>4</v>
      </c>
      <c r="G862">
        <v>4</v>
      </c>
      <c r="H862">
        <v>3</v>
      </c>
      <c r="I862">
        <v>4</v>
      </c>
      <c r="J862">
        <v>58</v>
      </c>
      <c r="K862">
        <v>3</v>
      </c>
      <c r="L862">
        <v>3</v>
      </c>
      <c r="M862">
        <v>26</v>
      </c>
      <c r="N862">
        <v>18</v>
      </c>
      <c r="O862">
        <v>376</v>
      </c>
      <c r="P862">
        <v>2063</v>
      </c>
    </row>
    <row r="863" spans="1:16" x14ac:dyDescent="0.35">
      <c r="A863">
        <v>40</v>
      </c>
      <c r="B863">
        <v>68</v>
      </c>
      <c r="C863">
        <v>9</v>
      </c>
      <c r="D863">
        <v>10</v>
      </c>
      <c r="E863">
        <v>225</v>
      </c>
      <c r="F863">
        <v>4</v>
      </c>
      <c r="G863">
        <v>4</v>
      </c>
      <c r="H863">
        <v>3</v>
      </c>
      <c r="I863">
        <v>4</v>
      </c>
      <c r="J863">
        <v>58</v>
      </c>
      <c r="K863">
        <v>3</v>
      </c>
      <c r="L863">
        <v>3</v>
      </c>
      <c r="M863">
        <v>25</v>
      </c>
      <c r="N863">
        <v>18</v>
      </c>
      <c r="O863">
        <v>376</v>
      </c>
      <c r="P863">
        <v>2172</v>
      </c>
    </row>
    <row r="864" spans="1:16" x14ac:dyDescent="0.35">
      <c r="A864">
        <v>40</v>
      </c>
      <c r="B864">
        <v>67</v>
      </c>
      <c r="C864">
        <v>7</v>
      </c>
      <c r="D864">
        <v>10</v>
      </c>
      <c r="E864">
        <v>185</v>
      </c>
      <c r="F864">
        <v>4</v>
      </c>
      <c r="G864">
        <v>4</v>
      </c>
      <c r="H864">
        <v>3</v>
      </c>
      <c r="I864">
        <v>2</v>
      </c>
      <c r="J864">
        <v>60</v>
      </c>
      <c r="K864">
        <v>1</v>
      </c>
      <c r="L864">
        <v>1</v>
      </c>
      <c r="M864">
        <v>26</v>
      </c>
      <c r="N864">
        <v>18</v>
      </c>
      <c r="O864">
        <v>376</v>
      </c>
      <c r="P864">
        <v>2000</v>
      </c>
    </row>
    <row r="865" spans="1:16" x14ac:dyDescent="0.35">
      <c r="A865">
        <v>40</v>
      </c>
      <c r="B865">
        <v>67</v>
      </c>
      <c r="C865">
        <v>7</v>
      </c>
      <c r="D865">
        <v>10</v>
      </c>
      <c r="E865">
        <v>185</v>
      </c>
      <c r="F865">
        <v>4</v>
      </c>
      <c r="G865">
        <v>4</v>
      </c>
      <c r="H865">
        <v>3</v>
      </c>
      <c r="I865">
        <v>4</v>
      </c>
      <c r="J865">
        <v>60</v>
      </c>
      <c r="K865">
        <v>1</v>
      </c>
      <c r="L865">
        <v>3</v>
      </c>
      <c r="M865">
        <v>23</v>
      </c>
      <c r="N865">
        <v>15</v>
      </c>
      <c r="O865">
        <v>376</v>
      </c>
      <c r="P865">
        <v>2000</v>
      </c>
    </row>
    <row r="866" spans="1:16" x14ac:dyDescent="0.35">
      <c r="A866">
        <v>40</v>
      </c>
      <c r="B866">
        <v>67</v>
      </c>
      <c r="C866">
        <v>7</v>
      </c>
      <c r="D866">
        <v>10</v>
      </c>
      <c r="E866">
        <v>150</v>
      </c>
      <c r="F866">
        <v>4</v>
      </c>
      <c r="G866">
        <v>4</v>
      </c>
      <c r="H866">
        <v>3</v>
      </c>
      <c r="I866">
        <v>4</v>
      </c>
      <c r="J866">
        <v>58</v>
      </c>
      <c r="K866">
        <v>1</v>
      </c>
      <c r="L866">
        <v>3</v>
      </c>
      <c r="M866">
        <v>26</v>
      </c>
      <c r="N866">
        <v>18</v>
      </c>
      <c r="O866">
        <v>376</v>
      </c>
      <c r="P866">
        <v>2000</v>
      </c>
    </row>
    <row r="867" spans="1:16" x14ac:dyDescent="0.35">
      <c r="A867">
        <v>40</v>
      </c>
      <c r="B867">
        <v>67</v>
      </c>
      <c r="C867">
        <v>7</v>
      </c>
      <c r="D867">
        <v>10</v>
      </c>
      <c r="E867">
        <v>170</v>
      </c>
      <c r="F867">
        <v>6</v>
      </c>
      <c r="G867">
        <v>2</v>
      </c>
      <c r="H867">
        <v>3</v>
      </c>
      <c r="I867">
        <v>4</v>
      </c>
      <c r="J867">
        <v>58</v>
      </c>
      <c r="K867">
        <v>1</v>
      </c>
      <c r="L867">
        <v>3</v>
      </c>
      <c r="M867">
        <v>23</v>
      </c>
      <c r="N867">
        <v>17</v>
      </c>
      <c r="O867">
        <v>376</v>
      </c>
      <c r="P867">
        <v>2000</v>
      </c>
    </row>
    <row r="868" spans="1:16" x14ac:dyDescent="0.35">
      <c r="A868">
        <v>40</v>
      </c>
      <c r="B868">
        <v>67</v>
      </c>
      <c r="C868">
        <v>7</v>
      </c>
      <c r="D868">
        <v>10</v>
      </c>
      <c r="E868">
        <v>185</v>
      </c>
      <c r="F868">
        <v>4</v>
      </c>
      <c r="G868">
        <v>4</v>
      </c>
      <c r="H868">
        <v>3</v>
      </c>
      <c r="I868">
        <v>2</v>
      </c>
      <c r="J868">
        <v>68</v>
      </c>
      <c r="K868">
        <v>1</v>
      </c>
      <c r="L868">
        <v>7</v>
      </c>
      <c r="M868">
        <v>26</v>
      </c>
      <c r="N868">
        <v>18</v>
      </c>
      <c r="O868">
        <v>376</v>
      </c>
      <c r="P868">
        <v>2000</v>
      </c>
    </row>
    <row r="869" spans="1:16" x14ac:dyDescent="0.35">
      <c r="A869">
        <v>40</v>
      </c>
      <c r="B869">
        <v>67</v>
      </c>
      <c r="C869">
        <v>7</v>
      </c>
      <c r="D869">
        <v>10</v>
      </c>
      <c r="E869">
        <v>170</v>
      </c>
      <c r="F869">
        <v>6</v>
      </c>
      <c r="G869">
        <v>2</v>
      </c>
      <c r="H869">
        <v>3</v>
      </c>
      <c r="I869">
        <v>2</v>
      </c>
      <c r="J869">
        <v>64</v>
      </c>
      <c r="K869">
        <v>1</v>
      </c>
      <c r="L869">
        <v>7</v>
      </c>
      <c r="M869">
        <v>23</v>
      </c>
      <c r="N869">
        <v>17</v>
      </c>
      <c r="O869">
        <v>376</v>
      </c>
      <c r="P869">
        <v>2000</v>
      </c>
    </row>
    <row r="870" spans="1:16" x14ac:dyDescent="0.35">
      <c r="A870">
        <v>40</v>
      </c>
      <c r="B870">
        <v>67</v>
      </c>
      <c r="C870">
        <v>7</v>
      </c>
      <c r="D870">
        <v>10</v>
      </c>
      <c r="E870">
        <v>150</v>
      </c>
      <c r="F870">
        <v>4</v>
      </c>
      <c r="G870">
        <v>4</v>
      </c>
      <c r="H870">
        <v>3</v>
      </c>
      <c r="I870">
        <v>2</v>
      </c>
      <c r="J870">
        <v>58</v>
      </c>
      <c r="K870">
        <v>1</v>
      </c>
      <c r="L870">
        <v>1</v>
      </c>
      <c r="M870">
        <v>26</v>
      </c>
      <c r="N870">
        <v>18</v>
      </c>
      <c r="O870">
        <v>376</v>
      </c>
      <c r="P870">
        <v>2000</v>
      </c>
    </row>
    <row r="871" spans="1:16" x14ac:dyDescent="0.35">
      <c r="A871">
        <v>40</v>
      </c>
      <c r="B871">
        <v>67</v>
      </c>
      <c r="C871">
        <v>7</v>
      </c>
      <c r="D871">
        <v>10</v>
      </c>
      <c r="E871">
        <v>150</v>
      </c>
      <c r="F871">
        <v>4</v>
      </c>
      <c r="G871">
        <v>4</v>
      </c>
      <c r="H871">
        <v>3</v>
      </c>
      <c r="I871">
        <v>2</v>
      </c>
      <c r="J871">
        <v>64</v>
      </c>
      <c r="K871">
        <v>1</v>
      </c>
      <c r="L871">
        <v>7</v>
      </c>
      <c r="M871">
        <v>26</v>
      </c>
      <c r="N871">
        <v>18</v>
      </c>
      <c r="O871">
        <v>376</v>
      </c>
      <c r="P871">
        <v>2000</v>
      </c>
    </row>
    <row r="872" spans="1:16" x14ac:dyDescent="0.35">
      <c r="A872">
        <v>40</v>
      </c>
      <c r="B872">
        <v>67</v>
      </c>
      <c r="C872">
        <v>8</v>
      </c>
      <c r="D872">
        <v>10</v>
      </c>
      <c r="E872">
        <v>185</v>
      </c>
      <c r="F872">
        <v>4</v>
      </c>
      <c r="G872">
        <v>4</v>
      </c>
      <c r="H872">
        <v>3</v>
      </c>
      <c r="I872">
        <v>2</v>
      </c>
      <c r="J872">
        <v>60</v>
      </c>
      <c r="K872">
        <v>1</v>
      </c>
      <c r="L872">
        <v>1</v>
      </c>
      <c r="M872">
        <v>25</v>
      </c>
      <c r="N872">
        <v>18</v>
      </c>
      <c r="O872">
        <v>376</v>
      </c>
      <c r="P872">
        <v>2000</v>
      </c>
    </row>
    <row r="873" spans="1:16" x14ac:dyDescent="0.35">
      <c r="A873">
        <v>40</v>
      </c>
      <c r="B873">
        <v>67</v>
      </c>
      <c r="C873">
        <v>8</v>
      </c>
      <c r="D873">
        <v>10</v>
      </c>
      <c r="E873">
        <v>170</v>
      </c>
      <c r="F873">
        <v>6</v>
      </c>
      <c r="G873">
        <v>2</v>
      </c>
      <c r="H873">
        <v>3</v>
      </c>
      <c r="I873">
        <v>4</v>
      </c>
      <c r="J873">
        <v>58</v>
      </c>
      <c r="K873">
        <v>1</v>
      </c>
      <c r="L873">
        <v>3</v>
      </c>
      <c r="M873">
        <v>23</v>
      </c>
      <c r="N873">
        <v>17</v>
      </c>
      <c r="O873">
        <v>376</v>
      </c>
      <c r="P873">
        <v>2000</v>
      </c>
    </row>
    <row r="874" spans="1:16" x14ac:dyDescent="0.35">
      <c r="A874">
        <v>40</v>
      </c>
      <c r="B874">
        <v>67</v>
      </c>
      <c r="C874">
        <v>8</v>
      </c>
      <c r="D874">
        <v>10</v>
      </c>
      <c r="E874">
        <v>150</v>
      </c>
      <c r="F874">
        <v>4</v>
      </c>
      <c r="G874">
        <v>4</v>
      </c>
      <c r="H874">
        <v>3</v>
      </c>
      <c r="I874">
        <v>2</v>
      </c>
      <c r="J874">
        <v>64</v>
      </c>
      <c r="K874">
        <v>1</v>
      </c>
      <c r="L874">
        <v>7</v>
      </c>
      <c r="M874">
        <v>26</v>
      </c>
      <c r="N874">
        <v>18</v>
      </c>
      <c r="O874">
        <v>376</v>
      </c>
      <c r="P874">
        <v>2000</v>
      </c>
    </row>
    <row r="875" spans="1:16" x14ac:dyDescent="0.35">
      <c r="A875">
        <v>40</v>
      </c>
      <c r="B875">
        <v>67</v>
      </c>
      <c r="C875">
        <v>8</v>
      </c>
      <c r="D875">
        <v>10</v>
      </c>
      <c r="E875">
        <v>150</v>
      </c>
      <c r="F875">
        <v>4</v>
      </c>
      <c r="G875">
        <v>4</v>
      </c>
      <c r="H875">
        <v>3</v>
      </c>
      <c r="I875">
        <v>2</v>
      </c>
      <c r="J875">
        <v>58</v>
      </c>
      <c r="K875">
        <v>1</v>
      </c>
      <c r="L875">
        <v>1</v>
      </c>
      <c r="M875">
        <v>26</v>
      </c>
      <c r="N875">
        <v>18</v>
      </c>
      <c r="O875">
        <v>376</v>
      </c>
      <c r="P875">
        <v>2000</v>
      </c>
    </row>
    <row r="876" spans="1:16" x14ac:dyDescent="0.35">
      <c r="A876">
        <v>40</v>
      </c>
      <c r="B876">
        <v>67</v>
      </c>
      <c r="C876">
        <v>8</v>
      </c>
      <c r="D876">
        <v>10</v>
      </c>
      <c r="E876">
        <v>185</v>
      </c>
      <c r="F876">
        <v>4</v>
      </c>
      <c r="G876">
        <v>4</v>
      </c>
      <c r="H876">
        <v>3</v>
      </c>
      <c r="I876">
        <v>2</v>
      </c>
      <c r="J876">
        <v>68</v>
      </c>
      <c r="K876">
        <v>1</v>
      </c>
      <c r="L876">
        <v>7</v>
      </c>
      <c r="M876">
        <v>25</v>
      </c>
      <c r="N876">
        <v>18</v>
      </c>
      <c r="O876">
        <v>376</v>
      </c>
      <c r="P876">
        <v>2078</v>
      </c>
    </row>
    <row r="877" spans="1:16" x14ac:dyDescent="0.35">
      <c r="A877">
        <v>40</v>
      </c>
      <c r="B877">
        <v>67</v>
      </c>
      <c r="C877">
        <v>8</v>
      </c>
      <c r="D877">
        <v>10</v>
      </c>
      <c r="E877">
        <v>185</v>
      </c>
      <c r="F877">
        <v>4</v>
      </c>
      <c r="G877">
        <v>4</v>
      </c>
      <c r="H877">
        <v>3</v>
      </c>
      <c r="I877">
        <v>4</v>
      </c>
      <c r="J877">
        <v>60</v>
      </c>
      <c r="K877">
        <v>1</v>
      </c>
      <c r="L877">
        <v>3</v>
      </c>
      <c r="M877">
        <v>25</v>
      </c>
      <c r="N877">
        <v>18</v>
      </c>
      <c r="O877">
        <v>376</v>
      </c>
      <c r="P877">
        <v>2000</v>
      </c>
    </row>
    <row r="878" spans="1:16" x14ac:dyDescent="0.35">
      <c r="A878">
        <v>40</v>
      </c>
      <c r="B878">
        <v>67</v>
      </c>
      <c r="C878">
        <v>8</v>
      </c>
      <c r="D878">
        <v>10</v>
      </c>
      <c r="E878">
        <v>170</v>
      </c>
      <c r="F878">
        <v>6</v>
      </c>
      <c r="G878">
        <v>2</v>
      </c>
      <c r="H878">
        <v>3</v>
      </c>
      <c r="I878">
        <v>2</v>
      </c>
      <c r="J878">
        <v>64</v>
      </c>
      <c r="K878">
        <v>1</v>
      </c>
      <c r="L878">
        <v>7</v>
      </c>
      <c r="M878">
        <v>23</v>
      </c>
      <c r="N878">
        <v>17</v>
      </c>
      <c r="O878">
        <v>376</v>
      </c>
      <c r="P878">
        <v>2117</v>
      </c>
    </row>
    <row r="879" spans="1:16" x14ac:dyDescent="0.35">
      <c r="A879">
        <v>40</v>
      </c>
      <c r="B879">
        <v>67</v>
      </c>
      <c r="C879">
        <v>8</v>
      </c>
      <c r="D879">
        <v>10</v>
      </c>
      <c r="E879">
        <v>150</v>
      </c>
      <c r="F879">
        <v>4</v>
      </c>
      <c r="G879">
        <v>4</v>
      </c>
      <c r="H879">
        <v>3</v>
      </c>
      <c r="I879">
        <v>4</v>
      </c>
      <c r="J879">
        <v>58</v>
      </c>
      <c r="K879">
        <v>1</v>
      </c>
      <c r="L879">
        <v>3</v>
      </c>
      <c r="M879">
        <v>26</v>
      </c>
      <c r="N879">
        <v>18</v>
      </c>
      <c r="O879">
        <v>376</v>
      </c>
      <c r="P879">
        <v>2000</v>
      </c>
    </row>
    <row r="880" spans="1:16" x14ac:dyDescent="0.35">
      <c r="A880">
        <v>40</v>
      </c>
      <c r="B880">
        <v>67</v>
      </c>
      <c r="C880">
        <v>8</v>
      </c>
      <c r="D880">
        <v>10</v>
      </c>
      <c r="E880">
        <v>185</v>
      </c>
      <c r="F880">
        <v>4</v>
      </c>
      <c r="G880">
        <v>4</v>
      </c>
      <c r="H880">
        <v>3</v>
      </c>
      <c r="I880">
        <v>2</v>
      </c>
      <c r="J880">
        <v>68</v>
      </c>
      <c r="K880">
        <v>1</v>
      </c>
      <c r="L880">
        <v>7</v>
      </c>
      <c r="M880">
        <v>25</v>
      </c>
      <c r="N880">
        <v>18</v>
      </c>
      <c r="O880">
        <v>376</v>
      </c>
      <c r="P880">
        <v>2115</v>
      </c>
    </row>
    <row r="881" spans="1:16" x14ac:dyDescent="0.35">
      <c r="A881">
        <v>40</v>
      </c>
      <c r="B881">
        <v>67</v>
      </c>
      <c r="C881">
        <v>9</v>
      </c>
      <c r="D881">
        <v>10</v>
      </c>
      <c r="E881">
        <v>185</v>
      </c>
      <c r="F881">
        <v>4</v>
      </c>
      <c r="G881">
        <v>4</v>
      </c>
      <c r="H881">
        <v>3</v>
      </c>
      <c r="I881">
        <v>2</v>
      </c>
      <c r="J881">
        <v>58</v>
      </c>
      <c r="K881">
        <v>1</v>
      </c>
      <c r="L881">
        <v>1</v>
      </c>
      <c r="M881">
        <v>25</v>
      </c>
      <c r="N881">
        <v>18</v>
      </c>
      <c r="O881">
        <v>376</v>
      </c>
      <c r="P881">
        <v>2000</v>
      </c>
    </row>
    <row r="882" spans="1:16" x14ac:dyDescent="0.35">
      <c r="A882">
        <v>40</v>
      </c>
      <c r="B882">
        <v>67</v>
      </c>
      <c r="C882">
        <v>9</v>
      </c>
      <c r="D882">
        <v>10</v>
      </c>
      <c r="E882">
        <v>185</v>
      </c>
      <c r="F882">
        <v>4</v>
      </c>
      <c r="G882">
        <v>4</v>
      </c>
      <c r="H882">
        <v>3</v>
      </c>
      <c r="I882">
        <v>4</v>
      </c>
      <c r="J882">
        <v>60</v>
      </c>
      <c r="K882">
        <v>1</v>
      </c>
      <c r="L882">
        <v>3</v>
      </c>
      <c r="M882">
        <v>24</v>
      </c>
      <c r="N882">
        <v>18</v>
      </c>
      <c r="O882">
        <v>376</v>
      </c>
      <c r="P882">
        <v>2000</v>
      </c>
    </row>
    <row r="883" spans="1:16" x14ac:dyDescent="0.35">
      <c r="A883">
        <v>40</v>
      </c>
      <c r="B883">
        <v>67</v>
      </c>
      <c r="C883">
        <v>9</v>
      </c>
      <c r="D883">
        <v>10</v>
      </c>
      <c r="E883">
        <v>185</v>
      </c>
      <c r="F883">
        <v>4</v>
      </c>
      <c r="G883">
        <v>4</v>
      </c>
      <c r="H883">
        <v>3</v>
      </c>
      <c r="I883">
        <v>2</v>
      </c>
      <c r="J883">
        <v>68</v>
      </c>
      <c r="K883">
        <v>1</v>
      </c>
      <c r="L883">
        <v>7</v>
      </c>
      <c r="M883">
        <v>25</v>
      </c>
      <c r="N883">
        <v>18</v>
      </c>
      <c r="O883">
        <v>376</v>
      </c>
      <c r="P883">
        <v>2268</v>
      </c>
    </row>
    <row r="884" spans="1:16" x14ac:dyDescent="0.35">
      <c r="A884">
        <v>40</v>
      </c>
      <c r="B884">
        <v>67</v>
      </c>
      <c r="C884">
        <v>9</v>
      </c>
      <c r="D884">
        <v>10</v>
      </c>
      <c r="E884">
        <v>185</v>
      </c>
      <c r="F884">
        <v>4</v>
      </c>
      <c r="G884">
        <v>4</v>
      </c>
      <c r="H884">
        <v>3</v>
      </c>
      <c r="I884">
        <v>2</v>
      </c>
      <c r="J884">
        <v>60</v>
      </c>
      <c r="K884">
        <v>1</v>
      </c>
      <c r="L884">
        <v>1</v>
      </c>
      <c r="M884">
        <v>24</v>
      </c>
      <c r="N884">
        <v>18</v>
      </c>
      <c r="O884">
        <v>376</v>
      </c>
      <c r="P884">
        <v>2000</v>
      </c>
    </row>
    <row r="885" spans="1:16" x14ac:dyDescent="0.35">
      <c r="A885">
        <v>4</v>
      </c>
      <c r="B885">
        <v>66</v>
      </c>
      <c r="C885">
        <v>4</v>
      </c>
      <c r="D885">
        <v>10</v>
      </c>
      <c r="E885">
        <v>172</v>
      </c>
      <c r="F885">
        <v>6</v>
      </c>
      <c r="G885">
        <v>4</v>
      </c>
      <c r="H885">
        <v>1</v>
      </c>
      <c r="I885">
        <v>4</v>
      </c>
      <c r="J885">
        <v>64</v>
      </c>
      <c r="K885">
        <v>1</v>
      </c>
      <c r="L885">
        <v>15</v>
      </c>
      <c r="M885">
        <v>20</v>
      </c>
      <c r="N885">
        <v>15</v>
      </c>
      <c r="O885">
        <v>3105</v>
      </c>
      <c r="P885">
        <v>2000</v>
      </c>
    </row>
    <row r="886" spans="1:16" x14ac:dyDescent="0.35">
      <c r="A886">
        <v>4</v>
      </c>
      <c r="B886">
        <v>66</v>
      </c>
      <c r="C886">
        <v>4</v>
      </c>
      <c r="D886">
        <v>10</v>
      </c>
      <c r="E886">
        <v>172</v>
      </c>
      <c r="F886">
        <v>6</v>
      </c>
      <c r="G886">
        <v>4</v>
      </c>
      <c r="H886">
        <v>3</v>
      </c>
      <c r="I886">
        <v>4</v>
      </c>
      <c r="J886">
        <v>64</v>
      </c>
      <c r="K886">
        <v>1</v>
      </c>
      <c r="L886">
        <v>15</v>
      </c>
      <c r="M886">
        <v>24</v>
      </c>
      <c r="N886">
        <v>18</v>
      </c>
      <c r="O886">
        <v>3105</v>
      </c>
      <c r="P886">
        <v>2000</v>
      </c>
    </row>
    <row r="887" spans="1:16" x14ac:dyDescent="0.35">
      <c r="A887">
        <v>4</v>
      </c>
      <c r="B887">
        <v>66</v>
      </c>
      <c r="C887">
        <v>5</v>
      </c>
      <c r="D887">
        <v>10</v>
      </c>
      <c r="E887">
        <v>172</v>
      </c>
      <c r="F887">
        <v>6</v>
      </c>
      <c r="G887">
        <v>4</v>
      </c>
      <c r="H887">
        <v>1</v>
      </c>
      <c r="I887">
        <v>4</v>
      </c>
      <c r="J887">
        <v>64</v>
      </c>
      <c r="K887">
        <v>1</v>
      </c>
      <c r="L887">
        <v>15</v>
      </c>
      <c r="M887">
        <v>22</v>
      </c>
      <c r="N887">
        <v>17</v>
      </c>
      <c r="O887">
        <v>3105</v>
      </c>
      <c r="P887">
        <v>2000</v>
      </c>
    </row>
    <row r="888" spans="1:16" x14ac:dyDescent="0.35">
      <c r="A888">
        <v>4</v>
      </c>
      <c r="B888">
        <v>66</v>
      </c>
      <c r="C888">
        <v>5</v>
      </c>
      <c r="D888">
        <v>10</v>
      </c>
      <c r="E888">
        <v>172</v>
      </c>
      <c r="F888">
        <v>6</v>
      </c>
      <c r="G888">
        <v>4</v>
      </c>
      <c r="H888">
        <v>3</v>
      </c>
      <c r="I888">
        <v>4</v>
      </c>
      <c r="J888">
        <v>64</v>
      </c>
      <c r="K888">
        <v>1</v>
      </c>
      <c r="L888">
        <v>15</v>
      </c>
      <c r="M888">
        <v>24</v>
      </c>
      <c r="N888">
        <v>18</v>
      </c>
      <c r="O888">
        <v>3105</v>
      </c>
      <c r="P888">
        <v>2000</v>
      </c>
    </row>
    <row r="889" spans="1:16" x14ac:dyDescent="0.35">
      <c r="A889">
        <v>4</v>
      </c>
      <c r="B889">
        <v>66</v>
      </c>
      <c r="C889">
        <v>6</v>
      </c>
      <c r="D889">
        <v>10</v>
      </c>
      <c r="E889">
        <v>172</v>
      </c>
      <c r="F889">
        <v>6</v>
      </c>
      <c r="G889">
        <v>4</v>
      </c>
      <c r="H889">
        <v>1</v>
      </c>
      <c r="I889">
        <v>4</v>
      </c>
      <c r="J889">
        <v>64</v>
      </c>
      <c r="K889">
        <v>1</v>
      </c>
      <c r="L889">
        <v>15</v>
      </c>
      <c r="M889">
        <v>23</v>
      </c>
      <c r="N889">
        <v>17</v>
      </c>
      <c r="O889">
        <v>3105</v>
      </c>
      <c r="P889">
        <v>2000</v>
      </c>
    </row>
    <row r="890" spans="1:16" x14ac:dyDescent="0.35">
      <c r="A890">
        <v>4</v>
      </c>
      <c r="B890">
        <v>66</v>
      </c>
      <c r="C890">
        <v>6</v>
      </c>
      <c r="D890">
        <v>10</v>
      </c>
      <c r="E890">
        <v>172</v>
      </c>
      <c r="F890">
        <v>6</v>
      </c>
      <c r="G890">
        <v>4</v>
      </c>
      <c r="H890">
        <v>3</v>
      </c>
      <c r="I890">
        <v>4</v>
      </c>
      <c r="J890">
        <v>64</v>
      </c>
      <c r="K890">
        <v>1</v>
      </c>
      <c r="L890">
        <v>15</v>
      </c>
      <c r="M890">
        <v>24</v>
      </c>
      <c r="N890">
        <v>17</v>
      </c>
      <c r="O890">
        <v>3105</v>
      </c>
      <c r="P890">
        <v>2000</v>
      </c>
    </row>
    <row r="891" spans="1:16" x14ac:dyDescent="0.35">
      <c r="A891">
        <v>38</v>
      </c>
      <c r="B891">
        <v>69</v>
      </c>
      <c r="C891">
        <v>26</v>
      </c>
      <c r="D891">
        <v>9</v>
      </c>
      <c r="E891">
        <v>350</v>
      </c>
      <c r="F891">
        <v>6</v>
      </c>
      <c r="G891">
        <v>4</v>
      </c>
      <c r="H891">
        <v>4</v>
      </c>
      <c r="I891">
        <v>2</v>
      </c>
      <c r="J891">
        <v>65</v>
      </c>
      <c r="K891">
        <v>1</v>
      </c>
      <c r="L891">
        <v>7</v>
      </c>
      <c r="M891">
        <v>27</v>
      </c>
      <c r="N891">
        <v>19</v>
      </c>
      <c r="O891">
        <v>1715</v>
      </c>
      <c r="P891">
        <v>96200</v>
      </c>
    </row>
    <row r="892" spans="1:16" x14ac:dyDescent="0.35">
      <c r="A892">
        <v>38</v>
      </c>
      <c r="B892">
        <v>69</v>
      </c>
      <c r="C892">
        <v>26</v>
      </c>
      <c r="D892">
        <v>9</v>
      </c>
      <c r="E892">
        <v>430</v>
      </c>
      <c r="F892">
        <v>6</v>
      </c>
      <c r="G892">
        <v>4</v>
      </c>
      <c r="H892">
        <v>1</v>
      </c>
      <c r="I892">
        <v>2</v>
      </c>
      <c r="J892">
        <v>65</v>
      </c>
      <c r="K892">
        <v>1</v>
      </c>
      <c r="L892">
        <v>7</v>
      </c>
      <c r="M892">
        <v>25</v>
      </c>
      <c r="N892">
        <v>18</v>
      </c>
      <c r="O892">
        <v>1715</v>
      </c>
      <c r="P892">
        <v>132800</v>
      </c>
    </row>
    <row r="893" spans="1:16" x14ac:dyDescent="0.35">
      <c r="A893">
        <v>38</v>
      </c>
      <c r="B893">
        <v>69</v>
      </c>
      <c r="C893">
        <v>26</v>
      </c>
      <c r="D893">
        <v>9</v>
      </c>
      <c r="E893">
        <v>430</v>
      </c>
      <c r="F893">
        <v>6</v>
      </c>
      <c r="G893">
        <v>4</v>
      </c>
      <c r="H893">
        <v>1</v>
      </c>
      <c r="I893">
        <v>2</v>
      </c>
      <c r="J893">
        <v>65</v>
      </c>
      <c r="K893">
        <v>1</v>
      </c>
      <c r="L893">
        <v>9</v>
      </c>
      <c r="M893">
        <v>26</v>
      </c>
      <c r="N893">
        <v>18</v>
      </c>
      <c r="O893">
        <v>1715</v>
      </c>
      <c r="P893">
        <v>120900</v>
      </c>
    </row>
    <row r="894" spans="1:16" x14ac:dyDescent="0.35">
      <c r="A894">
        <v>38</v>
      </c>
      <c r="B894">
        <v>69</v>
      </c>
      <c r="C894">
        <v>26</v>
      </c>
      <c r="D894">
        <v>9</v>
      </c>
      <c r="E894">
        <v>400</v>
      </c>
      <c r="F894">
        <v>6</v>
      </c>
      <c r="G894">
        <v>4</v>
      </c>
      <c r="H894">
        <v>1</v>
      </c>
      <c r="I894">
        <v>2</v>
      </c>
      <c r="J894">
        <v>65</v>
      </c>
      <c r="K894">
        <v>1</v>
      </c>
      <c r="L894">
        <v>9</v>
      </c>
      <c r="M894">
        <v>26</v>
      </c>
      <c r="N894">
        <v>18</v>
      </c>
      <c r="O894">
        <v>1715</v>
      </c>
      <c r="P894">
        <v>105630</v>
      </c>
    </row>
    <row r="895" spans="1:16" x14ac:dyDescent="0.35">
      <c r="A895">
        <v>38</v>
      </c>
      <c r="B895">
        <v>69</v>
      </c>
      <c r="C895">
        <v>26</v>
      </c>
      <c r="D895">
        <v>9</v>
      </c>
      <c r="E895">
        <v>400</v>
      </c>
      <c r="F895">
        <v>6</v>
      </c>
      <c r="G895">
        <v>4</v>
      </c>
      <c r="H895">
        <v>4</v>
      </c>
      <c r="I895">
        <v>2</v>
      </c>
      <c r="J895">
        <v>65</v>
      </c>
      <c r="K895">
        <v>1</v>
      </c>
      <c r="L895">
        <v>9</v>
      </c>
      <c r="M895">
        <v>27</v>
      </c>
      <c r="N895">
        <v>19</v>
      </c>
      <c r="O895">
        <v>1715</v>
      </c>
      <c r="P895">
        <v>98900</v>
      </c>
    </row>
    <row r="896" spans="1:16" x14ac:dyDescent="0.35">
      <c r="A896">
        <v>38</v>
      </c>
      <c r="B896">
        <v>69</v>
      </c>
      <c r="C896">
        <v>26</v>
      </c>
      <c r="D896">
        <v>9</v>
      </c>
      <c r="E896">
        <v>520</v>
      </c>
      <c r="F896">
        <v>6</v>
      </c>
      <c r="G896">
        <v>1</v>
      </c>
      <c r="H896">
        <v>1</v>
      </c>
      <c r="I896">
        <v>2</v>
      </c>
      <c r="J896">
        <v>65</v>
      </c>
      <c r="K896">
        <v>1</v>
      </c>
      <c r="L896">
        <v>7</v>
      </c>
      <c r="M896">
        <v>24</v>
      </c>
      <c r="N896">
        <v>17</v>
      </c>
      <c r="O896">
        <v>1715</v>
      </c>
      <c r="P896">
        <v>163000</v>
      </c>
    </row>
    <row r="897" spans="1:16" x14ac:dyDescent="0.35">
      <c r="A897">
        <v>38</v>
      </c>
      <c r="B897">
        <v>69</v>
      </c>
      <c r="C897">
        <v>26</v>
      </c>
      <c r="D897">
        <v>9</v>
      </c>
      <c r="E897">
        <v>350</v>
      </c>
      <c r="F897">
        <v>6</v>
      </c>
      <c r="G897">
        <v>4</v>
      </c>
      <c r="H897">
        <v>1</v>
      </c>
      <c r="I897">
        <v>2</v>
      </c>
      <c r="J897">
        <v>65</v>
      </c>
      <c r="K897">
        <v>1</v>
      </c>
      <c r="L897">
        <v>7</v>
      </c>
      <c r="M897">
        <v>26</v>
      </c>
      <c r="N897">
        <v>19</v>
      </c>
      <c r="O897">
        <v>1715</v>
      </c>
      <c r="P897">
        <v>102930</v>
      </c>
    </row>
    <row r="898" spans="1:16" x14ac:dyDescent="0.35">
      <c r="A898">
        <v>38</v>
      </c>
      <c r="B898">
        <v>69</v>
      </c>
      <c r="C898">
        <v>26</v>
      </c>
      <c r="D898">
        <v>9</v>
      </c>
      <c r="E898">
        <v>520</v>
      </c>
      <c r="F898">
        <v>6</v>
      </c>
      <c r="G898">
        <v>1</v>
      </c>
      <c r="H898">
        <v>1</v>
      </c>
      <c r="I898">
        <v>2</v>
      </c>
      <c r="J898">
        <v>65</v>
      </c>
      <c r="K898">
        <v>1</v>
      </c>
      <c r="L898">
        <v>9</v>
      </c>
      <c r="M898">
        <v>24</v>
      </c>
      <c r="N898">
        <v>17</v>
      </c>
      <c r="O898">
        <v>1715</v>
      </c>
      <c r="P898">
        <v>151100</v>
      </c>
    </row>
    <row r="899" spans="1:16" x14ac:dyDescent="0.35">
      <c r="A899">
        <v>38</v>
      </c>
      <c r="B899">
        <v>69</v>
      </c>
      <c r="C899">
        <v>26</v>
      </c>
      <c r="D899">
        <v>9</v>
      </c>
      <c r="E899">
        <v>350</v>
      </c>
      <c r="F899">
        <v>6</v>
      </c>
      <c r="G899">
        <v>4</v>
      </c>
      <c r="H899">
        <v>1</v>
      </c>
      <c r="I899">
        <v>2</v>
      </c>
      <c r="J899">
        <v>65</v>
      </c>
      <c r="K899">
        <v>1</v>
      </c>
      <c r="L899">
        <v>9</v>
      </c>
      <c r="M899">
        <v>27</v>
      </c>
      <c r="N899">
        <v>19</v>
      </c>
      <c r="O899">
        <v>1715</v>
      </c>
      <c r="P899">
        <v>91030</v>
      </c>
    </row>
    <row r="900" spans="1:16" x14ac:dyDescent="0.35">
      <c r="A900">
        <v>38</v>
      </c>
      <c r="B900">
        <v>69</v>
      </c>
      <c r="C900">
        <v>26</v>
      </c>
      <c r="D900">
        <v>9</v>
      </c>
      <c r="E900">
        <v>350</v>
      </c>
      <c r="F900">
        <v>6</v>
      </c>
      <c r="G900">
        <v>4</v>
      </c>
      <c r="H900">
        <v>4</v>
      </c>
      <c r="I900">
        <v>2</v>
      </c>
      <c r="J900">
        <v>65</v>
      </c>
      <c r="K900">
        <v>1</v>
      </c>
      <c r="L900">
        <v>9</v>
      </c>
      <c r="M900">
        <v>27</v>
      </c>
      <c r="N900">
        <v>19</v>
      </c>
      <c r="O900">
        <v>1715</v>
      </c>
      <c r="P900">
        <v>84300</v>
      </c>
    </row>
    <row r="901" spans="1:16" x14ac:dyDescent="0.35">
      <c r="A901">
        <v>38</v>
      </c>
      <c r="B901">
        <v>69</v>
      </c>
      <c r="C901">
        <v>26</v>
      </c>
      <c r="D901">
        <v>9</v>
      </c>
      <c r="E901">
        <v>430</v>
      </c>
      <c r="F901">
        <v>6</v>
      </c>
      <c r="G901">
        <v>4</v>
      </c>
      <c r="H901">
        <v>4</v>
      </c>
      <c r="I901">
        <v>2</v>
      </c>
      <c r="J901">
        <v>65</v>
      </c>
      <c r="K901">
        <v>1</v>
      </c>
      <c r="L901">
        <v>9</v>
      </c>
      <c r="M901">
        <v>26</v>
      </c>
      <c r="N901">
        <v>18</v>
      </c>
      <c r="O901">
        <v>1715</v>
      </c>
      <c r="P901">
        <v>114200</v>
      </c>
    </row>
    <row r="902" spans="1:16" x14ac:dyDescent="0.35">
      <c r="A902">
        <v>38</v>
      </c>
      <c r="B902">
        <v>69</v>
      </c>
      <c r="C902">
        <v>26</v>
      </c>
      <c r="D902">
        <v>9</v>
      </c>
      <c r="E902">
        <v>560</v>
      </c>
      <c r="F902">
        <v>6</v>
      </c>
      <c r="G902">
        <v>1</v>
      </c>
      <c r="H902">
        <v>1</v>
      </c>
      <c r="I902">
        <v>2</v>
      </c>
      <c r="J902">
        <v>65</v>
      </c>
      <c r="K902">
        <v>1</v>
      </c>
      <c r="L902">
        <v>9</v>
      </c>
      <c r="M902">
        <v>24</v>
      </c>
      <c r="N902">
        <v>17</v>
      </c>
      <c r="O902">
        <v>1715</v>
      </c>
      <c r="P902">
        <v>182700</v>
      </c>
    </row>
    <row r="903" spans="1:16" x14ac:dyDescent="0.35">
      <c r="A903">
        <v>38</v>
      </c>
      <c r="B903">
        <v>69</v>
      </c>
      <c r="C903">
        <v>26</v>
      </c>
      <c r="D903">
        <v>9</v>
      </c>
      <c r="E903">
        <v>560</v>
      </c>
      <c r="F903">
        <v>6</v>
      </c>
      <c r="G903">
        <v>1</v>
      </c>
      <c r="H903">
        <v>1</v>
      </c>
      <c r="I903">
        <v>2</v>
      </c>
      <c r="J903">
        <v>65</v>
      </c>
      <c r="K903">
        <v>1</v>
      </c>
      <c r="L903">
        <v>7</v>
      </c>
      <c r="M903">
        <v>24</v>
      </c>
      <c r="N903">
        <v>17</v>
      </c>
      <c r="O903">
        <v>1715</v>
      </c>
      <c r="P903">
        <v>194600</v>
      </c>
    </row>
    <row r="904" spans="1:16" x14ac:dyDescent="0.35">
      <c r="A904">
        <v>38</v>
      </c>
      <c r="B904">
        <v>69</v>
      </c>
      <c r="C904">
        <v>26</v>
      </c>
      <c r="D904">
        <v>9</v>
      </c>
      <c r="E904">
        <v>475</v>
      </c>
      <c r="F904">
        <v>6</v>
      </c>
      <c r="G904">
        <v>1</v>
      </c>
      <c r="H904">
        <v>4</v>
      </c>
      <c r="I904">
        <v>2</v>
      </c>
      <c r="J904">
        <v>39</v>
      </c>
      <c r="K904">
        <v>1</v>
      </c>
      <c r="L904">
        <v>9</v>
      </c>
      <c r="M904">
        <v>20</v>
      </c>
      <c r="N904">
        <v>15</v>
      </c>
      <c r="O904">
        <v>1715</v>
      </c>
      <c r="P904">
        <v>130400</v>
      </c>
    </row>
    <row r="905" spans="1:16" x14ac:dyDescent="0.35">
      <c r="A905">
        <v>38</v>
      </c>
      <c r="B905">
        <v>69</v>
      </c>
      <c r="C905">
        <v>26</v>
      </c>
      <c r="D905">
        <v>9</v>
      </c>
      <c r="E905">
        <v>400</v>
      </c>
      <c r="F905">
        <v>6</v>
      </c>
      <c r="G905">
        <v>4</v>
      </c>
      <c r="H905">
        <v>4</v>
      </c>
      <c r="I905">
        <v>2</v>
      </c>
      <c r="J905">
        <v>65</v>
      </c>
      <c r="K905">
        <v>1</v>
      </c>
      <c r="L905">
        <v>7</v>
      </c>
      <c r="M905">
        <v>27</v>
      </c>
      <c r="N905">
        <v>19</v>
      </c>
      <c r="O905">
        <v>1715</v>
      </c>
      <c r="P905">
        <v>110800</v>
      </c>
    </row>
    <row r="906" spans="1:16" x14ac:dyDescent="0.35">
      <c r="A906">
        <v>38</v>
      </c>
      <c r="B906">
        <v>69</v>
      </c>
      <c r="C906">
        <v>26</v>
      </c>
      <c r="D906">
        <v>9</v>
      </c>
      <c r="E906">
        <v>400</v>
      </c>
      <c r="F906">
        <v>6</v>
      </c>
      <c r="G906">
        <v>4</v>
      </c>
      <c r="H906">
        <v>1</v>
      </c>
      <c r="I906">
        <v>2</v>
      </c>
      <c r="J906">
        <v>65</v>
      </c>
      <c r="K906">
        <v>1</v>
      </c>
      <c r="L906">
        <v>7</v>
      </c>
      <c r="M906">
        <v>26</v>
      </c>
      <c r="N906">
        <v>18</v>
      </c>
      <c r="O906">
        <v>1715</v>
      </c>
      <c r="P906">
        <v>117530</v>
      </c>
    </row>
    <row r="907" spans="1:16" x14ac:dyDescent="0.35">
      <c r="A907">
        <v>38</v>
      </c>
      <c r="B907">
        <v>69</v>
      </c>
      <c r="C907">
        <v>26</v>
      </c>
      <c r="D907">
        <v>9</v>
      </c>
      <c r="E907">
        <v>430</v>
      </c>
      <c r="F907">
        <v>6</v>
      </c>
      <c r="G907">
        <v>4</v>
      </c>
      <c r="H907">
        <v>4</v>
      </c>
      <c r="I907">
        <v>2</v>
      </c>
      <c r="J907">
        <v>65</v>
      </c>
      <c r="K907">
        <v>1</v>
      </c>
      <c r="L907">
        <v>7</v>
      </c>
      <c r="M907">
        <v>25</v>
      </c>
      <c r="N907">
        <v>18</v>
      </c>
      <c r="O907">
        <v>1715</v>
      </c>
      <c r="P907">
        <v>126100</v>
      </c>
    </row>
    <row r="908" spans="1:16" x14ac:dyDescent="0.35">
      <c r="A908">
        <v>38</v>
      </c>
      <c r="B908">
        <v>69</v>
      </c>
      <c r="C908">
        <v>26</v>
      </c>
      <c r="D908">
        <v>9</v>
      </c>
      <c r="E908">
        <v>350</v>
      </c>
      <c r="F908">
        <v>6</v>
      </c>
      <c r="G908">
        <v>4</v>
      </c>
      <c r="H908">
        <v>1</v>
      </c>
      <c r="I908">
        <v>2</v>
      </c>
      <c r="J908">
        <v>65</v>
      </c>
      <c r="K908">
        <v>1</v>
      </c>
      <c r="L908">
        <v>9</v>
      </c>
      <c r="M908">
        <v>26</v>
      </c>
      <c r="N908">
        <v>18</v>
      </c>
      <c r="O908">
        <v>1715</v>
      </c>
      <c r="P908">
        <v>101600</v>
      </c>
    </row>
    <row r="909" spans="1:16" x14ac:dyDescent="0.35">
      <c r="A909">
        <v>38</v>
      </c>
      <c r="B909">
        <v>69</v>
      </c>
      <c r="C909">
        <v>26</v>
      </c>
      <c r="D909">
        <v>9</v>
      </c>
      <c r="E909">
        <v>400</v>
      </c>
      <c r="F909">
        <v>6</v>
      </c>
      <c r="G909">
        <v>4</v>
      </c>
      <c r="H909">
        <v>1</v>
      </c>
      <c r="I909">
        <v>2</v>
      </c>
      <c r="J909">
        <v>65</v>
      </c>
      <c r="K909">
        <v>1</v>
      </c>
      <c r="L909">
        <v>9</v>
      </c>
      <c r="M909">
        <v>26</v>
      </c>
      <c r="N909">
        <v>18</v>
      </c>
      <c r="O909">
        <v>1715</v>
      </c>
      <c r="P909">
        <v>116200</v>
      </c>
    </row>
    <row r="910" spans="1:16" x14ac:dyDescent="0.35">
      <c r="A910">
        <v>38</v>
      </c>
      <c r="B910">
        <v>69</v>
      </c>
      <c r="C910">
        <v>27</v>
      </c>
      <c r="D910">
        <v>9</v>
      </c>
      <c r="E910">
        <v>350</v>
      </c>
      <c r="F910">
        <v>6</v>
      </c>
      <c r="G910">
        <v>4</v>
      </c>
      <c r="H910">
        <v>1</v>
      </c>
      <c r="I910">
        <v>2</v>
      </c>
      <c r="J910">
        <v>65</v>
      </c>
      <c r="K910">
        <v>1</v>
      </c>
      <c r="L910">
        <v>7</v>
      </c>
      <c r="M910">
        <v>26</v>
      </c>
      <c r="N910">
        <v>19</v>
      </c>
      <c r="O910">
        <v>1715</v>
      </c>
      <c r="P910">
        <v>102930</v>
      </c>
    </row>
    <row r="911" spans="1:16" x14ac:dyDescent="0.35">
      <c r="A911">
        <v>38</v>
      </c>
      <c r="B911">
        <v>69</v>
      </c>
      <c r="C911">
        <v>27</v>
      </c>
      <c r="D911">
        <v>9</v>
      </c>
      <c r="E911">
        <v>430</v>
      </c>
      <c r="F911">
        <v>6</v>
      </c>
      <c r="G911">
        <v>4</v>
      </c>
      <c r="H911">
        <v>1</v>
      </c>
      <c r="I911">
        <v>2</v>
      </c>
      <c r="J911">
        <v>65</v>
      </c>
      <c r="K911">
        <v>1</v>
      </c>
      <c r="L911">
        <v>9</v>
      </c>
      <c r="M911">
        <v>26</v>
      </c>
      <c r="N911">
        <v>18</v>
      </c>
      <c r="O911">
        <v>1715</v>
      </c>
      <c r="P911">
        <v>120900</v>
      </c>
    </row>
    <row r="912" spans="1:16" x14ac:dyDescent="0.35">
      <c r="A912">
        <v>38</v>
      </c>
      <c r="B912">
        <v>69</v>
      </c>
      <c r="C912">
        <v>27</v>
      </c>
      <c r="D912">
        <v>9</v>
      </c>
      <c r="E912">
        <v>400</v>
      </c>
      <c r="F912">
        <v>6</v>
      </c>
      <c r="G912">
        <v>4</v>
      </c>
      <c r="H912">
        <v>1</v>
      </c>
      <c r="I912">
        <v>2</v>
      </c>
      <c r="J912">
        <v>65</v>
      </c>
      <c r="K912">
        <v>1</v>
      </c>
      <c r="L912">
        <v>9</v>
      </c>
      <c r="M912">
        <v>26</v>
      </c>
      <c r="N912">
        <v>18</v>
      </c>
      <c r="O912">
        <v>1715</v>
      </c>
      <c r="P912">
        <v>105630</v>
      </c>
    </row>
    <row r="913" spans="1:16" x14ac:dyDescent="0.35">
      <c r="A913">
        <v>38</v>
      </c>
      <c r="B913">
        <v>69</v>
      </c>
      <c r="C913">
        <v>27</v>
      </c>
      <c r="D913">
        <v>9</v>
      </c>
      <c r="E913">
        <v>430</v>
      </c>
      <c r="F913">
        <v>6</v>
      </c>
      <c r="G913">
        <v>4</v>
      </c>
      <c r="H913">
        <v>4</v>
      </c>
      <c r="I913">
        <v>2</v>
      </c>
      <c r="J913">
        <v>65</v>
      </c>
      <c r="K913">
        <v>1</v>
      </c>
      <c r="L913">
        <v>7</v>
      </c>
      <c r="M913">
        <v>25</v>
      </c>
      <c r="N913">
        <v>18</v>
      </c>
      <c r="O913">
        <v>1715</v>
      </c>
      <c r="P913">
        <v>126100</v>
      </c>
    </row>
    <row r="914" spans="1:16" x14ac:dyDescent="0.35">
      <c r="A914">
        <v>38</v>
      </c>
      <c r="B914">
        <v>69</v>
      </c>
      <c r="C914">
        <v>27</v>
      </c>
      <c r="D914">
        <v>9</v>
      </c>
      <c r="E914">
        <v>350</v>
      </c>
      <c r="F914">
        <v>6</v>
      </c>
      <c r="G914">
        <v>4</v>
      </c>
      <c r="H914">
        <v>1</v>
      </c>
      <c r="I914">
        <v>2</v>
      </c>
      <c r="J914">
        <v>65</v>
      </c>
      <c r="K914">
        <v>1</v>
      </c>
      <c r="L914">
        <v>9</v>
      </c>
      <c r="M914">
        <v>27</v>
      </c>
      <c r="N914">
        <v>19</v>
      </c>
      <c r="O914">
        <v>1715</v>
      </c>
      <c r="P914">
        <v>91030</v>
      </c>
    </row>
    <row r="915" spans="1:16" x14ac:dyDescent="0.35">
      <c r="A915">
        <v>38</v>
      </c>
      <c r="B915">
        <v>69</v>
      </c>
      <c r="C915">
        <v>27</v>
      </c>
      <c r="D915">
        <v>9</v>
      </c>
      <c r="E915">
        <v>400</v>
      </c>
      <c r="F915">
        <v>6</v>
      </c>
      <c r="G915">
        <v>4</v>
      </c>
      <c r="H915">
        <v>4</v>
      </c>
      <c r="I915">
        <v>2</v>
      </c>
      <c r="J915">
        <v>65</v>
      </c>
      <c r="K915">
        <v>1</v>
      </c>
      <c r="L915">
        <v>9</v>
      </c>
      <c r="M915">
        <v>27</v>
      </c>
      <c r="N915">
        <v>19</v>
      </c>
      <c r="O915">
        <v>1715</v>
      </c>
      <c r="P915">
        <v>98900</v>
      </c>
    </row>
    <row r="916" spans="1:16" x14ac:dyDescent="0.35">
      <c r="A916">
        <v>38</v>
      </c>
      <c r="B916">
        <v>69</v>
      </c>
      <c r="C916">
        <v>27</v>
      </c>
      <c r="D916">
        <v>9</v>
      </c>
      <c r="E916">
        <v>430</v>
      </c>
      <c r="F916">
        <v>6</v>
      </c>
      <c r="G916">
        <v>4</v>
      </c>
      <c r="H916">
        <v>1</v>
      </c>
      <c r="I916">
        <v>2</v>
      </c>
      <c r="J916">
        <v>65</v>
      </c>
      <c r="K916">
        <v>1</v>
      </c>
      <c r="L916">
        <v>7</v>
      </c>
      <c r="M916">
        <v>25</v>
      </c>
      <c r="N916">
        <v>18</v>
      </c>
      <c r="O916">
        <v>1715</v>
      </c>
      <c r="P916">
        <v>132800</v>
      </c>
    </row>
    <row r="917" spans="1:16" x14ac:dyDescent="0.35">
      <c r="A917">
        <v>38</v>
      </c>
      <c r="B917">
        <v>69</v>
      </c>
      <c r="C917">
        <v>27</v>
      </c>
      <c r="D917">
        <v>9</v>
      </c>
      <c r="E917">
        <v>350</v>
      </c>
      <c r="F917">
        <v>6</v>
      </c>
      <c r="G917">
        <v>4</v>
      </c>
      <c r="H917">
        <v>4</v>
      </c>
      <c r="I917">
        <v>2</v>
      </c>
      <c r="J917">
        <v>65</v>
      </c>
      <c r="K917">
        <v>1</v>
      </c>
      <c r="L917">
        <v>9</v>
      </c>
      <c r="M917">
        <v>27</v>
      </c>
      <c r="N917">
        <v>19</v>
      </c>
      <c r="O917">
        <v>1715</v>
      </c>
      <c r="P917">
        <v>84300</v>
      </c>
    </row>
    <row r="918" spans="1:16" x14ac:dyDescent="0.35">
      <c r="A918">
        <v>38</v>
      </c>
      <c r="B918">
        <v>69</v>
      </c>
      <c r="C918">
        <v>27</v>
      </c>
      <c r="D918">
        <v>9</v>
      </c>
      <c r="E918">
        <v>520</v>
      </c>
      <c r="F918">
        <v>6</v>
      </c>
      <c r="G918">
        <v>1</v>
      </c>
      <c r="H918">
        <v>1</v>
      </c>
      <c r="I918">
        <v>2</v>
      </c>
      <c r="J918">
        <v>65</v>
      </c>
      <c r="K918">
        <v>1</v>
      </c>
      <c r="L918">
        <v>9</v>
      </c>
      <c r="M918">
        <v>24</v>
      </c>
      <c r="N918">
        <v>17</v>
      </c>
      <c r="O918">
        <v>1715</v>
      </c>
      <c r="P918">
        <v>151100</v>
      </c>
    </row>
  </sheetData>
  <mergeCells count="1">
    <mergeCell ref="R1:AN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Task3 Cleaning</vt:lpstr>
      <vt:lpstr>Task 3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2023-10-27T18:17:11Z</dcterms:created>
  <dcterms:modified xsi:type="dcterms:W3CDTF">2023-10-27T18:20:53Z</dcterms:modified>
</cp:coreProperties>
</file>