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S:\VS_code\Excel\BeginnerToAdvance\6_AdvanceDataAnalysis\"/>
    </mc:Choice>
  </mc:AlternateContent>
  <xr:revisionPtr revIDLastSave="0" documentId="13_ncr:1_{B6A7D430-677D-4F78-A39A-89524ABF1B8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orecast" sheetId="2" r:id="rId1"/>
    <sheet name="What-If Scenario" sheetId="3" r:id="rId2"/>
    <sheet name="Scenario Summary" sheetId="7" r:id="rId3"/>
    <sheet name="Answer Report 1" sheetId="8" r:id="rId4"/>
    <sheet name="Sensitivity Report 1" sheetId="9" r:id="rId5"/>
    <sheet name="Limits Report 1" sheetId="10" r:id="rId6"/>
  </sheets>
  <definedNames>
    <definedName name="base">'What-If Scenario'!$C$3</definedName>
    <definedName name="base1">'What-If Scenario'!$M$3</definedName>
    <definedName name="base2">'What-If Scenario'!$P$3</definedName>
    <definedName name="base3">'What-If Scenario'!$X$3</definedName>
    <definedName name="bonus">'What-If Scenario'!$C$4</definedName>
    <definedName name="bonus1">'What-If Scenario'!$M$4</definedName>
    <definedName name="bonus2">'What-If Scenario'!$P$4</definedName>
    <definedName name="bonus3">'What-If Scenario'!$X$4</definedName>
    <definedName name="raise">'What-If Scenario'!$C$5</definedName>
    <definedName name="raise1">'What-If Scenario'!$M$5</definedName>
    <definedName name="raise2">'What-If Scenario'!$P$5</definedName>
    <definedName name="raise3">'What-If Scenario'!$X$5</definedName>
    <definedName name="solver_adj" localSheetId="1" hidden="1">'What-If Scenario'!$X$4:$X$5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'What-If Scenario'!$X$4</definedName>
    <definedName name="solver_lhs2" localSheetId="1" hidden="1">'What-If Scenario'!$X$5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'What-If Scenario'!$X$16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hs1" localSheetId="1" hidden="1">0.15</definedName>
    <definedName name="solver_rhs2" localSheetId="1" hidden="1">0.08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5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625000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2" i="3" l="1"/>
  <c r="X13" i="3"/>
  <c r="X14" i="3"/>
  <c r="X15" i="3"/>
  <c r="X11" i="3"/>
  <c r="U15" i="3"/>
  <c r="U14" i="3"/>
  <c r="U13" i="3"/>
  <c r="U12" i="3"/>
  <c r="U11" i="3"/>
  <c r="U16" i="3" s="1"/>
  <c r="P12" i="3"/>
  <c r="P13" i="3"/>
  <c r="P14" i="3"/>
  <c r="P15" i="3"/>
  <c r="P11" i="3"/>
  <c r="M12" i="3"/>
  <c r="M13" i="3"/>
  <c r="M14" i="3"/>
  <c r="M15" i="3"/>
  <c r="M11" i="3"/>
  <c r="C12" i="3"/>
  <c r="C13" i="3"/>
  <c r="C14" i="3"/>
  <c r="C15" i="3"/>
  <c r="C11" i="3"/>
  <c r="C367" i="2"/>
  <c r="C375" i="2"/>
  <c r="C383" i="2"/>
  <c r="C391" i="2"/>
  <c r="C399" i="2"/>
  <c r="C407" i="2"/>
  <c r="C415" i="2"/>
  <c r="C423" i="2"/>
  <c r="C431" i="2"/>
  <c r="C455" i="2"/>
  <c r="C393" i="2"/>
  <c r="C417" i="2"/>
  <c r="C441" i="2"/>
  <c r="C378" i="2"/>
  <c r="C434" i="2"/>
  <c r="C368" i="2"/>
  <c r="C376" i="2"/>
  <c r="C384" i="2"/>
  <c r="C392" i="2"/>
  <c r="C400" i="2"/>
  <c r="C408" i="2"/>
  <c r="C416" i="2"/>
  <c r="C424" i="2"/>
  <c r="C432" i="2"/>
  <c r="C440" i="2"/>
  <c r="C448" i="2"/>
  <c r="C456" i="2"/>
  <c r="C409" i="2"/>
  <c r="C394" i="2"/>
  <c r="C442" i="2"/>
  <c r="C371" i="2"/>
  <c r="C379" i="2"/>
  <c r="C387" i="2"/>
  <c r="C395" i="2"/>
  <c r="C403" i="2"/>
  <c r="C411" i="2"/>
  <c r="C419" i="2"/>
  <c r="C427" i="2"/>
  <c r="C435" i="2"/>
  <c r="C443" i="2"/>
  <c r="C451" i="2"/>
  <c r="H2" i="2"/>
  <c r="H7" i="2"/>
  <c r="C377" i="2"/>
  <c r="C425" i="2"/>
  <c r="C449" i="2"/>
  <c r="C370" i="2"/>
  <c r="C418" i="2"/>
  <c r="C450" i="2"/>
  <c r="C372" i="2"/>
  <c r="C380" i="2"/>
  <c r="C388" i="2"/>
  <c r="C396" i="2"/>
  <c r="C404" i="2"/>
  <c r="C412" i="2"/>
  <c r="C420" i="2"/>
  <c r="C428" i="2"/>
  <c r="C436" i="2"/>
  <c r="C444" i="2"/>
  <c r="C452" i="2"/>
  <c r="H3" i="2"/>
  <c r="C385" i="2"/>
  <c r="C410" i="2"/>
  <c r="C373" i="2"/>
  <c r="C381" i="2"/>
  <c r="C389" i="2"/>
  <c r="C397" i="2"/>
  <c r="C405" i="2"/>
  <c r="C413" i="2"/>
  <c r="C421" i="2"/>
  <c r="C429" i="2"/>
  <c r="C437" i="2"/>
  <c r="C445" i="2"/>
  <c r="C453" i="2"/>
  <c r="H4" i="2"/>
  <c r="C447" i="2"/>
  <c r="H6" i="2"/>
  <c r="C369" i="2"/>
  <c r="C433" i="2"/>
  <c r="H8" i="2"/>
  <c r="C386" i="2"/>
  <c r="C426" i="2"/>
  <c r="C458" i="2"/>
  <c r="C374" i="2"/>
  <c r="C382" i="2"/>
  <c r="C390" i="2"/>
  <c r="C398" i="2"/>
  <c r="C406" i="2"/>
  <c r="C414" i="2"/>
  <c r="C422" i="2"/>
  <c r="C430" i="2"/>
  <c r="C438" i="2"/>
  <c r="C446" i="2"/>
  <c r="C454" i="2"/>
  <c r="H5" i="2"/>
  <c r="C439" i="2"/>
  <c r="C401" i="2"/>
  <c r="C457" i="2"/>
  <c r="C402" i="2"/>
  <c r="X16" i="3" l="1"/>
  <c r="P16" i="3"/>
  <c r="M16" i="3"/>
  <c r="C16" i="3"/>
  <c r="E402" i="2"/>
  <c r="E454" i="2"/>
  <c r="D422" i="2"/>
  <c r="D390" i="2"/>
  <c r="E426" i="2"/>
  <c r="D447" i="2"/>
  <c r="D429" i="2"/>
  <c r="D397" i="2"/>
  <c r="D410" i="2"/>
  <c r="D436" i="2"/>
  <c r="E404" i="2"/>
  <c r="D372" i="2"/>
  <c r="E449" i="2"/>
  <c r="D443" i="2"/>
  <c r="D411" i="2"/>
  <c r="E379" i="2"/>
  <c r="D409" i="2"/>
  <c r="E432" i="2"/>
  <c r="E400" i="2"/>
  <c r="E368" i="2"/>
  <c r="D417" i="2"/>
  <c r="D423" i="2"/>
  <c r="D391" i="2"/>
  <c r="D424" i="2"/>
  <c r="D415" i="2"/>
  <c r="E389" i="2"/>
  <c r="D425" i="2"/>
  <c r="D371" i="2"/>
  <c r="D434" i="2"/>
  <c r="D444" i="2"/>
  <c r="E451" i="2"/>
  <c r="E441" i="2"/>
  <c r="D369" i="2"/>
  <c r="D405" i="2"/>
  <c r="E380" i="2"/>
  <c r="D394" i="2"/>
  <c r="E367" i="2"/>
  <c r="D402" i="2"/>
  <c r="D454" i="2"/>
  <c r="E422" i="2"/>
  <c r="E390" i="2"/>
  <c r="D426" i="2"/>
  <c r="E447" i="2"/>
  <c r="E429" i="2"/>
  <c r="E397" i="2"/>
  <c r="E410" i="2"/>
  <c r="E436" i="2"/>
  <c r="D404" i="2"/>
  <c r="E372" i="2"/>
  <c r="D449" i="2"/>
  <c r="E443" i="2"/>
  <c r="E411" i="2"/>
  <c r="D379" i="2"/>
  <c r="E409" i="2"/>
  <c r="D432" i="2"/>
  <c r="D400" i="2"/>
  <c r="D368" i="2"/>
  <c r="E417" i="2"/>
  <c r="E423" i="2"/>
  <c r="E391" i="2"/>
  <c r="D456" i="2"/>
  <c r="D393" i="2"/>
  <c r="D383" i="2"/>
  <c r="E396" i="2"/>
  <c r="E403" i="2"/>
  <c r="D392" i="2"/>
  <c r="E415" i="2"/>
  <c r="D380" i="2"/>
  <c r="D440" i="2"/>
  <c r="D367" i="2"/>
  <c r="D437" i="2"/>
  <c r="D451" i="2"/>
  <c r="D408" i="2"/>
  <c r="D457" i="2"/>
  <c r="D446" i="2"/>
  <c r="E414" i="2"/>
  <c r="D382" i="2"/>
  <c r="E386" i="2"/>
  <c r="E453" i="2"/>
  <c r="D421" i="2"/>
  <c r="D389" i="2"/>
  <c r="E385" i="2"/>
  <c r="D428" i="2"/>
  <c r="D396" i="2"/>
  <c r="D450" i="2"/>
  <c r="E425" i="2"/>
  <c r="E435" i="2"/>
  <c r="D403" i="2"/>
  <c r="E371" i="2"/>
  <c r="E392" i="2"/>
  <c r="E434" i="2"/>
  <c r="E428" i="2"/>
  <c r="D435" i="2"/>
  <c r="E424" i="2"/>
  <c r="E393" i="2"/>
  <c r="E412" i="2"/>
  <c r="D419" i="2"/>
  <c r="E376" i="2"/>
  <c r="D439" i="2"/>
  <c r="D370" i="2"/>
  <c r="D376" i="2"/>
  <c r="E457" i="2"/>
  <c r="E446" i="2"/>
  <c r="D414" i="2"/>
  <c r="E382" i="2"/>
  <c r="D386" i="2"/>
  <c r="D453" i="2"/>
  <c r="E421" i="2"/>
  <c r="D385" i="2"/>
  <c r="E450" i="2"/>
  <c r="E456" i="2"/>
  <c r="E383" i="2"/>
  <c r="E394" i="2"/>
  <c r="D431" i="2"/>
  <c r="D458" i="2"/>
  <c r="E444" i="2"/>
  <c r="E419" i="2"/>
  <c r="D441" i="2"/>
  <c r="E401" i="2"/>
  <c r="D438" i="2"/>
  <c r="D406" i="2"/>
  <c r="E374" i="2"/>
  <c r="E433" i="2"/>
  <c r="D445" i="2"/>
  <c r="D413" i="2"/>
  <c r="E381" i="2"/>
  <c r="D452" i="2"/>
  <c r="E420" i="2"/>
  <c r="D388" i="2"/>
  <c r="E418" i="2"/>
  <c r="E377" i="2"/>
  <c r="D427" i="2"/>
  <c r="D395" i="2"/>
  <c r="E442" i="2"/>
  <c r="E448" i="2"/>
  <c r="E416" i="2"/>
  <c r="E384" i="2"/>
  <c r="E378" i="2"/>
  <c r="D455" i="2"/>
  <c r="E407" i="2"/>
  <c r="E375" i="2"/>
  <c r="D407" i="2"/>
  <c r="E439" i="2"/>
  <c r="D430" i="2"/>
  <c r="D398" i="2"/>
  <c r="E458" i="2"/>
  <c r="E369" i="2"/>
  <c r="E437" i="2"/>
  <c r="E405" i="2"/>
  <c r="D373" i="2"/>
  <c r="E370" i="2"/>
  <c r="E408" i="2"/>
  <c r="D399" i="2"/>
  <c r="E398" i="2"/>
  <c r="D412" i="2"/>
  <c r="E440" i="2"/>
  <c r="E399" i="2"/>
  <c r="D401" i="2"/>
  <c r="E438" i="2"/>
  <c r="E406" i="2"/>
  <c r="D374" i="2"/>
  <c r="D433" i="2"/>
  <c r="E445" i="2"/>
  <c r="E413" i="2"/>
  <c r="D381" i="2"/>
  <c r="E452" i="2"/>
  <c r="D420" i="2"/>
  <c r="E388" i="2"/>
  <c r="D418" i="2"/>
  <c r="D377" i="2"/>
  <c r="E427" i="2"/>
  <c r="E395" i="2"/>
  <c r="D442" i="2"/>
  <c r="D448" i="2"/>
  <c r="D416" i="2"/>
  <c r="D384" i="2"/>
  <c r="D378" i="2"/>
  <c r="E455" i="2"/>
  <c r="D375" i="2"/>
  <c r="D387" i="2"/>
  <c r="E430" i="2"/>
  <c r="E373" i="2"/>
  <c r="E387" i="2"/>
  <c r="E431" i="2"/>
</calcChain>
</file>

<file path=xl/sharedStrings.xml><?xml version="1.0" encoding="utf-8"?>
<sst xmlns="http://schemas.openxmlformats.org/spreadsheetml/2006/main" count="186" uniqueCount="102">
  <si>
    <t>Timeline</t>
  </si>
  <si>
    <t>Values</t>
  </si>
  <si>
    <t>Forecast</t>
  </si>
  <si>
    <t>Lower Confidence Bound</t>
  </si>
  <si>
    <t>Upper Confidence Bound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</si>
  <si>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</si>
  <si>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</si>
  <si>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</si>
  <si>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</si>
  <si>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</si>
  <si>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</si>
  <si>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</si>
  <si>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</si>
  <si>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</si>
  <si>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Input Cells</t>
  </si>
  <si>
    <t>Base Salary</t>
  </si>
  <si>
    <t>Bonus</t>
  </si>
  <si>
    <t>Annual Raise</t>
  </si>
  <si>
    <t>Job</t>
  </si>
  <si>
    <t>Job 1</t>
  </si>
  <si>
    <t>Job 2</t>
  </si>
  <si>
    <t>Job 3</t>
  </si>
  <si>
    <t>Max Likely</t>
  </si>
  <si>
    <t>Total</t>
  </si>
  <si>
    <t>Result Cells</t>
  </si>
  <si>
    <t>Year</t>
  </si>
  <si>
    <t>Amount</t>
  </si>
  <si>
    <t>$C$11</t>
  </si>
  <si>
    <t>$C$12</t>
  </si>
  <si>
    <t>$C$13</t>
  </si>
  <si>
    <t>$C$14</t>
  </si>
  <si>
    <t>$C$15</t>
  </si>
  <si>
    <t>$C$16</t>
  </si>
  <si>
    <t>job1</t>
  </si>
  <si>
    <t>Created by SUMIT on 28-01-2025</t>
  </si>
  <si>
    <t>job2</t>
  </si>
  <si>
    <t>job3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</si>
  <si>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</si>
  <si>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</si>
  <si>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</si>
  <si>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</si>
  <si>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</si>
  <si>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</si>
  <si>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</si>
  <si>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base</t>
  </si>
  <si>
    <t>bonus</t>
  </si>
  <si>
    <t>raise</t>
  </si>
  <si>
    <t>Created by SUMIT on 28-01-2025
Modified by SUMIT on 28-01-2025</t>
  </si>
  <si>
    <t>Scenario Manager</t>
  </si>
  <si>
    <t>(Salary raise based on bonus &amp; annual raise each year)</t>
  </si>
  <si>
    <t>Original Data</t>
  </si>
  <si>
    <t>Goal</t>
  </si>
  <si>
    <t>Goal Met Data</t>
  </si>
  <si>
    <t>&gt;=625000</t>
  </si>
  <si>
    <t>Goal Seeker</t>
  </si>
  <si>
    <t>Microsoft Excel 16.0 Answer Report</t>
  </si>
  <si>
    <t>Worksheet: [ScenarioAnalysis.xlsx]What-If Scenario</t>
  </si>
  <si>
    <t>Report Created: 28-01-2025 20:32:12</t>
  </si>
  <si>
    <t>Result: Solver found a solution.  All Constraints and optimality conditions are satisfied.</t>
  </si>
  <si>
    <t>Solver Engine</t>
  </si>
  <si>
    <t>Engine: GRG Nonlinear</t>
  </si>
  <si>
    <t>Solution Time: 0.078 Seconds.</t>
  </si>
  <si>
    <t>Iterations: 2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</si>
  <si>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</si>
  <si>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</si>
  <si>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</si>
  <si>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</si>
  <si>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</si>
  <si>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</si>
  <si>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</si>
  <si>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</si>
  <si>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</si>
  <si>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</si>
  <si>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</si>
  <si>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</si>
  <si>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</si>
  <si>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</si>
  <si>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</si>
  <si>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</si>
  <si>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$X$16</t>
  </si>
  <si>
    <t>Total Amount</t>
  </si>
  <si>
    <t>$X$4</t>
  </si>
  <si>
    <t>bonus3</t>
  </si>
  <si>
    <t>Contin</t>
  </si>
  <si>
    <t>$X$5</t>
  </si>
  <si>
    <t>raise3</t>
  </si>
  <si>
    <t>$X$16=625000</t>
  </si>
  <si>
    <t>Binding</t>
  </si>
  <si>
    <t>Microsoft Excel 16.0 Sensitivity Report</t>
  </si>
  <si>
    <t>Final</t>
  </si>
  <si>
    <t>Reduced</t>
  </si>
  <si>
    <t>Gradient</t>
  </si>
  <si>
    <t>Lagrange</t>
  </si>
  <si>
    <t>Multiplier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</si>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</sst>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_-[$$-409]* #,##0_ ;_-[$$-409]* \-#,##0\ ;_-[$$-409]* &quot;-&quot;??_ ;_-@_ 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ptos Narrow"/>
      <family val="2"/>
    </font>
    <font>
      <sz val="11"/>
      <color theme="1"/>
      <name val="Aptos Narrow"/>
      <family val="2"/>
    </font>
    <font>
      <i/>
      <sz val="11"/>
      <color theme="1"/>
      <name val="Aptos Narrow"/>
      <family val="2"/>
    </font>
    <font>
      <sz val="11"/>
      <color rgb="FF3F3F76"/>
      <name val="Aptos Narrow"/>
      <family val="2"/>
    </font>
    <font>
      <sz val="11"/>
      <color rgb="FF595959"/>
      <name val="Aptos Narrow"/>
      <family val="2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Arial Black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DLaM Display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2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7F7F7F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double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14" fontId="0" fillId="0" borderId="0" xfId="0" applyNumberFormat="1"/>
    <xf numFmtId="2" fontId="0" fillId="0" borderId="0" xfId="0" applyNumberFormat="1"/>
    <xf numFmtId="4" fontId="0" fillId="0" borderId="0" xfId="0" applyNumberFormat="1"/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5" fillId="0" borderId="6" xfId="0" applyFont="1" applyFill="1" applyBorder="1" applyAlignment="1">
      <alignment horizontal="center" wrapText="1"/>
    </xf>
    <xf numFmtId="9" fontId="5" fillId="0" borderId="6" xfId="0" applyNumberFormat="1" applyFont="1" applyFill="1" applyBorder="1" applyAlignment="1">
      <alignment horizontal="center" wrapText="1"/>
    </xf>
    <xf numFmtId="10" fontId="5" fillId="0" borderId="3" xfId="0" applyNumberFormat="1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9" fontId="3" fillId="0" borderId="3" xfId="0" applyNumberFormat="1" applyFont="1" applyBorder="1" applyAlignment="1">
      <alignment horizontal="center" vertical="center" wrapText="1"/>
    </xf>
    <xf numFmtId="10" fontId="3" fillId="0" borderId="3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9" fontId="6" fillId="0" borderId="3" xfId="0" applyNumberFormat="1" applyFont="1" applyBorder="1" applyAlignment="1">
      <alignment horizontal="center" wrapText="1"/>
    </xf>
    <xf numFmtId="10" fontId="6" fillId="0" borderId="3" xfId="0" applyNumberFormat="1" applyFont="1" applyBorder="1" applyAlignment="1">
      <alignment horizontal="center" wrapText="1"/>
    </xf>
    <xf numFmtId="171" fontId="3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wrapText="1"/>
    </xf>
    <xf numFmtId="0" fontId="0" fillId="0" borderId="0" xfId="0" applyFill="1" applyBorder="1" applyAlignment="1"/>
    <xf numFmtId="9" fontId="0" fillId="0" borderId="0" xfId="0" applyNumberFormat="1" applyFill="1" applyBorder="1" applyAlignment="1"/>
    <xf numFmtId="10" fontId="0" fillId="0" borderId="0" xfId="0" applyNumberFormat="1" applyFill="1" applyBorder="1" applyAlignment="1"/>
    <xf numFmtId="0" fontId="7" fillId="2" borderId="11" xfId="0" applyFont="1" applyFill="1" applyBorder="1" applyAlignment="1">
      <alignment horizontal="left"/>
    </xf>
    <xf numFmtId="0" fontId="7" fillId="2" borderId="9" xfId="0" applyFont="1" applyFill="1" applyBorder="1" applyAlignment="1">
      <alignment horizontal="left"/>
    </xf>
    <xf numFmtId="0" fontId="0" fillId="0" borderId="12" xfId="0" applyFill="1" applyBorder="1" applyAlignment="1"/>
    <xf numFmtId="0" fontId="8" fillId="3" borderId="0" xfId="0" applyFont="1" applyFill="1" applyBorder="1" applyAlignment="1">
      <alignment horizontal="left"/>
    </xf>
    <xf numFmtId="0" fontId="9" fillId="3" borderId="12" xfId="0" applyFont="1" applyFill="1" applyBorder="1" applyAlignment="1">
      <alignment horizontal="left"/>
    </xf>
    <xf numFmtId="0" fontId="8" fillId="3" borderId="10" xfId="0" applyFont="1" applyFill="1" applyBorder="1" applyAlignment="1">
      <alignment horizontal="left"/>
    </xf>
    <xf numFmtId="0" fontId="10" fillId="2" borderId="9" xfId="0" applyFont="1" applyFill="1" applyBorder="1" applyAlignment="1">
      <alignment horizontal="right"/>
    </xf>
    <xf numFmtId="0" fontId="10" fillId="2" borderId="11" xfId="0" applyFont="1" applyFill="1" applyBorder="1" applyAlignment="1">
      <alignment horizontal="right"/>
    </xf>
    <xf numFmtId="0" fontId="0" fillId="4" borderId="0" xfId="0" applyFill="1" applyBorder="1" applyAlignment="1"/>
    <xf numFmtId="9" fontId="0" fillId="4" borderId="0" xfId="0" applyNumberFormat="1" applyFill="1" applyBorder="1" applyAlignment="1"/>
    <xf numFmtId="10" fontId="0" fillId="4" borderId="0" xfId="0" applyNumberFormat="1" applyFill="1" applyBorder="1" applyAlignment="1"/>
    <xf numFmtId="0" fontId="11" fillId="0" borderId="0" xfId="0" applyFont="1" applyFill="1" applyBorder="1" applyAlignment="1">
      <alignment vertical="top" wrapText="1"/>
    </xf>
    <xf numFmtId="171" fontId="3" fillId="0" borderId="3" xfId="0" applyNumberFormat="1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171" fontId="2" fillId="0" borderId="3" xfId="0" applyNumberFormat="1" applyFont="1" applyBorder="1" applyAlignment="1">
      <alignment horizontal="center" wrapText="1"/>
    </xf>
    <xf numFmtId="171" fontId="0" fillId="0" borderId="0" xfId="0" applyNumberFormat="1" applyFill="1" applyBorder="1" applyAlignment="1"/>
    <xf numFmtId="171" fontId="0" fillId="0" borderId="10" xfId="0" applyNumberFormat="1" applyFill="1" applyBorder="1" applyAlignment="1"/>
    <xf numFmtId="0" fontId="0" fillId="0" borderId="13" xfId="0" applyBorder="1"/>
    <xf numFmtId="0" fontId="0" fillId="0" borderId="9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/>
    <xf numFmtId="0" fontId="0" fillId="0" borderId="15" xfId="0" applyBorder="1"/>
    <xf numFmtId="0" fontId="0" fillId="0" borderId="0" xfId="0" applyBorder="1"/>
    <xf numFmtId="0" fontId="0" fillId="0" borderId="17" xfId="0" applyBorder="1"/>
    <xf numFmtId="0" fontId="0" fillId="0" borderId="10" xfId="0" applyBorder="1"/>
    <xf numFmtId="0" fontId="0" fillId="0" borderId="18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171" fontId="5" fillId="0" borderId="6" xfId="0" applyNumberFormat="1" applyFont="1" applyFill="1" applyBorder="1" applyAlignment="1">
      <alignment horizontal="center" wrapText="1"/>
    </xf>
    <xf numFmtId="0" fontId="13" fillId="0" borderId="0" xfId="0" applyFont="1" applyBorder="1" applyAlignment="1">
      <alignment horizontal="center" vertical="center"/>
    </xf>
    <xf numFmtId="0" fontId="1" fillId="0" borderId="0" xfId="0" applyFont="1"/>
    <xf numFmtId="0" fontId="0" fillId="0" borderId="24" xfId="0" applyFill="1" applyBorder="1" applyAlignment="1"/>
    <xf numFmtId="0" fontId="9" fillId="0" borderId="23" xfId="0" applyFont="1" applyFill="1" applyBorder="1" applyAlignment="1">
      <alignment horizontal="center"/>
    </xf>
    <xf numFmtId="0" fontId="0" fillId="0" borderId="25" xfId="0" applyFill="1" applyBorder="1" applyAlignment="1"/>
    <xf numFmtId="171" fontId="0" fillId="0" borderId="24" xfId="0" applyNumberFormat="1" applyFill="1" applyBorder="1" applyAlignment="1"/>
    <xf numFmtId="9" fontId="0" fillId="0" borderId="25" xfId="0" applyNumberFormat="1" applyFill="1" applyBorder="1" applyAlignment="1"/>
    <xf numFmtId="10" fontId="0" fillId="0" borderId="24" xfId="0" applyNumberFormat="1" applyFill="1" applyBorder="1" applyAlignment="1"/>
    <xf numFmtId="0" fontId="9" fillId="0" borderId="21" xfId="0" applyFont="1" applyFill="1" applyBorder="1" applyAlignment="1">
      <alignment horizontal="center"/>
    </xf>
    <xf numFmtId="0" fontId="9" fillId="0" borderId="22" xfId="0" applyFont="1" applyFill="1" applyBorder="1" applyAlignment="1">
      <alignment horizontal="center"/>
    </xf>
    <xf numFmtId="0" fontId="14" fillId="0" borderId="0" xfId="0" applyFont="1" applyBorder="1" applyAlignment="1">
      <alignment horizontal="center" vertical="center"/>
    </xf>
  </cellXfs>
  <cellStyles count="1">
    <cellStyle name="Normal" xfId="0" builtinId="0"/>
  </cellStyles>
  <dxfs count="4">
    <dxf>
      <numFmt numFmtId="4" formatCode="#,##0.00"/>
    </dxf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4E5A-B9FB-8C3453F7B4AC}"/>
            </c:ext>
          </c:extLst>
        </c:ser>
        <c:ser>
          <c:idx val="1"/>
          <c:order val="1"/>
          <c:tx>
            <c:strRef>
              <c:f>Forecast!$C$1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Forecast!$A$2:$A$458</c:f>
              <c:numCache>
                <c:formatCode>m/d/yyyy</c:formatCode>
                <c:ptCount val="457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  <c:pt idx="366">
                  <c:v>45658</c:v>
                </c:pt>
                <c:pt idx="367">
                  <c:v>45659</c:v>
                </c:pt>
                <c:pt idx="368">
                  <c:v>45660</c:v>
                </c:pt>
                <c:pt idx="369">
                  <c:v>45661</c:v>
                </c:pt>
                <c:pt idx="370">
                  <c:v>45662</c:v>
                </c:pt>
                <c:pt idx="371">
                  <c:v>45663</c:v>
                </c:pt>
                <c:pt idx="372">
                  <c:v>45664</c:v>
                </c:pt>
                <c:pt idx="373">
                  <c:v>45665</c:v>
                </c:pt>
                <c:pt idx="374">
                  <c:v>45666</c:v>
                </c:pt>
                <c:pt idx="375">
                  <c:v>45667</c:v>
                </c:pt>
                <c:pt idx="376">
                  <c:v>45668</c:v>
                </c:pt>
                <c:pt idx="377">
                  <c:v>45669</c:v>
                </c:pt>
                <c:pt idx="378">
                  <c:v>45670</c:v>
                </c:pt>
                <c:pt idx="379">
                  <c:v>45671</c:v>
                </c:pt>
                <c:pt idx="380">
                  <c:v>45672</c:v>
                </c:pt>
                <c:pt idx="381">
                  <c:v>45673</c:v>
                </c:pt>
                <c:pt idx="382">
                  <c:v>45674</c:v>
                </c:pt>
                <c:pt idx="383">
                  <c:v>45675</c:v>
                </c:pt>
                <c:pt idx="384">
                  <c:v>45676</c:v>
                </c:pt>
                <c:pt idx="385">
                  <c:v>45677</c:v>
                </c:pt>
                <c:pt idx="386">
                  <c:v>45678</c:v>
                </c:pt>
                <c:pt idx="387">
                  <c:v>45679</c:v>
                </c:pt>
                <c:pt idx="388">
                  <c:v>45680</c:v>
                </c:pt>
                <c:pt idx="389">
                  <c:v>45681</c:v>
                </c:pt>
                <c:pt idx="390">
                  <c:v>45682</c:v>
                </c:pt>
                <c:pt idx="391">
                  <c:v>45683</c:v>
                </c:pt>
                <c:pt idx="392">
                  <c:v>45684</c:v>
                </c:pt>
                <c:pt idx="393">
                  <c:v>45685</c:v>
                </c:pt>
                <c:pt idx="394">
                  <c:v>45686</c:v>
                </c:pt>
                <c:pt idx="395">
                  <c:v>45687</c:v>
                </c:pt>
                <c:pt idx="396">
                  <c:v>45688</c:v>
                </c:pt>
                <c:pt idx="397">
                  <c:v>45689</c:v>
                </c:pt>
                <c:pt idx="398">
                  <c:v>45690</c:v>
                </c:pt>
                <c:pt idx="399">
                  <c:v>45691</c:v>
                </c:pt>
                <c:pt idx="400">
                  <c:v>45692</c:v>
                </c:pt>
                <c:pt idx="401">
                  <c:v>45693</c:v>
                </c:pt>
                <c:pt idx="402">
                  <c:v>45694</c:v>
                </c:pt>
                <c:pt idx="403">
                  <c:v>45695</c:v>
                </c:pt>
                <c:pt idx="404">
                  <c:v>45696</c:v>
                </c:pt>
                <c:pt idx="405">
                  <c:v>45697</c:v>
                </c:pt>
                <c:pt idx="406">
                  <c:v>45698</c:v>
                </c:pt>
                <c:pt idx="407">
                  <c:v>45699</c:v>
                </c:pt>
                <c:pt idx="408">
                  <c:v>45700</c:v>
                </c:pt>
                <c:pt idx="409">
                  <c:v>45701</c:v>
                </c:pt>
                <c:pt idx="410">
                  <c:v>45702</c:v>
                </c:pt>
                <c:pt idx="411">
                  <c:v>45703</c:v>
                </c:pt>
                <c:pt idx="412">
                  <c:v>45704</c:v>
                </c:pt>
                <c:pt idx="413">
                  <c:v>45705</c:v>
                </c:pt>
                <c:pt idx="414">
                  <c:v>45706</c:v>
                </c:pt>
                <c:pt idx="415">
                  <c:v>45707</c:v>
                </c:pt>
                <c:pt idx="416">
                  <c:v>45708</c:v>
                </c:pt>
                <c:pt idx="417">
                  <c:v>45709</c:v>
                </c:pt>
                <c:pt idx="418">
                  <c:v>45710</c:v>
                </c:pt>
                <c:pt idx="419">
                  <c:v>45711</c:v>
                </c:pt>
                <c:pt idx="420">
                  <c:v>45712</c:v>
                </c:pt>
                <c:pt idx="421">
                  <c:v>45713</c:v>
                </c:pt>
                <c:pt idx="422">
                  <c:v>45714</c:v>
                </c:pt>
                <c:pt idx="423">
                  <c:v>45715</c:v>
                </c:pt>
                <c:pt idx="424">
                  <c:v>45716</c:v>
                </c:pt>
                <c:pt idx="425">
                  <c:v>45717</c:v>
                </c:pt>
                <c:pt idx="426">
                  <c:v>45718</c:v>
                </c:pt>
                <c:pt idx="427">
                  <c:v>45719</c:v>
                </c:pt>
                <c:pt idx="428">
                  <c:v>45720</c:v>
                </c:pt>
                <c:pt idx="429">
                  <c:v>45721</c:v>
                </c:pt>
                <c:pt idx="430">
                  <c:v>45722</c:v>
                </c:pt>
                <c:pt idx="431">
                  <c:v>45723</c:v>
                </c:pt>
                <c:pt idx="432">
                  <c:v>45724</c:v>
                </c:pt>
                <c:pt idx="433">
                  <c:v>45725</c:v>
                </c:pt>
                <c:pt idx="434">
                  <c:v>45726</c:v>
                </c:pt>
                <c:pt idx="435">
                  <c:v>45727</c:v>
                </c:pt>
                <c:pt idx="436">
                  <c:v>45728</c:v>
                </c:pt>
                <c:pt idx="437">
                  <c:v>45729</c:v>
                </c:pt>
                <c:pt idx="438">
                  <c:v>45730</c:v>
                </c:pt>
                <c:pt idx="439">
                  <c:v>45731</c:v>
                </c:pt>
                <c:pt idx="440">
                  <c:v>45732</c:v>
                </c:pt>
                <c:pt idx="441">
                  <c:v>45733</c:v>
                </c:pt>
                <c:pt idx="442">
                  <c:v>45734</c:v>
                </c:pt>
                <c:pt idx="443">
                  <c:v>45735</c:v>
                </c:pt>
                <c:pt idx="444">
                  <c:v>45736</c:v>
                </c:pt>
                <c:pt idx="445">
                  <c:v>45737</c:v>
                </c:pt>
                <c:pt idx="446">
                  <c:v>45738</c:v>
                </c:pt>
                <c:pt idx="447">
                  <c:v>45739</c:v>
                </c:pt>
                <c:pt idx="448">
                  <c:v>45740</c:v>
                </c:pt>
                <c:pt idx="449">
                  <c:v>45741</c:v>
                </c:pt>
                <c:pt idx="450">
                  <c:v>45742</c:v>
                </c:pt>
                <c:pt idx="451">
                  <c:v>45743</c:v>
                </c:pt>
                <c:pt idx="452">
                  <c:v>45744</c:v>
                </c:pt>
                <c:pt idx="453">
                  <c:v>45745</c:v>
                </c:pt>
                <c:pt idx="454">
                  <c:v>45746</c:v>
                </c:pt>
                <c:pt idx="455">
                  <c:v>45747</c:v>
                </c:pt>
                <c:pt idx="456">
                  <c:v>45748</c:v>
                </c:pt>
              </c:numCache>
            </c:numRef>
          </c:cat>
          <c:val>
            <c:numRef>
              <c:f>Forecast!$C$2:$C$458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61-4E5A-B9FB-8C3453F7B4AC}"/>
            </c:ext>
          </c:extLst>
        </c:ser>
        <c:ser>
          <c:idx val="2"/>
          <c:order val="2"/>
          <c:tx>
            <c:strRef>
              <c:f>Forecast!$D$1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Forecast!$A$2:$A$458</c:f>
              <c:numCache>
                <c:formatCode>m/d/yyyy</c:formatCode>
                <c:ptCount val="457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  <c:pt idx="366">
                  <c:v>45658</c:v>
                </c:pt>
                <c:pt idx="367">
                  <c:v>45659</c:v>
                </c:pt>
                <c:pt idx="368">
                  <c:v>45660</c:v>
                </c:pt>
                <c:pt idx="369">
                  <c:v>45661</c:v>
                </c:pt>
                <c:pt idx="370">
                  <c:v>45662</c:v>
                </c:pt>
                <c:pt idx="371">
                  <c:v>45663</c:v>
                </c:pt>
                <c:pt idx="372">
                  <c:v>45664</c:v>
                </c:pt>
                <c:pt idx="373">
                  <c:v>45665</c:v>
                </c:pt>
                <c:pt idx="374">
                  <c:v>45666</c:v>
                </c:pt>
                <c:pt idx="375">
                  <c:v>45667</c:v>
                </c:pt>
                <c:pt idx="376">
                  <c:v>45668</c:v>
                </c:pt>
                <c:pt idx="377">
                  <c:v>45669</c:v>
                </c:pt>
                <c:pt idx="378">
                  <c:v>45670</c:v>
                </c:pt>
                <c:pt idx="379">
                  <c:v>45671</c:v>
                </c:pt>
                <c:pt idx="380">
                  <c:v>45672</c:v>
                </c:pt>
                <c:pt idx="381">
                  <c:v>45673</c:v>
                </c:pt>
                <c:pt idx="382">
                  <c:v>45674</c:v>
                </c:pt>
                <c:pt idx="383">
                  <c:v>45675</c:v>
                </c:pt>
                <c:pt idx="384">
                  <c:v>45676</c:v>
                </c:pt>
                <c:pt idx="385">
                  <c:v>45677</c:v>
                </c:pt>
                <c:pt idx="386">
                  <c:v>45678</c:v>
                </c:pt>
                <c:pt idx="387">
                  <c:v>45679</c:v>
                </c:pt>
                <c:pt idx="388">
                  <c:v>45680</c:v>
                </c:pt>
                <c:pt idx="389">
                  <c:v>45681</c:v>
                </c:pt>
                <c:pt idx="390">
                  <c:v>45682</c:v>
                </c:pt>
                <c:pt idx="391">
                  <c:v>45683</c:v>
                </c:pt>
                <c:pt idx="392">
                  <c:v>45684</c:v>
                </c:pt>
                <c:pt idx="393">
                  <c:v>45685</c:v>
                </c:pt>
                <c:pt idx="394">
                  <c:v>45686</c:v>
                </c:pt>
                <c:pt idx="395">
                  <c:v>45687</c:v>
                </c:pt>
                <c:pt idx="396">
                  <c:v>45688</c:v>
                </c:pt>
                <c:pt idx="397">
                  <c:v>45689</c:v>
                </c:pt>
                <c:pt idx="398">
                  <c:v>45690</c:v>
                </c:pt>
                <c:pt idx="399">
                  <c:v>45691</c:v>
                </c:pt>
                <c:pt idx="400">
                  <c:v>45692</c:v>
                </c:pt>
                <c:pt idx="401">
                  <c:v>45693</c:v>
                </c:pt>
                <c:pt idx="402">
                  <c:v>45694</c:v>
                </c:pt>
                <c:pt idx="403">
                  <c:v>45695</c:v>
                </c:pt>
                <c:pt idx="404">
                  <c:v>45696</c:v>
                </c:pt>
                <c:pt idx="405">
                  <c:v>45697</c:v>
                </c:pt>
                <c:pt idx="406">
                  <c:v>45698</c:v>
                </c:pt>
                <c:pt idx="407">
                  <c:v>45699</c:v>
                </c:pt>
                <c:pt idx="408">
                  <c:v>45700</c:v>
                </c:pt>
                <c:pt idx="409">
                  <c:v>45701</c:v>
                </c:pt>
                <c:pt idx="410">
                  <c:v>45702</c:v>
                </c:pt>
                <c:pt idx="411">
                  <c:v>45703</c:v>
                </c:pt>
                <c:pt idx="412">
                  <c:v>45704</c:v>
                </c:pt>
                <c:pt idx="413">
                  <c:v>45705</c:v>
                </c:pt>
                <c:pt idx="414">
                  <c:v>45706</c:v>
                </c:pt>
                <c:pt idx="415">
                  <c:v>45707</c:v>
                </c:pt>
                <c:pt idx="416">
                  <c:v>45708</c:v>
                </c:pt>
                <c:pt idx="417">
                  <c:v>45709</c:v>
                </c:pt>
                <c:pt idx="418">
                  <c:v>45710</c:v>
                </c:pt>
                <c:pt idx="419">
                  <c:v>45711</c:v>
                </c:pt>
                <c:pt idx="420">
                  <c:v>45712</c:v>
                </c:pt>
                <c:pt idx="421">
                  <c:v>45713</c:v>
                </c:pt>
                <c:pt idx="422">
                  <c:v>45714</c:v>
                </c:pt>
                <c:pt idx="423">
                  <c:v>45715</c:v>
                </c:pt>
                <c:pt idx="424">
                  <c:v>45716</c:v>
                </c:pt>
                <c:pt idx="425">
                  <c:v>45717</c:v>
                </c:pt>
                <c:pt idx="426">
                  <c:v>45718</c:v>
                </c:pt>
                <c:pt idx="427">
                  <c:v>45719</c:v>
                </c:pt>
                <c:pt idx="428">
                  <c:v>45720</c:v>
                </c:pt>
                <c:pt idx="429">
                  <c:v>45721</c:v>
                </c:pt>
                <c:pt idx="430">
                  <c:v>45722</c:v>
                </c:pt>
                <c:pt idx="431">
                  <c:v>45723</c:v>
                </c:pt>
                <c:pt idx="432">
                  <c:v>45724</c:v>
                </c:pt>
                <c:pt idx="433">
                  <c:v>45725</c:v>
                </c:pt>
                <c:pt idx="434">
                  <c:v>45726</c:v>
                </c:pt>
                <c:pt idx="435">
                  <c:v>45727</c:v>
                </c:pt>
                <c:pt idx="436">
                  <c:v>45728</c:v>
                </c:pt>
                <c:pt idx="437">
                  <c:v>45729</c:v>
                </c:pt>
                <c:pt idx="438">
                  <c:v>45730</c:v>
                </c:pt>
                <c:pt idx="439">
                  <c:v>45731</c:v>
                </c:pt>
                <c:pt idx="440">
                  <c:v>45732</c:v>
                </c:pt>
                <c:pt idx="441">
                  <c:v>45733</c:v>
                </c:pt>
                <c:pt idx="442">
                  <c:v>45734</c:v>
                </c:pt>
                <c:pt idx="443">
                  <c:v>45735</c:v>
                </c:pt>
                <c:pt idx="444">
                  <c:v>45736</c:v>
                </c:pt>
                <c:pt idx="445">
                  <c:v>45737</c:v>
                </c:pt>
                <c:pt idx="446">
                  <c:v>45738</c:v>
                </c:pt>
                <c:pt idx="447">
                  <c:v>45739</c:v>
                </c:pt>
                <c:pt idx="448">
                  <c:v>45740</c:v>
                </c:pt>
                <c:pt idx="449">
                  <c:v>45741</c:v>
                </c:pt>
                <c:pt idx="450">
                  <c:v>45742</c:v>
                </c:pt>
                <c:pt idx="451">
                  <c:v>45743</c:v>
                </c:pt>
                <c:pt idx="452">
                  <c:v>45744</c:v>
                </c:pt>
                <c:pt idx="453">
                  <c:v>45745</c:v>
                </c:pt>
                <c:pt idx="454">
                  <c:v>45746</c:v>
                </c:pt>
                <c:pt idx="455">
                  <c:v>45747</c:v>
                </c:pt>
                <c:pt idx="456">
                  <c:v>45748</c:v>
                </c:pt>
              </c:numCache>
            </c:numRef>
          </c:cat>
          <c:val>
            <c:numRef>
              <c:f>Forecast!$D$2:$D$458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61-4E5A-B9FB-8C3453F7B4AC}"/>
            </c:ext>
          </c:extLst>
        </c:ser>
        <c:ser>
          <c:idx val="3"/>
          <c:order val="3"/>
          <c:tx>
            <c:strRef>
              <c:f>Forecast!$E$1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Forecast!$A$2:$A$458</c:f>
              <c:numCache>
                <c:formatCode>m/d/yyyy</c:formatCode>
                <c:ptCount val="457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  <c:pt idx="366">
                  <c:v>45658</c:v>
                </c:pt>
                <c:pt idx="367">
                  <c:v>45659</c:v>
                </c:pt>
                <c:pt idx="368">
                  <c:v>45660</c:v>
                </c:pt>
                <c:pt idx="369">
                  <c:v>45661</c:v>
                </c:pt>
                <c:pt idx="370">
                  <c:v>45662</c:v>
                </c:pt>
                <c:pt idx="371">
                  <c:v>45663</c:v>
                </c:pt>
                <c:pt idx="372">
                  <c:v>45664</c:v>
                </c:pt>
                <c:pt idx="373">
                  <c:v>45665</c:v>
                </c:pt>
                <c:pt idx="374">
                  <c:v>45666</c:v>
                </c:pt>
                <c:pt idx="375">
                  <c:v>45667</c:v>
                </c:pt>
                <c:pt idx="376">
                  <c:v>45668</c:v>
                </c:pt>
                <c:pt idx="377">
                  <c:v>45669</c:v>
                </c:pt>
                <c:pt idx="378">
                  <c:v>45670</c:v>
                </c:pt>
                <c:pt idx="379">
                  <c:v>45671</c:v>
                </c:pt>
                <c:pt idx="380">
                  <c:v>45672</c:v>
                </c:pt>
                <c:pt idx="381">
                  <c:v>45673</c:v>
                </c:pt>
                <c:pt idx="382">
                  <c:v>45674</c:v>
                </c:pt>
                <c:pt idx="383">
                  <c:v>45675</c:v>
                </c:pt>
                <c:pt idx="384">
                  <c:v>45676</c:v>
                </c:pt>
                <c:pt idx="385">
                  <c:v>45677</c:v>
                </c:pt>
                <c:pt idx="386">
                  <c:v>45678</c:v>
                </c:pt>
                <c:pt idx="387">
                  <c:v>45679</c:v>
                </c:pt>
                <c:pt idx="388">
                  <c:v>45680</c:v>
                </c:pt>
                <c:pt idx="389">
                  <c:v>45681</c:v>
                </c:pt>
                <c:pt idx="390">
                  <c:v>45682</c:v>
                </c:pt>
                <c:pt idx="391">
                  <c:v>45683</c:v>
                </c:pt>
                <c:pt idx="392">
                  <c:v>45684</c:v>
                </c:pt>
                <c:pt idx="393">
                  <c:v>45685</c:v>
                </c:pt>
                <c:pt idx="394">
                  <c:v>45686</c:v>
                </c:pt>
                <c:pt idx="395">
                  <c:v>45687</c:v>
                </c:pt>
                <c:pt idx="396">
                  <c:v>45688</c:v>
                </c:pt>
                <c:pt idx="397">
                  <c:v>45689</c:v>
                </c:pt>
                <c:pt idx="398">
                  <c:v>45690</c:v>
                </c:pt>
                <c:pt idx="399">
                  <c:v>45691</c:v>
                </c:pt>
                <c:pt idx="400">
                  <c:v>45692</c:v>
                </c:pt>
                <c:pt idx="401">
                  <c:v>45693</c:v>
                </c:pt>
                <c:pt idx="402">
                  <c:v>45694</c:v>
                </c:pt>
                <c:pt idx="403">
                  <c:v>45695</c:v>
                </c:pt>
                <c:pt idx="404">
                  <c:v>45696</c:v>
                </c:pt>
                <c:pt idx="405">
                  <c:v>45697</c:v>
                </c:pt>
                <c:pt idx="406">
                  <c:v>45698</c:v>
                </c:pt>
                <c:pt idx="407">
                  <c:v>45699</c:v>
                </c:pt>
                <c:pt idx="408">
                  <c:v>45700</c:v>
                </c:pt>
                <c:pt idx="409">
                  <c:v>45701</c:v>
                </c:pt>
                <c:pt idx="410">
                  <c:v>45702</c:v>
                </c:pt>
                <c:pt idx="411">
                  <c:v>45703</c:v>
                </c:pt>
                <c:pt idx="412">
                  <c:v>45704</c:v>
                </c:pt>
                <c:pt idx="413">
                  <c:v>45705</c:v>
                </c:pt>
                <c:pt idx="414">
                  <c:v>45706</c:v>
                </c:pt>
                <c:pt idx="415">
                  <c:v>45707</c:v>
                </c:pt>
                <c:pt idx="416">
                  <c:v>45708</c:v>
                </c:pt>
                <c:pt idx="417">
                  <c:v>45709</c:v>
                </c:pt>
                <c:pt idx="418">
                  <c:v>45710</c:v>
                </c:pt>
                <c:pt idx="419">
                  <c:v>45711</c:v>
                </c:pt>
                <c:pt idx="420">
                  <c:v>45712</c:v>
                </c:pt>
                <c:pt idx="421">
                  <c:v>45713</c:v>
                </c:pt>
                <c:pt idx="422">
                  <c:v>45714</c:v>
                </c:pt>
                <c:pt idx="423">
                  <c:v>45715</c:v>
                </c:pt>
                <c:pt idx="424">
                  <c:v>45716</c:v>
                </c:pt>
                <c:pt idx="425">
                  <c:v>45717</c:v>
                </c:pt>
                <c:pt idx="426">
                  <c:v>45718</c:v>
                </c:pt>
                <c:pt idx="427">
                  <c:v>45719</c:v>
                </c:pt>
                <c:pt idx="428">
                  <c:v>45720</c:v>
                </c:pt>
                <c:pt idx="429">
                  <c:v>45721</c:v>
                </c:pt>
                <c:pt idx="430">
                  <c:v>45722</c:v>
                </c:pt>
                <c:pt idx="431">
                  <c:v>45723</c:v>
                </c:pt>
                <c:pt idx="432">
                  <c:v>45724</c:v>
                </c:pt>
                <c:pt idx="433">
                  <c:v>45725</c:v>
                </c:pt>
                <c:pt idx="434">
                  <c:v>45726</c:v>
                </c:pt>
                <c:pt idx="435">
                  <c:v>45727</c:v>
                </c:pt>
                <c:pt idx="436">
                  <c:v>45728</c:v>
                </c:pt>
                <c:pt idx="437">
                  <c:v>45729</c:v>
                </c:pt>
                <c:pt idx="438">
                  <c:v>45730</c:v>
                </c:pt>
                <c:pt idx="439">
                  <c:v>45731</c:v>
                </c:pt>
                <c:pt idx="440">
                  <c:v>45732</c:v>
                </c:pt>
                <c:pt idx="441">
                  <c:v>45733</c:v>
                </c:pt>
                <c:pt idx="442">
                  <c:v>45734</c:v>
                </c:pt>
                <c:pt idx="443">
                  <c:v>45735</c:v>
                </c:pt>
                <c:pt idx="444">
                  <c:v>45736</c:v>
                </c:pt>
                <c:pt idx="445">
                  <c:v>45737</c:v>
                </c:pt>
                <c:pt idx="446">
                  <c:v>45738</c:v>
                </c:pt>
                <c:pt idx="447">
                  <c:v>45739</c:v>
                </c:pt>
                <c:pt idx="448">
                  <c:v>45740</c:v>
                </c:pt>
                <c:pt idx="449">
                  <c:v>45741</c:v>
                </c:pt>
                <c:pt idx="450">
                  <c:v>45742</c:v>
                </c:pt>
                <c:pt idx="451">
                  <c:v>45743</c:v>
                </c:pt>
                <c:pt idx="452">
                  <c:v>45744</c:v>
                </c:pt>
                <c:pt idx="453">
                  <c:v>45745</c:v>
                </c:pt>
                <c:pt idx="454">
                  <c:v>45746</c:v>
                </c:pt>
                <c:pt idx="455">
                  <c:v>45747</c:v>
                </c:pt>
                <c:pt idx="456">
                  <c:v>45748</c:v>
                </c:pt>
              </c:numCache>
            </c:numRef>
          </c:cat>
          <c:val>
            <c:numRef>
              <c:f>Forecast!$E$2:$E$458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61-4E5A-B9FB-8C3453F7B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8939311"/>
        <c:axId val="1718941711"/>
      </c:lineChart>
      <c:catAx>
        <c:axId val="171893931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941711"/>
        <c:crosses val="autoZero"/>
        <c:auto val="1"/>
        <c:lblAlgn val="ctr"/>
        <c:lblOffset val="100"/>
        <c:noMultiLvlLbl val="0"/>
      </c:catAx>
      <c:valAx>
        <c:axId val="171894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93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8</xdr:row>
      <xdr:rowOff>102870</xdr:rowOff>
    </xdr:from>
    <xdr:to>
      <xdr:col>17</xdr:col>
      <xdr:colOff>550545</xdr:colOff>
      <xdr:row>28</xdr:row>
      <xdr:rowOff>112395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43AD94-3520-29D6-44F9-84F65FC81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9C5472-88C9-44CE-BAC7-36F58CCDBE4D}" name="Table1" displayName="Table1" ref="A1:E458" totalsRowShown="0">
  <autoFilter ref="A1:E458" xr:uid="{C29C5472-88C9-44CE-BAC7-36F58CCDBE4D}"/>
  <tableColumns count="5">
    <tableColumn id="1" xr3:uid="{99A3251B-5CBF-45CD-B634-9893B23A2828}" name="Timeline" dataDxfId="3"/>
    <tableColumn id="2" xr3:uid="{A2162C55-A932-4276-B5E5-694AA3727785}" name="Values"/>
    <tableColumn id="3" xr3:uid="{5C7BA6E6-5BEA-41DA-A56A-48A435A49E18}" name="Forecast">
      <calculatedColumnFormula>_xlfn.FORECAST.ETS(A2,$B$2:$B$366,$A$2:$A$366,1,1)</calculatedColumnFormula>
    </tableColumn>
    <tableColumn id="4" xr3:uid="{282C0941-51B7-4CE9-902B-E0A392FB4E16}" name="Lower Confidence Bound" dataDxfId="2">
      <calculatedColumnFormula>C2-_xlfn.FORECAST.ETS.CONFINT(A2,$B$2:$B$366,$A$2:$A$366,0.95,1,1)</calculatedColumnFormula>
    </tableColumn>
    <tableColumn id="5" xr3:uid="{24066559-DA72-4D18-9255-481471AB5433}" name="Upper Confidence Bound" dataDxfId="1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2B685B-2894-43DB-BC6E-9B73152EC70F}" name="Table2" displayName="Table2" ref="G1:H8" totalsRowShown="0">
  <autoFilter ref="G1:H8" xr:uid="{4E2B685B-2894-43DB-BC6E-9B73152EC70F}"/>
  <tableColumns count="2">
    <tableColumn id="1" xr3:uid="{AE889271-45B3-4471-A2CD-C41E59A38302}" name="Statistic"/>
    <tableColumn id="2" xr3:uid="{25D5AB42-DC85-4117-930B-436F1F0179CC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58693-1049-41C6-93BB-ED6A76862B6B}">
  <dimension ref="A1:H458"/>
  <sheetViews>
    <sheetView topLeftCell="A9" workbookViewId="0">
      <selection activeCell="I33" sqref="I33"/>
    </sheetView>
  </sheetViews>
  <sheetFormatPr defaultRowHeight="14.4" x14ac:dyDescent="0.3"/>
  <cols>
    <col min="1" max="1" width="10.33203125" bestFit="1" customWidth="1"/>
    <col min="2" max="2" width="9" bestFit="1" customWidth="1"/>
    <col min="3" max="3" width="9.88671875" customWidth="1"/>
    <col min="4" max="4" width="24" customWidth="1"/>
    <col min="5" max="5" width="24.10937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</row>
    <row r="2" spans="1:8" x14ac:dyDescent="0.3">
      <c r="A2" s="1">
        <v>45292</v>
      </c>
      <c r="B2">
        <v>28</v>
      </c>
      <c r="G2" t="s">
        <v>7</v>
      </c>
      <c r="H2" s="3">
        <f>_xlfn.FORECAST.ETS.STAT($B$2:$B$366,$A$2:$A$366,1,1,1)</f>
        <v>0.251</v>
      </c>
    </row>
    <row r="3" spans="1:8" x14ac:dyDescent="0.3">
      <c r="A3" s="1">
        <v>45293</v>
      </c>
      <c r="B3">
        <v>88</v>
      </c>
      <c r="G3" t="s">
        <v>8</v>
      </c>
      <c r="H3" s="3">
        <f>_xlfn.FORECAST.ETS.STAT($B$2:$B$366,$A$2:$A$366,2,1,1)</f>
        <v>1E-3</v>
      </c>
    </row>
    <row r="4" spans="1:8" x14ac:dyDescent="0.3">
      <c r="A4" s="1">
        <v>45294</v>
      </c>
      <c r="B4">
        <v>177</v>
      </c>
      <c r="G4" t="s">
        <v>9</v>
      </c>
      <c r="H4" s="3">
        <f>_xlfn.FORECAST.ETS.STAT($B$2:$B$366,$A$2:$A$366,3,1,1)</f>
        <v>0.25</v>
      </c>
    </row>
    <row r="5" spans="1:8" x14ac:dyDescent="0.3">
      <c r="A5" s="1">
        <v>45295</v>
      </c>
      <c r="B5">
        <v>176</v>
      </c>
      <c r="G5" t="s">
        <v>10</v>
      </c>
      <c r="H5" s="3">
        <f>_xlfn.FORECAST.ETS.STAT($B$2:$B$366,$A$2:$A$366,4,1,1)</f>
        <v>0.42390303173112853</v>
      </c>
    </row>
    <row r="6" spans="1:8" x14ac:dyDescent="0.3">
      <c r="A6" s="1">
        <v>45296</v>
      </c>
      <c r="B6">
        <v>133</v>
      </c>
      <c r="G6" t="s">
        <v>11</v>
      </c>
      <c r="H6" s="3">
        <f>_xlfn.FORECAST.ETS.STAT($B$2:$B$366,$A$2:$A$366,5,1,1)</f>
        <v>0.22523596459425232</v>
      </c>
    </row>
    <row r="7" spans="1:8" x14ac:dyDescent="0.3">
      <c r="A7" s="1">
        <v>45297</v>
      </c>
      <c r="B7">
        <v>106</v>
      </c>
      <c r="G7" t="s">
        <v>12</v>
      </c>
      <c r="H7" s="3">
        <f>_xlfn.FORECAST.ETS.STAT($B$2:$B$366,$A$2:$A$366,6,1,1)</f>
        <v>14.612272547405329</v>
      </c>
    </row>
    <row r="8" spans="1:8" x14ac:dyDescent="0.3">
      <c r="A8" s="1">
        <v>45298</v>
      </c>
      <c r="B8">
        <v>60</v>
      </c>
      <c r="G8" t="s">
        <v>13</v>
      </c>
      <c r="H8" s="3">
        <f>_xlfn.FORECAST.ETS.STAT($B$2:$B$366,$A$2:$A$366,7,1,1)</f>
        <v>19.679076903530426</v>
      </c>
    </row>
    <row r="9" spans="1:8" x14ac:dyDescent="0.3">
      <c r="A9" s="1">
        <v>45299</v>
      </c>
      <c r="B9">
        <v>38</v>
      </c>
    </row>
    <row r="10" spans="1:8" x14ac:dyDescent="0.3">
      <c r="A10" s="1">
        <v>45300</v>
      </c>
      <c r="B10">
        <v>122</v>
      </c>
    </row>
    <row r="11" spans="1:8" x14ac:dyDescent="0.3">
      <c r="A11" s="1">
        <v>45301</v>
      </c>
      <c r="B11">
        <v>150</v>
      </c>
    </row>
    <row r="12" spans="1:8" x14ac:dyDescent="0.3">
      <c r="A12" s="1">
        <v>45302</v>
      </c>
      <c r="B12">
        <v>167</v>
      </c>
    </row>
    <row r="13" spans="1:8" x14ac:dyDescent="0.3">
      <c r="A13" s="1">
        <v>45303</v>
      </c>
      <c r="B13">
        <v>125</v>
      </c>
    </row>
    <row r="14" spans="1:8" x14ac:dyDescent="0.3">
      <c r="A14" s="1">
        <v>45304</v>
      </c>
      <c r="B14">
        <v>110</v>
      </c>
    </row>
    <row r="15" spans="1:8" x14ac:dyDescent="0.3">
      <c r="A15" s="1">
        <v>45305</v>
      </c>
      <c r="B15">
        <v>63</v>
      </c>
    </row>
    <row r="16" spans="1:8" x14ac:dyDescent="0.3">
      <c r="A16" s="1">
        <v>45306</v>
      </c>
      <c r="B16">
        <v>23</v>
      </c>
    </row>
    <row r="17" spans="1:2" x14ac:dyDescent="0.3">
      <c r="A17" s="1">
        <v>45307</v>
      </c>
      <c r="B17">
        <v>98</v>
      </c>
    </row>
    <row r="18" spans="1:2" x14ac:dyDescent="0.3">
      <c r="A18" s="1">
        <v>45308</v>
      </c>
      <c r="B18">
        <v>107</v>
      </c>
    </row>
    <row r="19" spans="1:2" x14ac:dyDescent="0.3">
      <c r="A19" s="1">
        <v>45309</v>
      </c>
      <c r="B19">
        <v>126</v>
      </c>
    </row>
    <row r="20" spans="1:2" x14ac:dyDescent="0.3">
      <c r="A20" s="1">
        <v>45310</v>
      </c>
      <c r="B20">
        <v>113</v>
      </c>
    </row>
    <row r="21" spans="1:2" x14ac:dyDescent="0.3">
      <c r="A21" s="1">
        <v>45311</v>
      </c>
      <c r="B21">
        <v>111</v>
      </c>
    </row>
    <row r="22" spans="1:2" x14ac:dyDescent="0.3">
      <c r="A22" s="1">
        <v>45312</v>
      </c>
      <c r="B22">
        <v>49</v>
      </c>
    </row>
    <row r="23" spans="1:2" x14ac:dyDescent="0.3">
      <c r="A23" s="1">
        <v>45313</v>
      </c>
      <c r="B23">
        <v>37</v>
      </c>
    </row>
    <row r="24" spans="1:2" x14ac:dyDescent="0.3">
      <c r="A24" s="1">
        <v>45314</v>
      </c>
      <c r="B24">
        <v>118</v>
      </c>
    </row>
    <row r="25" spans="1:2" x14ac:dyDescent="0.3">
      <c r="A25" s="1">
        <v>45315</v>
      </c>
      <c r="B25">
        <v>115</v>
      </c>
    </row>
    <row r="26" spans="1:2" x14ac:dyDescent="0.3">
      <c r="A26" s="1">
        <v>45316</v>
      </c>
      <c r="B26">
        <v>136</v>
      </c>
    </row>
    <row r="27" spans="1:2" x14ac:dyDescent="0.3">
      <c r="A27" s="1">
        <v>45317</v>
      </c>
      <c r="B27">
        <v>111</v>
      </c>
    </row>
    <row r="28" spans="1:2" x14ac:dyDescent="0.3">
      <c r="A28" s="1">
        <v>45318</v>
      </c>
      <c r="B28">
        <v>122</v>
      </c>
    </row>
    <row r="29" spans="1:2" x14ac:dyDescent="0.3">
      <c r="A29" s="1">
        <v>45319</v>
      </c>
      <c r="B29">
        <v>52</v>
      </c>
    </row>
    <row r="30" spans="1:2" x14ac:dyDescent="0.3">
      <c r="A30" s="1">
        <v>45320</v>
      </c>
      <c r="B30">
        <v>55</v>
      </c>
    </row>
    <row r="31" spans="1:2" x14ac:dyDescent="0.3">
      <c r="A31" s="1">
        <v>45321</v>
      </c>
      <c r="B31">
        <v>74</v>
      </c>
    </row>
    <row r="32" spans="1:2" x14ac:dyDescent="0.3">
      <c r="A32" s="1">
        <v>45322</v>
      </c>
      <c r="B32">
        <v>112</v>
      </c>
    </row>
    <row r="33" spans="1:2" x14ac:dyDescent="0.3">
      <c r="A33" s="1">
        <v>45323</v>
      </c>
      <c r="B33">
        <v>97</v>
      </c>
    </row>
    <row r="34" spans="1:2" x14ac:dyDescent="0.3">
      <c r="A34" s="1">
        <v>45324</v>
      </c>
      <c r="B34">
        <v>119</v>
      </c>
    </row>
    <row r="35" spans="1:2" x14ac:dyDescent="0.3">
      <c r="A35" s="1">
        <v>45325</v>
      </c>
      <c r="B35">
        <v>123</v>
      </c>
    </row>
    <row r="36" spans="1:2" x14ac:dyDescent="0.3">
      <c r="A36" s="1">
        <v>45326</v>
      </c>
      <c r="B36">
        <v>48</v>
      </c>
    </row>
    <row r="37" spans="1:2" x14ac:dyDescent="0.3">
      <c r="A37" s="1">
        <v>45327</v>
      </c>
      <c r="B37">
        <v>21</v>
      </c>
    </row>
    <row r="38" spans="1:2" x14ac:dyDescent="0.3">
      <c r="A38" s="1">
        <v>45328</v>
      </c>
      <c r="B38">
        <v>89</v>
      </c>
    </row>
    <row r="39" spans="1:2" x14ac:dyDescent="0.3">
      <c r="A39" s="1">
        <v>45329</v>
      </c>
      <c r="B39">
        <v>120</v>
      </c>
    </row>
    <row r="40" spans="1:2" x14ac:dyDescent="0.3">
      <c r="A40" s="1">
        <v>45330</v>
      </c>
      <c r="B40">
        <v>116</v>
      </c>
    </row>
    <row r="41" spans="1:2" x14ac:dyDescent="0.3">
      <c r="A41" s="1">
        <v>45331</v>
      </c>
      <c r="B41">
        <v>138</v>
      </c>
    </row>
    <row r="42" spans="1:2" x14ac:dyDescent="0.3">
      <c r="A42" s="1">
        <v>45332</v>
      </c>
      <c r="B42">
        <v>95</v>
      </c>
    </row>
    <row r="43" spans="1:2" x14ac:dyDescent="0.3">
      <c r="A43" s="1">
        <v>45333</v>
      </c>
      <c r="B43">
        <v>58</v>
      </c>
    </row>
    <row r="44" spans="1:2" x14ac:dyDescent="0.3">
      <c r="A44" s="1">
        <v>45334</v>
      </c>
      <c r="B44">
        <v>27</v>
      </c>
    </row>
    <row r="45" spans="1:2" x14ac:dyDescent="0.3">
      <c r="A45" s="1">
        <v>45335</v>
      </c>
      <c r="B45">
        <v>109</v>
      </c>
    </row>
    <row r="46" spans="1:2" x14ac:dyDescent="0.3">
      <c r="A46" s="1">
        <v>45336</v>
      </c>
      <c r="B46">
        <v>119</v>
      </c>
    </row>
    <row r="47" spans="1:2" x14ac:dyDescent="0.3">
      <c r="A47" s="1">
        <v>45337</v>
      </c>
      <c r="B47">
        <v>107</v>
      </c>
    </row>
    <row r="48" spans="1:2" x14ac:dyDescent="0.3">
      <c r="A48" s="1">
        <v>45338</v>
      </c>
      <c r="B48">
        <v>140</v>
      </c>
    </row>
    <row r="49" spans="1:2" x14ac:dyDescent="0.3">
      <c r="A49" s="1">
        <v>45339</v>
      </c>
      <c r="B49">
        <v>121</v>
      </c>
    </row>
    <row r="50" spans="1:2" x14ac:dyDescent="0.3">
      <c r="A50" s="1">
        <v>45340</v>
      </c>
      <c r="B50">
        <v>40</v>
      </c>
    </row>
    <row r="51" spans="1:2" x14ac:dyDescent="0.3">
      <c r="A51" s="1">
        <v>45341</v>
      </c>
      <c r="B51">
        <v>25</v>
      </c>
    </row>
    <row r="52" spans="1:2" x14ac:dyDescent="0.3">
      <c r="A52" s="1">
        <v>45342</v>
      </c>
      <c r="B52">
        <v>84</v>
      </c>
    </row>
    <row r="53" spans="1:2" x14ac:dyDescent="0.3">
      <c r="A53" s="1">
        <v>45343</v>
      </c>
      <c r="B53">
        <v>89</v>
      </c>
    </row>
    <row r="54" spans="1:2" x14ac:dyDescent="0.3">
      <c r="A54" s="1">
        <v>45344</v>
      </c>
      <c r="B54">
        <v>100</v>
      </c>
    </row>
    <row r="55" spans="1:2" x14ac:dyDescent="0.3">
      <c r="A55" s="1">
        <v>45345</v>
      </c>
      <c r="B55">
        <v>124</v>
      </c>
    </row>
    <row r="56" spans="1:2" x14ac:dyDescent="0.3">
      <c r="A56" s="1">
        <v>45346</v>
      </c>
      <c r="B56">
        <v>119</v>
      </c>
    </row>
    <row r="57" spans="1:2" x14ac:dyDescent="0.3">
      <c r="A57" s="1">
        <v>45347</v>
      </c>
      <c r="B57">
        <v>42</v>
      </c>
    </row>
    <row r="58" spans="1:2" x14ac:dyDescent="0.3">
      <c r="A58" s="1">
        <v>45348</v>
      </c>
      <c r="B58">
        <v>32</v>
      </c>
    </row>
    <row r="59" spans="1:2" x14ac:dyDescent="0.3">
      <c r="A59" s="1">
        <v>45349</v>
      </c>
      <c r="B59">
        <v>108</v>
      </c>
    </row>
    <row r="60" spans="1:2" x14ac:dyDescent="0.3">
      <c r="A60" s="1">
        <v>45350</v>
      </c>
      <c r="B60">
        <v>123</v>
      </c>
    </row>
    <row r="61" spans="1:2" x14ac:dyDescent="0.3">
      <c r="A61" s="1">
        <v>45351</v>
      </c>
      <c r="B61">
        <v>104</v>
      </c>
    </row>
    <row r="62" spans="1:2" x14ac:dyDescent="0.3">
      <c r="A62" s="1">
        <v>45352</v>
      </c>
      <c r="B62">
        <v>101</v>
      </c>
    </row>
    <row r="63" spans="1:2" x14ac:dyDescent="0.3">
      <c r="A63" s="1">
        <v>45353</v>
      </c>
      <c r="B63">
        <v>100</v>
      </c>
    </row>
    <row r="64" spans="1:2" x14ac:dyDescent="0.3">
      <c r="A64" s="1">
        <v>45354</v>
      </c>
      <c r="B64">
        <v>43</v>
      </c>
    </row>
    <row r="65" spans="1:2" x14ac:dyDescent="0.3">
      <c r="A65" s="1">
        <v>45355</v>
      </c>
      <c r="B65">
        <v>30</v>
      </c>
    </row>
    <row r="66" spans="1:2" x14ac:dyDescent="0.3">
      <c r="A66" s="1">
        <v>45356</v>
      </c>
      <c r="B66">
        <v>84</v>
      </c>
    </row>
    <row r="67" spans="1:2" x14ac:dyDescent="0.3">
      <c r="A67" s="1">
        <v>45357</v>
      </c>
      <c r="B67">
        <v>140</v>
      </c>
    </row>
    <row r="68" spans="1:2" x14ac:dyDescent="0.3">
      <c r="A68" s="1">
        <v>45358</v>
      </c>
      <c r="B68">
        <v>150</v>
      </c>
    </row>
    <row r="69" spans="1:2" x14ac:dyDescent="0.3">
      <c r="A69" s="1">
        <v>45359</v>
      </c>
      <c r="B69">
        <v>127</v>
      </c>
    </row>
    <row r="70" spans="1:2" x14ac:dyDescent="0.3">
      <c r="A70" s="1">
        <v>45360</v>
      </c>
      <c r="B70">
        <v>113</v>
      </c>
    </row>
    <row r="71" spans="1:2" x14ac:dyDescent="0.3">
      <c r="A71" s="1">
        <v>45361</v>
      </c>
      <c r="B71">
        <v>47</v>
      </c>
    </row>
    <row r="72" spans="1:2" x14ac:dyDescent="0.3">
      <c r="A72" s="1">
        <v>45362</v>
      </c>
      <c r="B72">
        <v>36</v>
      </c>
    </row>
    <row r="73" spans="1:2" x14ac:dyDescent="0.3">
      <c r="A73" s="1">
        <v>45363</v>
      </c>
      <c r="B73">
        <v>120</v>
      </c>
    </row>
    <row r="74" spans="1:2" x14ac:dyDescent="0.3">
      <c r="A74" s="1">
        <v>45364</v>
      </c>
      <c r="B74">
        <v>129</v>
      </c>
    </row>
    <row r="75" spans="1:2" x14ac:dyDescent="0.3">
      <c r="A75" s="1">
        <v>45365</v>
      </c>
      <c r="B75">
        <v>117</v>
      </c>
    </row>
    <row r="76" spans="1:2" x14ac:dyDescent="0.3">
      <c r="A76" s="1">
        <v>45366</v>
      </c>
      <c r="B76">
        <v>87</v>
      </c>
    </row>
    <row r="77" spans="1:2" x14ac:dyDescent="0.3">
      <c r="A77" s="1">
        <v>45367</v>
      </c>
      <c r="B77">
        <v>98</v>
      </c>
    </row>
    <row r="78" spans="1:2" x14ac:dyDescent="0.3">
      <c r="A78" s="1">
        <v>45368</v>
      </c>
      <c r="B78">
        <v>34</v>
      </c>
    </row>
    <row r="79" spans="1:2" x14ac:dyDescent="0.3">
      <c r="A79" s="1">
        <v>45369</v>
      </c>
      <c r="B79">
        <v>25</v>
      </c>
    </row>
    <row r="80" spans="1:2" x14ac:dyDescent="0.3">
      <c r="A80" s="1">
        <v>45370</v>
      </c>
      <c r="B80">
        <v>121</v>
      </c>
    </row>
    <row r="81" spans="1:2" x14ac:dyDescent="0.3">
      <c r="A81" s="1">
        <v>45371</v>
      </c>
      <c r="B81">
        <v>115</v>
      </c>
    </row>
    <row r="82" spans="1:2" x14ac:dyDescent="0.3">
      <c r="A82" s="1">
        <v>45372</v>
      </c>
      <c r="B82">
        <v>116</v>
      </c>
    </row>
    <row r="83" spans="1:2" x14ac:dyDescent="0.3">
      <c r="A83" s="1">
        <v>45373</v>
      </c>
      <c r="B83">
        <v>105</v>
      </c>
    </row>
    <row r="84" spans="1:2" x14ac:dyDescent="0.3">
      <c r="A84" s="1">
        <v>45374</v>
      </c>
      <c r="B84">
        <v>101</v>
      </c>
    </row>
    <row r="85" spans="1:2" x14ac:dyDescent="0.3">
      <c r="A85" s="1">
        <v>45375</v>
      </c>
      <c r="B85">
        <v>47</v>
      </c>
    </row>
    <row r="86" spans="1:2" x14ac:dyDescent="0.3">
      <c r="A86" s="1">
        <v>45376</v>
      </c>
      <c r="B86">
        <v>55</v>
      </c>
    </row>
    <row r="87" spans="1:2" x14ac:dyDescent="0.3">
      <c r="A87" s="1">
        <v>45377</v>
      </c>
      <c r="B87">
        <v>106</v>
      </c>
    </row>
    <row r="88" spans="1:2" x14ac:dyDescent="0.3">
      <c r="A88" s="1">
        <v>45378</v>
      </c>
      <c r="B88">
        <v>124</v>
      </c>
    </row>
    <row r="89" spans="1:2" x14ac:dyDescent="0.3">
      <c r="A89" s="1">
        <v>45379</v>
      </c>
      <c r="B89">
        <v>139</v>
      </c>
    </row>
    <row r="90" spans="1:2" x14ac:dyDescent="0.3">
      <c r="A90" s="1">
        <v>45380</v>
      </c>
      <c r="B90">
        <v>100</v>
      </c>
    </row>
    <row r="91" spans="1:2" x14ac:dyDescent="0.3">
      <c r="A91" s="1">
        <v>45381</v>
      </c>
      <c r="B91">
        <v>113</v>
      </c>
    </row>
    <row r="92" spans="1:2" x14ac:dyDescent="0.3">
      <c r="A92" s="1">
        <v>45382</v>
      </c>
      <c r="B92">
        <v>37</v>
      </c>
    </row>
    <row r="93" spans="1:2" x14ac:dyDescent="0.3">
      <c r="A93" s="1">
        <v>45383</v>
      </c>
      <c r="B93">
        <v>20</v>
      </c>
    </row>
    <row r="94" spans="1:2" x14ac:dyDescent="0.3">
      <c r="A94" s="1">
        <v>45384</v>
      </c>
      <c r="B94">
        <v>93</v>
      </c>
    </row>
    <row r="95" spans="1:2" x14ac:dyDescent="0.3">
      <c r="A95" s="1">
        <v>45385</v>
      </c>
      <c r="B95">
        <v>116</v>
      </c>
    </row>
    <row r="96" spans="1:2" x14ac:dyDescent="0.3">
      <c r="A96" s="1">
        <v>45386</v>
      </c>
      <c r="B96">
        <v>129</v>
      </c>
    </row>
    <row r="97" spans="1:2" x14ac:dyDescent="0.3">
      <c r="A97" s="1">
        <v>45387</v>
      </c>
      <c r="B97">
        <v>108</v>
      </c>
    </row>
    <row r="98" spans="1:2" x14ac:dyDescent="0.3">
      <c r="A98" s="1">
        <v>45388</v>
      </c>
      <c r="B98">
        <v>71</v>
      </c>
    </row>
    <row r="99" spans="1:2" x14ac:dyDescent="0.3">
      <c r="A99" s="1">
        <v>45389</v>
      </c>
      <c r="B99">
        <v>31</v>
      </c>
    </row>
    <row r="100" spans="1:2" x14ac:dyDescent="0.3">
      <c r="A100" s="1">
        <v>45390</v>
      </c>
      <c r="B100">
        <v>22</v>
      </c>
    </row>
    <row r="101" spans="1:2" x14ac:dyDescent="0.3">
      <c r="A101" s="1">
        <v>45391</v>
      </c>
      <c r="B101">
        <v>66</v>
      </c>
    </row>
    <row r="102" spans="1:2" x14ac:dyDescent="0.3">
      <c r="A102" s="1">
        <v>45392</v>
      </c>
      <c r="B102">
        <v>91</v>
      </c>
    </row>
    <row r="103" spans="1:2" x14ac:dyDescent="0.3">
      <c r="A103" s="1">
        <v>45393</v>
      </c>
      <c r="B103">
        <v>152</v>
      </c>
    </row>
    <row r="104" spans="1:2" x14ac:dyDescent="0.3">
      <c r="A104" s="1">
        <v>45394</v>
      </c>
      <c r="B104">
        <v>120</v>
      </c>
    </row>
    <row r="105" spans="1:2" x14ac:dyDescent="0.3">
      <c r="A105" s="1">
        <v>45395</v>
      </c>
      <c r="B105">
        <v>105</v>
      </c>
    </row>
    <row r="106" spans="1:2" x14ac:dyDescent="0.3">
      <c r="A106" s="1">
        <v>45396</v>
      </c>
      <c r="B106">
        <v>43</v>
      </c>
    </row>
    <row r="107" spans="1:2" x14ac:dyDescent="0.3">
      <c r="A107" s="1">
        <v>45397</v>
      </c>
      <c r="B107">
        <v>9</v>
      </c>
    </row>
    <row r="108" spans="1:2" x14ac:dyDescent="0.3">
      <c r="A108" s="1">
        <v>45398</v>
      </c>
      <c r="B108">
        <v>105</v>
      </c>
    </row>
    <row r="109" spans="1:2" x14ac:dyDescent="0.3">
      <c r="A109" s="1">
        <v>45399</v>
      </c>
      <c r="B109">
        <v>143</v>
      </c>
    </row>
    <row r="110" spans="1:2" x14ac:dyDescent="0.3">
      <c r="A110" s="1">
        <v>45400</v>
      </c>
      <c r="B110">
        <v>118</v>
      </c>
    </row>
    <row r="111" spans="1:2" x14ac:dyDescent="0.3">
      <c r="A111" s="1">
        <v>45401</v>
      </c>
      <c r="B111">
        <v>90</v>
      </c>
    </row>
    <row r="112" spans="1:2" x14ac:dyDescent="0.3">
      <c r="A112" s="1">
        <v>45402</v>
      </c>
      <c r="B112">
        <v>140</v>
      </c>
    </row>
    <row r="113" spans="1:2" x14ac:dyDescent="0.3">
      <c r="A113" s="1">
        <v>45403</v>
      </c>
      <c r="B113">
        <v>29</v>
      </c>
    </row>
    <row r="114" spans="1:2" x14ac:dyDescent="0.3">
      <c r="A114" s="1">
        <v>45404</v>
      </c>
      <c r="B114">
        <v>21</v>
      </c>
    </row>
    <row r="115" spans="1:2" x14ac:dyDescent="0.3">
      <c r="A115" s="1">
        <v>45405</v>
      </c>
      <c r="B115">
        <v>96</v>
      </c>
    </row>
    <row r="116" spans="1:2" x14ac:dyDescent="0.3">
      <c r="A116" s="1">
        <v>45406</v>
      </c>
      <c r="B116">
        <v>129</v>
      </c>
    </row>
    <row r="117" spans="1:2" x14ac:dyDescent="0.3">
      <c r="A117" s="1">
        <v>45407</v>
      </c>
      <c r="B117">
        <v>137</v>
      </c>
    </row>
    <row r="118" spans="1:2" x14ac:dyDescent="0.3">
      <c r="A118" s="1">
        <v>45408</v>
      </c>
      <c r="B118">
        <v>133</v>
      </c>
    </row>
    <row r="119" spans="1:2" x14ac:dyDescent="0.3">
      <c r="A119" s="1">
        <v>45409</v>
      </c>
      <c r="B119">
        <v>144</v>
      </c>
    </row>
    <row r="120" spans="1:2" x14ac:dyDescent="0.3">
      <c r="A120" s="1">
        <v>45410</v>
      </c>
      <c r="B120">
        <v>51</v>
      </c>
    </row>
    <row r="121" spans="1:2" x14ac:dyDescent="0.3">
      <c r="A121" s="1">
        <v>45411</v>
      </c>
      <c r="B121">
        <v>39</v>
      </c>
    </row>
    <row r="122" spans="1:2" x14ac:dyDescent="0.3">
      <c r="A122" s="1">
        <v>45412</v>
      </c>
      <c r="B122">
        <v>71</v>
      </c>
    </row>
    <row r="123" spans="1:2" x14ac:dyDescent="0.3">
      <c r="A123" s="1">
        <v>45413</v>
      </c>
      <c r="B123">
        <v>145</v>
      </c>
    </row>
    <row r="124" spans="1:2" x14ac:dyDescent="0.3">
      <c r="A124" s="1">
        <v>45414</v>
      </c>
      <c r="B124">
        <v>123</v>
      </c>
    </row>
    <row r="125" spans="1:2" x14ac:dyDescent="0.3">
      <c r="A125" s="1">
        <v>45415</v>
      </c>
      <c r="B125">
        <v>117</v>
      </c>
    </row>
    <row r="126" spans="1:2" x14ac:dyDescent="0.3">
      <c r="A126" s="1">
        <v>45416</v>
      </c>
      <c r="B126">
        <v>152</v>
      </c>
    </row>
    <row r="127" spans="1:2" x14ac:dyDescent="0.3">
      <c r="A127" s="1">
        <v>45417</v>
      </c>
      <c r="B127">
        <v>47</v>
      </c>
    </row>
    <row r="128" spans="1:2" x14ac:dyDescent="0.3">
      <c r="A128" s="1">
        <v>45418</v>
      </c>
      <c r="B128">
        <v>31</v>
      </c>
    </row>
    <row r="129" spans="1:2" x14ac:dyDescent="0.3">
      <c r="A129" s="1">
        <v>45419</v>
      </c>
      <c r="B129">
        <v>115</v>
      </c>
    </row>
    <row r="130" spans="1:2" x14ac:dyDescent="0.3">
      <c r="A130" s="1">
        <v>45420</v>
      </c>
      <c r="B130">
        <v>166</v>
      </c>
    </row>
    <row r="131" spans="1:2" x14ac:dyDescent="0.3">
      <c r="A131" s="1">
        <v>45421</v>
      </c>
      <c r="B131">
        <v>122</v>
      </c>
    </row>
    <row r="132" spans="1:2" x14ac:dyDescent="0.3">
      <c r="A132" s="1">
        <v>45422</v>
      </c>
      <c r="B132">
        <v>153</v>
      </c>
    </row>
    <row r="133" spans="1:2" x14ac:dyDescent="0.3">
      <c r="A133" s="1">
        <v>45423</v>
      </c>
      <c r="B133">
        <v>143</v>
      </c>
    </row>
    <row r="134" spans="1:2" x14ac:dyDescent="0.3">
      <c r="A134" s="1">
        <v>45424</v>
      </c>
      <c r="B134">
        <v>50</v>
      </c>
    </row>
    <row r="135" spans="1:2" x14ac:dyDescent="0.3">
      <c r="A135" s="1">
        <v>45425</v>
      </c>
      <c r="B135">
        <v>20</v>
      </c>
    </row>
    <row r="136" spans="1:2" x14ac:dyDescent="0.3">
      <c r="A136" s="1">
        <v>45426</v>
      </c>
      <c r="B136">
        <v>135</v>
      </c>
    </row>
    <row r="137" spans="1:2" x14ac:dyDescent="0.3">
      <c r="A137" s="1">
        <v>45427</v>
      </c>
      <c r="B137">
        <v>122</v>
      </c>
    </row>
    <row r="138" spans="1:2" x14ac:dyDescent="0.3">
      <c r="A138" s="1">
        <v>45428</v>
      </c>
      <c r="B138">
        <v>141</v>
      </c>
    </row>
    <row r="139" spans="1:2" x14ac:dyDescent="0.3">
      <c r="A139" s="1">
        <v>45429</v>
      </c>
      <c r="B139">
        <v>33</v>
      </c>
    </row>
    <row r="140" spans="1:2" x14ac:dyDescent="0.3">
      <c r="A140" s="1">
        <v>45430</v>
      </c>
      <c r="B140">
        <v>8</v>
      </c>
    </row>
    <row r="141" spans="1:2" x14ac:dyDescent="0.3">
      <c r="A141" s="1">
        <v>45431</v>
      </c>
      <c r="B141">
        <v>6</v>
      </c>
    </row>
    <row r="142" spans="1:2" x14ac:dyDescent="0.3">
      <c r="A142" s="1">
        <v>45432</v>
      </c>
      <c r="B142">
        <v>1</v>
      </c>
    </row>
    <row r="143" spans="1:2" x14ac:dyDescent="0.3">
      <c r="A143" s="1">
        <v>45433</v>
      </c>
      <c r="B143">
        <v>1</v>
      </c>
    </row>
    <row r="144" spans="1:2" x14ac:dyDescent="0.3">
      <c r="A144" s="1">
        <v>45434</v>
      </c>
      <c r="B144">
        <v>1</v>
      </c>
    </row>
    <row r="145" spans="1:2" x14ac:dyDescent="0.3">
      <c r="A145" s="1">
        <v>45435</v>
      </c>
      <c r="B145">
        <v>92</v>
      </c>
    </row>
    <row r="146" spans="1:2" x14ac:dyDescent="0.3">
      <c r="A146" s="1">
        <v>45436</v>
      </c>
      <c r="B146">
        <v>156</v>
      </c>
    </row>
    <row r="147" spans="1:2" x14ac:dyDescent="0.3">
      <c r="A147" s="1">
        <v>45437</v>
      </c>
      <c r="B147">
        <v>140</v>
      </c>
    </row>
    <row r="148" spans="1:2" x14ac:dyDescent="0.3">
      <c r="A148" s="1">
        <v>45438</v>
      </c>
      <c r="B148">
        <v>57</v>
      </c>
    </row>
    <row r="149" spans="1:2" x14ac:dyDescent="0.3">
      <c r="A149" s="1">
        <v>45439</v>
      </c>
      <c r="B149">
        <v>21</v>
      </c>
    </row>
    <row r="150" spans="1:2" x14ac:dyDescent="0.3">
      <c r="A150" s="1">
        <v>45440</v>
      </c>
      <c r="B150">
        <v>57</v>
      </c>
    </row>
    <row r="151" spans="1:2" x14ac:dyDescent="0.3">
      <c r="A151" s="1">
        <v>45441</v>
      </c>
      <c r="B151">
        <v>99</v>
      </c>
    </row>
    <row r="152" spans="1:2" x14ac:dyDescent="0.3">
      <c r="A152" s="1">
        <v>45442</v>
      </c>
      <c r="B152">
        <v>121</v>
      </c>
    </row>
    <row r="153" spans="1:2" x14ac:dyDescent="0.3">
      <c r="A153" s="1">
        <v>45443</v>
      </c>
      <c r="B153">
        <v>109</v>
      </c>
    </row>
    <row r="154" spans="1:2" x14ac:dyDescent="0.3">
      <c r="A154" s="1">
        <v>45444</v>
      </c>
      <c r="B154">
        <v>126</v>
      </c>
    </row>
    <row r="155" spans="1:2" x14ac:dyDescent="0.3">
      <c r="A155" s="1">
        <v>45445</v>
      </c>
      <c r="B155">
        <v>44</v>
      </c>
    </row>
    <row r="156" spans="1:2" x14ac:dyDescent="0.3">
      <c r="A156" s="1">
        <v>45446</v>
      </c>
      <c r="B156">
        <v>16</v>
      </c>
    </row>
    <row r="157" spans="1:2" x14ac:dyDescent="0.3">
      <c r="A157" s="1">
        <v>45447</v>
      </c>
      <c r="B157">
        <v>126</v>
      </c>
    </row>
    <row r="158" spans="1:2" x14ac:dyDescent="0.3">
      <c r="A158" s="1">
        <v>45448</v>
      </c>
      <c r="B158">
        <v>144</v>
      </c>
    </row>
    <row r="159" spans="1:2" x14ac:dyDescent="0.3">
      <c r="A159" s="1">
        <v>45449</v>
      </c>
      <c r="B159">
        <v>140</v>
      </c>
    </row>
    <row r="160" spans="1:2" x14ac:dyDescent="0.3">
      <c r="A160" s="1">
        <v>45450</v>
      </c>
      <c r="B160">
        <v>117</v>
      </c>
    </row>
    <row r="161" spans="1:2" x14ac:dyDescent="0.3">
      <c r="A161" s="1">
        <v>45451</v>
      </c>
      <c r="B161">
        <v>121</v>
      </c>
    </row>
    <row r="162" spans="1:2" x14ac:dyDescent="0.3">
      <c r="A162" s="1">
        <v>45452</v>
      </c>
      <c r="B162">
        <v>54</v>
      </c>
    </row>
    <row r="163" spans="1:2" x14ac:dyDescent="0.3">
      <c r="A163" s="1">
        <v>45453</v>
      </c>
      <c r="B163">
        <v>13</v>
      </c>
    </row>
    <row r="164" spans="1:2" x14ac:dyDescent="0.3">
      <c r="A164" s="1">
        <v>45454</v>
      </c>
      <c r="B164">
        <v>141</v>
      </c>
    </row>
    <row r="165" spans="1:2" x14ac:dyDescent="0.3">
      <c r="A165" s="1">
        <v>45455</v>
      </c>
      <c r="B165">
        <v>100</v>
      </c>
    </row>
    <row r="166" spans="1:2" x14ac:dyDescent="0.3">
      <c r="A166" s="1">
        <v>45456</v>
      </c>
      <c r="B166">
        <v>157</v>
      </c>
    </row>
    <row r="167" spans="1:2" x14ac:dyDescent="0.3">
      <c r="A167" s="1">
        <v>45457</v>
      </c>
      <c r="B167">
        <v>159</v>
      </c>
    </row>
    <row r="168" spans="1:2" x14ac:dyDescent="0.3">
      <c r="A168" s="1">
        <v>45458</v>
      </c>
      <c r="B168">
        <v>121</v>
      </c>
    </row>
    <row r="169" spans="1:2" x14ac:dyDescent="0.3">
      <c r="A169" s="1">
        <v>45459</v>
      </c>
      <c r="B169">
        <v>39</v>
      </c>
    </row>
    <row r="170" spans="1:2" x14ac:dyDescent="0.3">
      <c r="A170" s="1">
        <v>45460</v>
      </c>
      <c r="B170">
        <v>28</v>
      </c>
    </row>
    <row r="171" spans="1:2" x14ac:dyDescent="0.3">
      <c r="A171" s="1">
        <v>45461</v>
      </c>
      <c r="B171">
        <v>96</v>
      </c>
    </row>
    <row r="172" spans="1:2" x14ac:dyDescent="0.3">
      <c r="A172" s="1">
        <v>45462</v>
      </c>
      <c r="B172">
        <v>137</v>
      </c>
    </row>
    <row r="173" spans="1:2" x14ac:dyDescent="0.3">
      <c r="A173" s="1">
        <v>45463</v>
      </c>
      <c r="B173">
        <v>146</v>
      </c>
    </row>
    <row r="174" spans="1:2" x14ac:dyDescent="0.3">
      <c r="A174" s="1">
        <v>45464</v>
      </c>
      <c r="B174">
        <v>152</v>
      </c>
    </row>
    <row r="175" spans="1:2" x14ac:dyDescent="0.3">
      <c r="A175" s="1">
        <v>45465</v>
      </c>
      <c r="B175">
        <v>148</v>
      </c>
    </row>
    <row r="176" spans="1:2" x14ac:dyDescent="0.3">
      <c r="A176" s="1">
        <v>45466</v>
      </c>
      <c r="B176">
        <v>53</v>
      </c>
    </row>
    <row r="177" spans="1:2" x14ac:dyDescent="0.3">
      <c r="A177" s="1">
        <v>45467</v>
      </c>
      <c r="B177">
        <v>28</v>
      </c>
    </row>
    <row r="178" spans="1:2" x14ac:dyDescent="0.3">
      <c r="A178" s="1">
        <v>45468</v>
      </c>
      <c r="B178">
        <v>134</v>
      </c>
    </row>
    <row r="179" spans="1:2" x14ac:dyDescent="0.3">
      <c r="A179" s="1">
        <v>45469</v>
      </c>
      <c r="B179">
        <v>176</v>
      </c>
    </row>
    <row r="180" spans="1:2" x14ac:dyDescent="0.3">
      <c r="A180" s="1">
        <v>45470</v>
      </c>
      <c r="B180">
        <v>142</v>
      </c>
    </row>
    <row r="181" spans="1:2" x14ac:dyDescent="0.3">
      <c r="A181" s="1">
        <v>45471</v>
      </c>
      <c r="B181">
        <v>144</v>
      </c>
    </row>
    <row r="182" spans="1:2" x14ac:dyDescent="0.3">
      <c r="A182" s="1">
        <v>45472</v>
      </c>
      <c r="B182">
        <v>123</v>
      </c>
    </row>
    <row r="183" spans="1:2" x14ac:dyDescent="0.3">
      <c r="A183" s="1">
        <v>45473</v>
      </c>
      <c r="B183">
        <v>63</v>
      </c>
    </row>
    <row r="184" spans="1:2" x14ac:dyDescent="0.3">
      <c r="A184" s="1">
        <v>45474</v>
      </c>
      <c r="B184">
        <v>21</v>
      </c>
    </row>
    <row r="185" spans="1:2" x14ac:dyDescent="0.3">
      <c r="A185" s="1">
        <v>45475</v>
      </c>
      <c r="B185">
        <v>89</v>
      </c>
    </row>
    <row r="186" spans="1:2" x14ac:dyDescent="0.3">
      <c r="A186" s="1">
        <v>45476</v>
      </c>
      <c r="B186">
        <v>92</v>
      </c>
    </row>
    <row r="187" spans="1:2" x14ac:dyDescent="0.3">
      <c r="A187" s="1">
        <v>45477</v>
      </c>
      <c r="B187">
        <v>131</v>
      </c>
    </row>
    <row r="188" spans="1:2" x14ac:dyDescent="0.3">
      <c r="A188" s="1">
        <v>45478</v>
      </c>
      <c r="B188">
        <v>146</v>
      </c>
    </row>
    <row r="189" spans="1:2" x14ac:dyDescent="0.3">
      <c r="A189" s="1">
        <v>45479</v>
      </c>
      <c r="B189">
        <v>132</v>
      </c>
    </row>
    <row r="190" spans="1:2" x14ac:dyDescent="0.3">
      <c r="A190" s="1">
        <v>45480</v>
      </c>
      <c r="B190">
        <v>64</v>
      </c>
    </row>
    <row r="191" spans="1:2" x14ac:dyDescent="0.3">
      <c r="A191" s="1">
        <v>45481</v>
      </c>
      <c r="B191">
        <v>29</v>
      </c>
    </row>
    <row r="192" spans="1:2" x14ac:dyDescent="0.3">
      <c r="A192" s="1">
        <v>45482</v>
      </c>
      <c r="B192">
        <v>102</v>
      </c>
    </row>
    <row r="193" spans="1:2" x14ac:dyDescent="0.3">
      <c r="A193" s="1">
        <v>45483</v>
      </c>
      <c r="B193">
        <v>141</v>
      </c>
    </row>
    <row r="194" spans="1:2" x14ac:dyDescent="0.3">
      <c r="A194" s="1">
        <v>45484</v>
      </c>
      <c r="B194">
        <v>133</v>
      </c>
    </row>
    <row r="195" spans="1:2" x14ac:dyDescent="0.3">
      <c r="A195" s="1">
        <v>45485</v>
      </c>
      <c r="B195">
        <v>123</v>
      </c>
    </row>
    <row r="196" spans="1:2" x14ac:dyDescent="0.3">
      <c r="A196" s="1">
        <v>45486</v>
      </c>
      <c r="B196">
        <v>143</v>
      </c>
    </row>
    <row r="197" spans="1:2" x14ac:dyDescent="0.3">
      <c r="A197" s="1">
        <v>45487</v>
      </c>
      <c r="B197">
        <v>47</v>
      </c>
    </row>
    <row r="198" spans="1:2" x14ac:dyDescent="0.3">
      <c r="A198" s="1">
        <v>45488</v>
      </c>
      <c r="B198">
        <v>14</v>
      </c>
    </row>
    <row r="199" spans="1:2" x14ac:dyDescent="0.3">
      <c r="A199" s="1">
        <v>45489</v>
      </c>
      <c r="B199">
        <v>134</v>
      </c>
    </row>
    <row r="200" spans="1:2" x14ac:dyDescent="0.3">
      <c r="A200" s="1">
        <v>45490</v>
      </c>
      <c r="B200">
        <v>119</v>
      </c>
    </row>
    <row r="201" spans="1:2" x14ac:dyDescent="0.3">
      <c r="A201" s="1">
        <v>45491</v>
      </c>
      <c r="B201">
        <v>133</v>
      </c>
    </row>
    <row r="202" spans="1:2" x14ac:dyDescent="0.3">
      <c r="A202" s="1">
        <v>45492</v>
      </c>
      <c r="B202">
        <v>135</v>
      </c>
    </row>
    <row r="203" spans="1:2" x14ac:dyDescent="0.3">
      <c r="A203" s="1">
        <v>45493</v>
      </c>
      <c r="B203">
        <v>109</v>
      </c>
    </row>
    <row r="204" spans="1:2" x14ac:dyDescent="0.3">
      <c r="A204" s="1">
        <v>45494</v>
      </c>
      <c r="B204">
        <v>56</v>
      </c>
    </row>
    <row r="205" spans="1:2" x14ac:dyDescent="0.3">
      <c r="A205" s="1">
        <v>45495</v>
      </c>
      <c r="B205">
        <v>33</v>
      </c>
    </row>
    <row r="206" spans="1:2" x14ac:dyDescent="0.3">
      <c r="A206" s="1">
        <v>45496</v>
      </c>
      <c r="B206">
        <v>98</v>
      </c>
    </row>
    <row r="207" spans="1:2" x14ac:dyDescent="0.3">
      <c r="A207" s="1">
        <v>45497</v>
      </c>
      <c r="B207">
        <v>133</v>
      </c>
    </row>
    <row r="208" spans="1:2" x14ac:dyDescent="0.3">
      <c r="A208" s="1">
        <v>45498</v>
      </c>
      <c r="B208">
        <v>136</v>
      </c>
    </row>
    <row r="209" spans="1:2" x14ac:dyDescent="0.3">
      <c r="A209" s="1">
        <v>45499</v>
      </c>
      <c r="B209">
        <v>95</v>
      </c>
    </row>
    <row r="210" spans="1:2" x14ac:dyDescent="0.3">
      <c r="A210" s="1">
        <v>45500</v>
      </c>
      <c r="B210">
        <v>90</v>
      </c>
    </row>
    <row r="211" spans="1:2" x14ac:dyDescent="0.3">
      <c r="A211" s="1">
        <v>45501</v>
      </c>
      <c r="B211">
        <v>33</v>
      </c>
    </row>
    <row r="212" spans="1:2" x14ac:dyDescent="0.3">
      <c r="A212" s="1">
        <v>45502</v>
      </c>
      <c r="B212">
        <v>23</v>
      </c>
    </row>
    <row r="213" spans="1:2" x14ac:dyDescent="0.3">
      <c r="A213" s="1">
        <v>45503</v>
      </c>
      <c r="B213">
        <v>86</v>
      </c>
    </row>
    <row r="214" spans="1:2" x14ac:dyDescent="0.3">
      <c r="A214" s="1">
        <v>45504</v>
      </c>
      <c r="B214">
        <v>73</v>
      </c>
    </row>
    <row r="215" spans="1:2" x14ac:dyDescent="0.3">
      <c r="A215" s="1">
        <v>45505</v>
      </c>
      <c r="B215">
        <v>87</v>
      </c>
    </row>
    <row r="216" spans="1:2" x14ac:dyDescent="0.3">
      <c r="A216" s="1">
        <v>45506</v>
      </c>
      <c r="B216">
        <v>88</v>
      </c>
    </row>
    <row r="217" spans="1:2" x14ac:dyDescent="0.3">
      <c r="A217" s="1">
        <v>45507</v>
      </c>
      <c r="B217">
        <v>106</v>
      </c>
    </row>
    <row r="218" spans="1:2" x14ac:dyDescent="0.3">
      <c r="A218" s="1">
        <v>45508</v>
      </c>
      <c r="B218">
        <v>54</v>
      </c>
    </row>
    <row r="219" spans="1:2" x14ac:dyDescent="0.3">
      <c r="A219" s="1">
        <v>45509</v>
      </c>
      <c r="B219">
        <v>33</v>
      </c>
    </row>
    <row r="220" spans="1:2" x14ac:dyDescent="0.3">
      <c r="A220" s="1">
        <v>45510</v>
      </c>
      <c r="B220">
        <v>149</v>
      </c>
    </row>
    <row r="221" spans="1:2" x14ac:dyDescent="0.3">
      <c r="A221" s="1">
        <v>45511</v>
      </c>
      <c r="B221">
        <v>181</v>
      </c>
    </row>
    <row r="222" spans="1:2" x14ac:dyDescent="0.3">
      <c r="A222" s="1">
        <v>45512</v>
      </c>
      <c r="B222">
        <v>121</v>
      </c>
    </row>
    <row r="223" spans="1:2" x14ac:dyDescent="0.3">
      <c r="A223" s="1">
        <v>45513</v>
      </c>
      <c r="B223">
        <v>125</v>
      </c>
    </row>
    <row r="224" spans="1:2" x14ac:dyDescent="0.3">
      <c r="A224" s="1">
        <v>45514</v>
      </c>
      <c r="B224">
        <v>116</v>
      </c>
    </row>
    <row r="225" spans="1:2" x14ac:dyDescent="0.3">
      <c r="A225" s="1">
        <v>45515</v>
      </c>
      <c r="B225">
        <v>76</v>
      </c>
    </row>
    <row r="226" spans="1:2" x14ac:dyDescent="0.3">
      <c r="A226" s="1">
        <v>45516</v>
      </c>
      <c r="B226">
        <v>84</v>
      </c>
    </row>
    <row r="227" spans="1:2" x14ac:dyDescent="0.3">
      <c r="A227" s="1">
        <v>45517</v>
      </c>
      <c r="B227">
        <v>148</v>
      </c>
    </row>
    <row r="228" spans="1:2" x14ac:dyDescent="0.3">
      <c r="A228" s="1">
        <v>45518</v>
      </c>
      <c r="B228">
        <v>150</v>
      </c>
    </row>
    <row r="229" spans="1:2" x14ac:dyDescent="0.3">
      <c r="A229" s="1">
        <v>45519</v>
      </c>
      <c r="B229">
        <v>167</v>
      </c>
    </row>
    <row r="230" spans="1:2" x14ac:dyDescent="0.3">
      <c r="A230" s="1">
        <v>45520</v>
      </c>
      <c r="B230">
        <v>141</v>
      </c>
    </row>
    <row r="231" spans="1:2" x14ac:dyDescent="0.3">
      <c r="A231" s="1">
        <v>45521</v>
      </c>
      <c r="B231">
        <v>145</v>
      </c>
    </row>
    <row r="232" spans="1:2" x14ac:dyDescent="0.3">
      <c r="A232" s="1">
        <v>45522</v>
      </c>
      <c r="B232">
        <v>101</v>
      </c>
    </row>
    <row r="233" spans="1:2" x14ac:dyDescent="0.3">
      <c r="A233" s="1">
        <v>45523</v>
      </c>
      <c r="B233">
        <v>41</v>
      </c>
    </row>
    <row r="234" spans="1:2" x14ac:dyDescent="0.3">
      <c r="A234" s="1">
        <v>45524</v>
      </c>
      <c r="B234">
        <v>146</v>
      </c>
    </row>
    <row r="235" spans="1:2" x14ac:dyDescent="0.3">
      <c r="A235" s="1">
        <v>45525</v>
      </c>
      <c r="B235">
        <v>140</v>
      </c>
    </row>
    <row r="236" spans="1:2" x14ac:dyDescent="0.3">
      <c r="A236" s="1">
        <v>45526</v>
      </c>
      <c r="B236">
        <v>145</v>
      </c>
    </row>
    <row r="237" spans="1:2" x14ac:dyDescent="0.3">
      <c r="A237" s="1">
        <v>45527</v>
      </c>
      <c r="B237">
        <v>127</v>
      </c>
    </row>
    <row r="238" spans="1:2" x14ac:dyDescent="0.3">
      <c r="A238" s="1">
        <v>45528</v>
      </c>
      <c r="B238">
        <v>126</v>
      </c>
    </row>
    <row r="239" spans="1:2" x14ac:dyDescent="0.3">
      <c r="A239" s="1">
        <v>45529</v>
      </c>
      <c r="B239">
        <v>60</v>
      </c>
    </row>
    <row r="240" spans="1:2" x14ac:dyDescent="0.3">
      <c r="A240" s="1">
        <v>45530</v>
      </c>
      <c r="B240">
        <v>69</v>
      </c>
    </row>
    <row r="241" spans="1:2" x14ac:dyDescent="0.3">
      <c r="A241" s="1">
        <v>45531</v>
      </c>
      <c r="B241">
        <v>136</v>
      </c>
    </row>
    <row r="242" spans="1:2" x14ac:dyDescent="0.3">
      <c r="A242" s="1">
        <v>45532</v>
      </c>
      <c r="B242">
        <v>134</v>
      </c>
    </row>
    <row r="243" spans="1:2" x14ac:dyDescent="0.3">
      <c r="A243" s="1">
        <v>45533</v>
      </c>
      <c r="B243">
        <v>160</v>
      </c>
    </row>
    <row r="244" spans="1:2" x14ac:dyDescent="0.3">
      <c r="A244" s="1">
        <v>45534</v>
      </c>
      <c r="B244">
        <v>125</v>
      </c>
    </row>
    <row r="245" spans="1:2" x14ac:dyDescent="0.3">
      <c r="A245" s="1">
        <v>45535</v>
      </c>
      <c r="B245">
        <v>132</v>
      </c>
    </row>
    <row r="246" spans="1:2" x14ac:dyDescent="0.3">
      <c r="A246" s="1">
        <v>45536</v>
      </c>
      <c r="B246">
        <v>99</v>
      </c>
    </row>
    <row r="247" spans="1:2" x14ac:dyDescent="0.3">
      <c r="A247" s="1">
        <v>45537</v>
      </c>
      <c r="B247">
        <v>68</v>
      </c>
    </row>
    <row r="248" spans="1:2" x14ac:dyDescent="0.3">
      <c r="A248" s="1">
        <v>45538</v>
      </c>
      <c r="B248">
        <v>110</v>
      </c>
    </row>
    <row r="249" spans="1:2" x14ac:dyDescent="0.3">
      <c r="A249" s="1">
        <v>45539</v>
      </c>
      <c r="B249">
        <v>136</v>
      </c>
    </row>
    <row r="250" spans="1:2" x14ac:dyDescent="0.3">
      <c r="A250" s="1">
        <v>45540</v>
      </c>
      <c r="B250">
        <v>110</v>
      </c>
    </row>
    <row r="251" spans="1:2" x14ac:dyDescent="0.3">
      <c r="A251" s="1">
        <v>45541</v>
      </c>
      <c r="B251">
        <v>80</v>
      </c>
    </row>
    <row r="252" spans="1:2" x14ac:dyDescent="0.3">
      <c r="A252" s="1">
        <v>45542</v>
      </c>
      <c r="B252">
        <v>61</v>
      </c>
    </row>
    <row r="253" spans="1:2" x14ac:dyDescent="0.3">
      <c r="A253" s="1">
        <v>45543</v>
      </c>
      <c r="B253">
        <v>54</v>
      </c>
    </row>
    <row r="254" spans="1:2" x14ac:dyDescent="0.3">
      <c r="A254" s="1">
        <v>45544</v>
      </c>
      <c r="B254">
        <v>39</v>
      </c>
    </row>
    <row r="255" spans="1:2" x14ac:dyDescent="0.3">
      <c r="A255" s="1">
        <v>45545</v>
      </c>
      <c r="B255">
        <v>81</v>
      </c>
    </row>
    <row r="256" spans="1:2" x14ac:dyDescent="0.3">
      <c r="A256" s="1">
        <v>45546</v>
      </c>
      <c r="B256">
        <v>90</v>
      </c>
    </row>
    <row r="257" spans="1:2" x14ac:dyDescent="0.3">
      <c r="A257" s="1">
        <v>45547</v>
      </c>
      <c r="B257">
        <v>74</v>
      </c>
    </row>
    <row r="258" spans="1:2" x14ac:dyDescent="0.3">
      <c r="A258" s="1">
        <v>45548</v>
      </c>
      <c r="B258">
        <v>45</v>
      </c>
    </row>
    <row r="259" spans="1:2" x14ac:dyDescent="0.3">
      <c r="A259" s="1">
        <v>45549</v>
      </c>
      <c r="B259">
        <v>94</v>
      </c>
    </row>
    <row r="260" spans="1:2" x14ac:dyDescent="0.3">
      <c r="A260" s="1">
        <v>45550</v>
      </c>
      <c r="B260">
        <v>66</v>
      </c>
    </row>
    <row r="261" spans="1:2" x14ac:dyDescent="0.3">
      <c r="A261" s="1">
        <v>45551</v>
      </c>
      <c r="B261">
        <v>52</v>
      </c>
    </row>
    <row r="262" spans="1:2" x14ac:dyDescent="0.3">
      <c r="A262" s="1">
        <v>45552</v>
      </c>
      <c r="B262">
        <v>198</v>
      </c>
    </row>
    <row r="263" spans="1:2" x14ac:dyDescent="0.3">
      <c r="A263" s="1">
        <v>45553</v>
      </c>
      <c r="B263">
        <v>127</v>
      </c>
    </row>
    <row r="264" spans="1:2" x14ac:dyDescent="0.3">
      <c r="A264" s="1">
        <v>45554</v>
      </c>
      <c r="B264">
        <v>116</v>
      </c>
    </row>
    <row r="265" spans="1:2" x14ac:dyDescent="0.3">
      <c r="A265" s="1">
        <v>45555</v>
      </c>
      <c r="B265">
        <v>107</v>
      </c>
    </row>
    <row r="266" spans="1:2" x14ac:dyDescent="0.3">
      <c r="A266" s="1">
        <v>45556</v>
      </c>
      <c r="B266">
        <v>90</v>
      </c>
    </row>
    <row r="267" spans="1:2" x14ac:dyDescent="0.3">
      <c r="A267" s="1">
        <v>45557</v>
      </c>
      <c r="B267">
        <v>48</v>
      </c>
    </row>
    <row r="268" spans="1:2" x14ac:dyDescent="0.3">
      <c r="A268" s="1">
        <v>45558</v>
      </c>
      <c r="B268">
        <v>28</v>
      </c>
    </row>
    <row r="269" spans="1:2" x14ac:dyDescent="0.3">
      <c r="A269" s="1">
        <v>45559</v>
      </c>
      <c r="B269">
        <v>108</v>
      </c>
    </row>
    <row r="270" spans="1:2" x14ac:dyDescent="0.3">
      <c r="A270" s="1">
        <v>45560</v>
      </c>
      <c r="B270">
        <v>79</v>
      </c>
    </row>
    <row r="271" spans="1:2" x14ac:dyDescent="0.3">
      <c r="A271" s="1">
        <v>45561</v>
      </c>
      <c r="B271">
        <v>108</v>
      </c>
    </row>
    <row r="272" spans="1:2" x14ac:dyDescent="0.3">
      <c r="A272" s="1">
        <v>45562</v>
      </c>
      <c r="B272">
        <v>83</v>
      </c>
    </row>
    <row r="273" spans="1:2" x14ac:dyDescent="0.3">
      <c r="A273" s="1">
        <v>45563</v>
      </c>
      <c r="B273">
        <v>115</v>
      </c>
    </row>
    <row r="274" spans="1:2" x14ac:dyDescent="0.3">
      <c r="A274" s="1">
        <v>45564</v>
      </c>
      <c r="B274">
        <v>43</v>
      </c>
    </row>
    <row r="275" spans="1:2" x14ac:dyDescent="0.3">
      <c r="A275" s="1">
        <v>45565</v>
      </c>
      <c r="B275">
        <v>71</v>
      </c>
    </row>
    <row r="276" spans="1:2" x14ac:dyDescent="0.3">
      <c r="A276" s="1">
        <v>45566</v>
      </c>
      <c r="B276">
        <v>95</v>
      </c>
    </row>
    <row r="277" spans="1:2" x14ac:dyDescent="0.3">
      <c r="A277" s="1">
        <v>45567</v>
      </c>
      <c r="B277">
        <v>99</v>
      </c>
    </row>
    <row r="278" spans="1:2" x14ac:dyDescent="0.3">
      <c r="A278" s="1">
        <v>45568</v>
      </c>
      <c r="B278">
        <v>105</v>
      </c>
    </row>
    <row r="279" spans="1:2" x14ac:dyDescent="0.3">
      <c r="A279" s="1">
        <v>45569</v>
      </c>
      <c r="B279">
        <v>98</v>
      </c>
    </row>
    <row r="280" spans="1:2" x14ac:dyDescent="0.3">
      <c r="A280" s="1">
        <v>45570</v>
      </c>
      <c r="B280">
        <v>101</v>
      </c>
    </row>
    <row r="281" spans="1:2" x14ac:dyDescent="0.3">
      <c r="A281" s="1">
        <v>45571</v>
      </c>
      <c r="B281">
        <v>30</v>
      </c>
    </row>
    <row r="282" spans="1:2" x14ac:dyDescent="0.3">
      <c r="A282" s="1">
        <v>45572</v>
      </c>
      <c r="B282">
        <v>53</v>
      </c>
    </row>
    <row r="283" spans="1:2" x14ac:dyDescent="0.3">
      <c r="A283" s="1">
        <v>45573</v>
      </c>
      <c r="B283">
        <v>89</v>
      </c>
    </row>
    <row r="284" spans="1:2" x14ac:dyDescent="0.3">
      <c r="A284" s="1">
        <v>45574</v>
      </c>
      <c r="B284">
        <v>105</v>
      </c>
    </row>
    <row r="285" spans="1:2" x14ac:dyDescent="0.3">
      <c r="A285" s="1">
        <v>45575</v>
      </c>
      <c r="B285">
        <v>107</v>
      </c>
    </row>
    <row r="286" spans="1:2" x14ac:dyDescent="0.3">
      <c r="A286" s="1">
        <v>45576</v>
      </c>
      <c r="B286">
        <v>119</v>
      </c>
    </row>
    <row r="287" spans="1:2" x14ac:dyDescent="0.3">
      <c r="A287" s="1">
        <v>45577</v>
      </c>
      <c r="B287">
        <v>113</v>
      </c>
    </row>
    <row r="288" spans="1:2" x14ac:dyDescent="0.3">
      <c r="A288" s="1">
        <v>45578</v>
      </c>
      <c r="B288">
        <v>34</v>
      </c>
    </row>
    <row r="289" spans="1:2" x14ac:dyDescent="0.3">
      <c r="A289" s="1">
        <v>45579</v>
      </c>
      <c r="B289">
        <v>66</v>
      </c>
    </row>
    <row r="290" spans="1:2" x14ac:dyDescent="0.3">
      <c r="A290" s="1">
        <v>45580</v>
      </c>
      <c r="B290">
        <v>109</v>
      </c>
    </row>
    <row r="291" spans="1:2" x14ac:dyDescent="0.3">
      <c r="A291" s="1">
        <v>45581</v>
      </c>
      <c r="B291">
        <v>92</v>
      </c>
    </row>
    <row r="292" spans="1:2" x14ac:dyDescent="0.3">
      <c r="A292" s="1">
        <v>45582</v>
      </c>
      <c r="B292">
        <v>95</v>
      </c>
    </row>
    <row r="293" spans="1:2" x14ac:dyDescent="0.3">
      <c r="A293" s="1">
        <v>45583</v>
      </c>
      <c r="B293">
        <v>83</v>
      </c>
    </row>
    <row r="294" spans="1:2" x14ac:dyDescent="0.3">
      <c r="A294" s="1">
        <v>45584</v>
      </c>
      <c r="B294">
        <v>79</v>
      </c>
    </row>
    <row r="295" spans="1:2" x14ac:dyDescent="0.3">
      <c r="A295" s="1">
        <v>45585</v>
      </c>
      <c r="B295">
        <v>38</v>
      </c>
    </row>
    <row r="296" spans="1:2" x14ac:dyDescent="0.3">
      <c r="A296" s="1">
        <v>45586</v>
      </c>
      <c r="B296">
        <v>36</v>
      </c>
    </row>
    <row r="297" spans="1:2" x14ac:dyDescent="0.3">
      <c r="A297" s="1">
        <v>45587</v>
      </c>
      <c r="B297">
        <v>76</v>
      </c>
    </row>
    <row r="298" spans="1:2" x14ac:dyDescent="0.3">
      <c r="A298" s="1">
        <v>45588</v>
      </c>
      <c r="B298">
        <v>76</v>
      </c>
    </row>
    <row r="299" spans="1:2" x14ac:dyDescent="0.3">
      <c r="A299" s="1">
        <v>45589</v>
      </c>
      <c r="B299">
        <v>83</v>
      </c>
    </row>
    <row r="300" spans="1:2" x14ac:dyDescent="0.3">
      <c r="A300" s="1">
        <v>45590</v>
      </c>
      <c r="B300">
        <v>127</v>
      </c>
    </row>
    <row r="301" spans="1:2" x14ac:dyDescent="0.3">
      <c r="A301" s="1">
        <v>45591</v>
      </c>
      <c r="B301">
        <v>62</v>
      </c>
    </row>
    <row r="302" spans="1:2" x14ac:dyDescent="0.3">
      <c r="A302" s="1">
        <v>45592</v>
      </c>
      <c r="B302">
        <v>42</v>
      </c>
    </row>
    <row r="303" spans="1:2" x14ac:dyDescent="0.3">
      <c r="A303" s="1">
        <v>45593</v>
      </c>
      <c r="B303">
        <v>42</v>
      </c>
    </row>
    <row r="304" spans="1:2" x14ac:dyDescent="0.3">
      <c r="A304" s="1">
        <v>45594</v>
      </c>
      <c r="B304">
        <v>125</v>
      </c>
    </row>
    <row r="305" spans="1:2" x14ac:dyDescent="0.3">
      <c r="A305" s="1">
        <v>45595</v>
      </c>
      <c r="B305">
        <v>102</v>
      </c>
    </row>
    <row r="306" spans="1:2" x14ac:dyDescent="0.3">
      <c r="A306" s="1">
        <v>45596</v>
      </c>
      <c r="B306">
        <v>74</v>
      </c>
    </row>
    <row r="307" spans="1:2" x14ac:dyDescent="0.3">
      <c r="A307" s="1">
        <v>45597</v>
      </c>
      <c r="B307">
        <v>90</v>
      </c>
    </row>
    <row r="308" spans="1:2" x14ac:dyDescent="0.3">
      <c r="A308" s="1">
        <v>45598</v>
      </c>
      <c r="B308">
        <v>76</v>
      </c>
    </row>
    <row r="309" spans="1:2" x14ac:dyDescent="0.3">
      <c r="A309" s="1">
        <v>45599</v>
      </c>
      <c r="B309">
        <v>45</v>
      </c>
    </row>
    <row r="310" spans="1:2" x14ac:dyDescent="0.3">
      <c r="A310" s="1">
        <v>45600</v>
      </c>
      <c r="B310">
        <v>60</v>
      </c>
    </row>
    <row r="311" spans="1:2" x14ac:dyDescent="0.3">
      <c r="A311" s="1">
        <v>45601</v>
      </c>
      <c r="B311">
        <v>64</v>
      </c>
    </row>
    <row r="312" spans="1:2" x14ac:dyDescent="0.3">
      <c r="A312" s="1">
        <v>45602</v>
      </c>
      <c r="B312">
        <v>84</v>
      </c>
    </row>
    <row r="313" spans="1:2" x14ac:dyDescent="0.3">
      <c r="A313" s="1">
        <v>45603</v>
      </c>
      <c r="B313">
        <v>83</v>
      </c>
    </row>
    <row r="314" spans="1:2" x14ac:dyDescent="0.3">
      <c r="A314" s="1">
        <v>45604</v>
      </c>
      <c r="B314">
        <v>98</v>
      </c>
    </row>
    <row r="315" spans="1:2" x14ac:dyDescent="0.3">
      <c r="A315" s="1">
        <v>45605</v>
      </c>
      <c r="B315">
        <v>76</v>
      </c>
    </row>
    <row r="316" spans="1:2" x14ac:dyDescent="0.3">
      <c r="A316" s="1">
        <v>45606</v>
      </c>
      <c r="B316">
        <v>46</v>
      </c>
    </row>
    <row r="317" spans="1:2" x14ac:dyDescent="0.3">
      <c r="A317" s="1">
        <v>45607</v>
      </c>
      <c r="B317">
        <v>49</v>
      </c>
    </row>
    <row r="318" spans="1:2" x14ac:dyDescent="0.3">
      <c r="A318" s="1">
        <v>45608</v>
      </c>
      <c r="B318">
        <v>51</v>
      </c>
    </row>
    <row r="319" spans="1:2" x14ac:dyDescent="0.3">
      <c r="A319" s="1">
        <v>45609</v>
      </c>
      <c r="B319">
        <v>64</v>
      </c>
    </row>
    <row r="320" spans="1:2" x14ac:dyDescent="0.3">
      <c r="A320" s="1">
        <v>45610</v>
      </c>
      <c r="B320">
        <v>89</v>
      </c>
    </row>
    <row r="321" spans="1:2" x14ac:dyDescent="0.3">
      <c r="A321" s="1">
        <v>45611</v>
      </c>
      <c r="B321">
        <v>79</v>
      </c>
    </row>
    <row r="322" spans="1:2" x14ac:dyDescent="0.3">
      <c r="A322" s="1">
        <v>45612</v>
      </c>
      <c r="B322">
        <v>93</v>
      </c>
    </row>
    <row r="323" spans="1:2" x14ac:dyDescent="0.3">
      <c r="A323" s="1">
        <v>45613</v>
      </c>
      <c r="B323">
        <v>83</v>
      </c>
    </row>
    <row r="324" spans="1:2" x14ac:dyDescent="0.3">
      <c r="A324" s="1">
        <v>45614</v>
      </c>
      <c r="B324">
        <v>25</v>
      </c>
    </row>
    <row r="325" spans="1:2" x14ac:dyDescent="0.3">
      <c r="A325" s="1">
        <v>45615</v>
      </c>
      <c r="B325">
        <v>48</v>
      </c>
    </row>
    <row r="326" spans="1:2" x14ac:dyDescent="0.3">
      <c r="A326" s="1">
        <v>45616</v>
      </c>
      <c r="B326">
        <v>68</v>
      </c>
    </row>
    <row r="327" spans="1:2" x14ac:dyDescent="0.3">
      <c r="A327" s="1">
        <v>45617</v>
      </c>
      <c r="B327">
        <v>65</v>
      </c>
    </row>
    <row r="328" spans="1:2" x14ac:dyDescent="0.3">
      <c r="A328" s="1">
        <v>45618</v>
      </c>
      <c r="B328">
        <v>39</v>
      </c>
    </row>
    <row r="329" spans="1:2" x14ac:dyDescent="0.3">
      <c r="A329" s="1">
        <v>45619</v>
      </c>
      <c r="B329">
        <v>63</v>
      </c>
    </row>
    <row r="330" spans="1:2" x14ac:dyDescent="0.3">
      <c r="A330" s="1">
        <v>45620</v>
      </c>
      <c r="B330">
        <v>30</v>
      </c>
    </row>
    <row r="331" spans="1:2" x14ac:dyDescent="0.3">
      <c r="A331" s="1">
        <v>45621</v>
      </c>
      <c r="B331">
        <v>45</v>
      </c>
    </row>
    <row r="332" spans="1:2" x14ac:dyDescent="0.3">
      <c r="A332" s="1">
        <v>45622</v>
      </c>
      <c r="B332">
        <v>46</v>
      </c>
    </row>
    <row r="333" spans="1:2" x14ac:dyDescent="0.3">
      <c r="A333" s="1">
        <v>45623</v>
      </c>
      <c r="B333">
        <v>78</v>
      </c>
    </row>
    <row r="334" spans="1:2" x14ac:dyDescent="0.3">
      <c r="A334" s="1">
        <v>45624</v>
      </c>
      <c r="B334">
        <v>70</v>
      </c>
    </row>
    <row r="335" spans="1:2" x14ac:dyDescent="0.3">
      <c r="A335" s="1">
        <v>45625</v>
      </c>
      <c r="B335">
        <v>82</v>
      </c>
    </row>
    <row r="336" spans="1:2" x14ac:dyDescent="0.3">
      <c r="A336" s="1">
        <v>45626</v>
      </c>
      <c r="B336">
        <v>90</v>
      </c>
    </row>
    <row r="337" spans="1:2" x14ac:dyDescent="0.3">
      <c r="A337" s="1">
        <v>45627</v>
      </c>
      <c r="B337">
        <v>45</v>
      </c>
    </row>
    <row r="338" spans="1:2" x14ac:dyDescent="0.3">
      <c r="A338" s="1">
        <v>45628</v>
      </c>
      <c r="B338">
        <v>34</v>
      </c>
    </row>
    <row r="339" spans="1:2" x14ac:dyDescent="0.3">
      <c r="A339" s="1">
        <v>45629</v>
      </c>
      <c r="B339">
        <v>57</v>
      </c>
    </row>
    <row r="340" spans="1:2" x14ac:dyDescent="0.3">
      <c r="A340" s="1">
        <v>45630</v>
      </c>
      <c r="B340">
        <v>82</v>
      </c>
    </row>
    <row r="341" spans="1:2" x14ac:dyDescent="0.3">
      <c r="A341" s="1">
        <v>45631</v>
      </c>
      <c r="B341">
        <v>80</v>
      </c>
    </row>
    <row r="342" spans="1:2" x14ac:dyDescent="0.3">
      <c r="A342" s="1">
        <v>45632</v>
      </c>
      <c r="B342">
        <v>88</v>
      </c>
    </row>
    <row r="343" spans="1:2" x14ac:dyDescent="0.3">
      <c r="A343" s="1">
        <v>45633</v>
      </c>
      <c r="B343">
        <v>69</v>
      </c>
    </row>
    <row r="344" spans="1:2" x14ac:dyDescent="0.3">
      <c r="A344" s="1">
        <v>45634</v>
      </c>
      <c r="B344">
        <v>42</v>
      </c>
    </row>
    <row r="345" spans="1:2" x14ac:dyDescent="0.3">
      <c r="A345" s="1">
        <v>45635</v>
      </c>
      <c r="B345">
        <v>70</v>
      </c>
    </row>
    <row r="346" spans="1:2" x14ac:dyDescent="0.3">
      <c r="A346" s="1">
        <v>45636</v>
      </c>
      <c r="B346">
        <v>61</v>
      </c>
    </row>
    <row r="347" spans="1:2" x14ac:dyDescent="0.3">
      <c r="A347" s="1">
        <v>45637</v>
      </c>
      <c r="B347">
        <v>107</v>
      </c>
    </row>
    <row r="348" spans="1:2" x14ac:dyDescent="0.3">
      <c r="A348" s="1">
        <v>45638</v>
      </c>
      <c r="B348">
        <v>144</v>
      </c>
    </row>
    <row r="349" spans="1:2" x14ac:dyDescent="0.3">
      <c r="A349" s="1">
        <v>45639</v>
      </c>
      <c r="B349">
        <v>87</v>
      </c>
    </row>
    <row r="350" spans="1:2" x14ac:dyDescent="0.3">
      <c r="A350" s="1">
        <v>45640</v>
      </c>
      <c r="B350">
        <v>108</v>
      </c>
    </row>
    <row r="351" spans="1:2" x14ac:dyDescent="0.3">
      <c r="A351" s="1">
        <v>45641</v>
      </c>
      <c r="B351">
        <v>51</v>
      </c>
    </row>
    <row r="352" spans="1:2" x14ac:dyDescent="0.3">
      <c r="A352" s="1">
        <v>45642</v>
      </c>
      <c r="B352">
        <v>37</v>
      </c>
    </row>
    <row r="353" spans="1:5" x14ac:dyDescent="0.3">
      <c r="A353" s="1">
        <v>45643</v>
      </c>
      <c r="B353">
        <v>70</v>
      </c>
    </row>
    <row r="354" spans="1:5" x14ac:dyDescent="0.3">
      <c r="A354" s="1">
        <v>45644</v>
      </c>
      <c r="B354">
        <v>65</v>
      </c>
    </row>
    <row r="355" spans="1:5" x14ac:dyDescent="0.3">
      <c r="A355" s="1">
        <v>45645</v>
      </c>
      <c r="B355">
        <v>85</v>
      </c>
    </row>
    <row r="356" spans="1:5" x14ac:dyDescent="0.3">
      <c r="A356" s="1">
        <v>45646</v>
      </c>
      <c r="B356">
        <v>69</v>
      </c>
    </row>
    <row r="357" spans="1:5" x14ac:dyDescent="0.3">
      <c r="A357" s="1">
        <v>45647</v>
      </c>
      <c r="B357">
        <v>66</v>
      </c>
    </row>
    <row r="358" spans="1:5" x14ac:dyDescent="0.3">
      <c r="A358" s="1">
        <v>45648</v>
      </c>
      <c r="B358">
        <v>41</v>
      </c>
    </row>
    <row r="359" spans="1:5" x14ac:dyDescent="0.3">
      <c r="A359" s="1">
        <v>45649</v>
      </c>
      <c r="B359">
        <v>40</v>
      </c>
    </row>
    <row r="360" spans="1:5" x14ac:dyDescent="0.3">
      <c r="A360" s="1">
        <v>45650</v>
      </c>
      <c r="B360">
        <v>40</v>
      </c>
    </row>
    <row r="361" spans="1:5" x14ac:dyDescent="0.3">
      <c r="A361" s="1">
        <v>45651</v>
      </c>
      <c r="B361">
        <v>45</v>
      </c>
    </row>
    <row r="362" spans="1:5" x14ac:dyDescent="0.3">
      <c r="A362" s="1">
        <v>45652</v>
      </c>
      <c r="B362">
        <v>77</v>
      </c>
    </row>
    <row r="363" spans="1:5" x14ac:dyDescent="0.3">
      <c r="A363" s="1">
        <v>45653</v>
      </c>
      <c r="B363">
        <v>57</v>
      </c>
    </row>
    <row r="364" spans="1:5" x14ac:dyDescent="0.3">
      <c r="A364" s="1">
        <v>45654</v>
      </c>
      <c r="B364">
        <v>70</v>
      </c>
    </row>
    <row r="365" spans="1:5" x14ac:dyDescent="0.3">
      <c r="A365" s="1">
        <v>45655</v>
      </c>
      <c r="B365">
        <v>42</v>
      </c>
    </row>
    <row r="366" spans="1:5" x14ac:dyDescent="0.3">
      <c r="A366" s="1">
        <v>45656</v>
      </c>
      <c r="B366">
        <v>30</v>
      </c>
      <c r="C366">
        <v>30</v>
      </c>
      <c r="D366" s="2">
        <v>30</v>
      </c>
      <c r="E366" s="2">
        <v>30</v>
      </c>
    </row>
    <row r="367" spans="1:5" x14ac:dyDescent="0.3">
      <c r="A367" s="1">
        <v>45657</v>
      </c>
      <c r="C367">
        <f>_xlfn.FORECAST.ETS(A367,$B$2:$B$366,$A$2:$A$366,1,1)</f>
        <v>44.490739333500457</v>
      </c>
      <c r="D367" s="2">
        <f>C367-_xlfn.FORECAST.ETS.CONFINT(A367,$B$2:$B$366,$A$2:$A$366,0.95,1,1)</f>
        <v>-2.1006233086081778</v>
      </c>
      <c r="E367" s="2">
        <f>C367+_xlfn.FORECAST.ETS.CONFINT(A367,$B$2:$B$366,$A$2:$A$366,0.95,1,1)</f>
        <v>91.082101975609092</v>
      </c>
    </row>
    <row r="368" spans="1:5" x14ac:dyDescent="0.3">
      <c r="A368" s="1">
        <v>45658</v>
      </c>
      <c r="C368">
        <f>_xlfn.FORECAST.ETS(A368,$B$2:$B$366,$A$2:$A$366,1,1)</f>
        <v>60.561481890528384</v>
      </c>
      <c r="D368" s="2">
        <f>C368-_xlfn.FORECAST.ETS.CONFINT(A368,$B$2:$B$366,$A$2:$A$366,0.95,1,1)</f>
        <v>12.513519363542436</v>
      </c>
      <c r="E368" s="2">
        <f>C368+_xlfn.FORECAST.ETS.CONFINT(A368,$B$2:$B$366,$A$2:$A$366,0.95,1,1)</f>
        <v>108.60944441751434</v>
      </c>
    </row>
    <row r="369" spans="1:5" x14ac:dyDescent="0.3">
      <c r="A369" s="1">
        <v>45659</v>
      </c>
      <c r="C369">
        <f>_xlfn.FORECAST.ETS(A369,$B$2:$B$366,$A$2:$A$366,1,1)</f>
        <v>79.425063879258175</v>
      </c>
      <c r="D369" s="2">
        <f>C369-_xlfn.FORECAST.ETS.CONFINT(A369,$B$2:$B$366,$A$2:$A$366,0.95,1,1)</f>
        <v>29.952297992837352</v>
      </c>
      <c r="E369" s="2">
        <f>C369+_xlfn.FORECAST.ETS.CONFINT(A369,$B$2:$B$366,$A$2:$A$366,0.95,1,1)</f>
        <v>128.89782976567901</v>
      </c>
    </row>
    <row r="370" spans="1:5" x14ac:dyDescent="0.3">
      <c r="A370" s="1">
        <v>45660</v>
      </c>
      <c r="C370">
        <f>_xlfn.FORECAST.ETS(A370,$B$2:$B$366,$A$2:$A$366,1,1)</f>
        <v>63.135902609367555</v>
      </c>
      <c r="D370" s="2">
        <f>C370-_xlfn.FORECAST.ETS.CONFINT(A370,$B$2:$B$366,$A$2:$A$366,0.95,1,1)</f>
        <v>12.267415323696312</v>
      </c>
      <c r="E370" s="2">
        <f>C370+_xlfn.FORECAST.ETS.CONFINT(A370,$B$2:$B$366,$A$2:$A$366,0.95,1,1)</f>
        <v>114.0043898950388</v>
      </c>
    </row>
    <row r="371" spans="1:5" x14ac:dyDescent="0.3">
      <c r="A371" s="1">
        <v>45661</v>
      </c>
      <c r="C371">
        <f>_xlfn.FORECAST.ETS(A371,$B$2:$B$366,$A$2:$A$366,1,1)</f>
        <v>68.609720435612303</v>
      </c>
      <c r="D371" s="2">
        <f>C371-_xlfn.FORECAST.ETS.CONFINT(A371,$B$2:$B$366,$A$2:$A$366,0.95,1,1)</f>
        <v>16.372220999436486</v>
      </c>
      <c r="E371" s="2">
        <f>C371+_xlfn.FORECAST.ETS.CONFINT(A371,$B$2:$B$366,$A$2:$A$366,0.95,1,1)</f>
        <v>120.84721987178813</v>
      </c>
    </row>
    <row r="372" spans="1:5" x14ac:dyDescent="0.3">
      <c r="A372" s="1">
        <v>45662</v>
      </c>
      <c r="C372">
        <f>_xlfn.FORECAST.ETS(A372,$B$2:$B$366,$A$2:$A$366,1,1)</f>
        <v>34.607091016174465</v>
      </c>
      <c r="D372" s="2">
        <f>C372-_xlfn.FORECAST.ETS.CONFINT(A372,$B$2:$B$366,$A$2:$A$366,0.95,1,1)</f>
        <v>-18.974799131511318</v>
      </c>
      <c r="E372" s="2">
        <f>C372+_xlfn.FORECAST.ETS.CONFINT(A372,$B$2:$B$366,$A$2:$A$366,0.95,1,1)</f>
        <v>88.188981163860248</v>
      </c>
    </row>
    <row r="373" spans="1:5" x14ac:dyDescent="0.3">
      <c r="A373" s="1">
        <v>45663</v>
      </c>
      <c r="C373">
        <f>_xlfn.FORECAST.ETS(A373,$B$2:$B$366,$A$2:$A$366,1,1)</f>
        <v>29.526809189014482</v>
      </c>
      <c r="D373" s="2">
        <f>C373-_xlfn.FORECAST.ETS.CONFINT(A373,$B$2:$B$366,$A$2:$A$366,0.95,1,1)</f>
        <v>-25.376698473112494</v>
      </c>
      <c r="E373" s="2">
        <f>C373+_xlfn.FORECAST.ETS.CONFINT(A373,$B$2:$B$366,$A$2:$A$366,0.95,1,1)</f>
        <v>84.430316851141455</v>
      </c>
    </row>
    <row r="374" spans="1:5" x14ac:dyDescent="0.3">
      <c r="A374" s="1">
        <v>45664</v>
      </c>
      <c r="C374">
        <f>_xlfn.FORECAST.ETS(A374,$B$2:$B$366,$A$2:$A$366,1,1)</f>
        <v>44.017548522514943</v>
      </c>
      <c r="D374" s="2">
        <f>C374-_xlfn.FORECAST.ETS.CONFINT(A374,$B$2:$B$366,$A$2:$A$366,0.95,1,1)</f>
        <v>-15.770317225685204</v>
      </c>
      <c r="E374" s="2">
        <f>C374+_xlfn.FORECAST.ETS.CONFINT(A374,$B$2:$B$366,$A$2:$A$366,0.95,1,1)</f>
        <v>103.80541427071509</v>
      </c>
    </row>
    <row r="375" spans="1:5" x14ac:dyDescent="0.3">
      <c r="A375" s="1">
        <v>45665</v>
      </c>
      <c r="C375">
        <f>_xlfn.FORECAST.ETS(A375,$B$2:$B$366,$A$2:$A$366,1,1)</f>
        <v>60.088291079542856</v>
      </c>
      <c r="D375" s="2">
        <f>C375-_xlfn.FORECAST.ETS.CONFINT(A375,$B$2:$B$366,$A$2:$A$366,0.95,1,1)</f>
        <v>-0.90519473465334954</v>
      </c>
      <c r="E375" s="2">
        <f>C375+_xlfn.FORECAST.ETS.CONFINT(A375,$B$2:$B$366,$A$2:$A$366,0.95,1,1)</f>
        <v>121.08177689373906</v>
      </c>
    </row>
    <row r="376" spans="1:5" x14ac:dyDescent="0.3">
      <c r="A376" s="1">
        <v>45666</v>
      </c>
      <c r="C376">
        <f>_xlfn.FORECAST.ETS(A376,$B$2:$B$366,$A$2:$A$366,1,1)</f>
        <v>78.951873068272647</v>
      </c>
      <c r="D376" s="2">
        <f>C376-_xlfn.FORECAST.ETS.CONFINT(A376,$B$2:$B$366,$A$2:$A$366,0.95,1,1)</f>
        <v>16.76708107946633</v>
      </c>
      <c r="E376" s="2">
        <f>C376+_xlfn.FORECAST.ETS.CONFINT(A376,$B$2:$B$366,$A$2:$A$366,0.95,1,1)</f>
        <v>141.13666505707897</v>
      </c>
    </row>
    <row r="377" spans="1:5" x14ac:dyDescent="0.3">
      <c r="A377" s="1">
        <v>45667</v>
      </c>
      <c r="C377">
        <f>_xlfn.FORECAST.ETS(A377,$B$2:$B$366,$A$2:$A$366,1,1)</f>
        <v>62.662711798382027</v>
      </c>
      <c r="D377" s="2">
        <f>C377-_xlfn.FORECAST.ETS.CONFINT(A377,$B$2:$B$366,$A$2:$A$366,0.95,1,1)</f>
        <v>-0.69991410213302174</v>
      </c>
      <c r="E377" s="2">
        <f>C377+_xlfn.FORECAST.ETS.CONFINT(A377,$B$2:$B$366,$A$2:$A$366,0.95,1,1)</f>
        <v>126.02533769889708</v>
      </c>
    </row>
    <row r="378" spans="1:5" x14ac:dyDescent="0.3">
      <c r="A378" s="1">
        <v>45668</v>
      </c>
      <c r="C378">
        <f>_xlfn.FORECAST.ETS(A378,$B$2:$B$366,$A$2:$A$366,1,1)</f>
        <v>68.136529624626775</v>
      </c>
      <c r="D378" s="2">
        <f>C378-_xlfn.FORECAST.ETS.CONFINT(A378,$B$2:$B$366,$A$2:$A$366,0.95,1,1)</f>
        <v>3.6087706969433242</v>
      </c>
      <c r="E378" s="2">
        <f>C378+_xlfn.FORECAST.ETS.CONFINT(A378,$B$2:$B$366,$A$2:$A$366,0.95,1,1)</f>
        <v>132.66428855231021</v>
      </c>
    </row>
    <row r="379" spans="1:5" x14ac:dyDescent="0.3">
      <c r="A379" s="1">
        <v>45669</v>
      </c>
      <c r="C379">
        <f>_xlfn.FORECAST.ETS(A379,$B$2:$B$366,$A$2:$A$366,1,1)</f>
        <v>34.133900205188944</v>
      </c>
      <c r="D379" s="2">
        <f>C379-_xlfn.FORECAST.ETS.CONFINT(A379,$B$2:$B$366,$A$2:$A$366,0.95,1,1)</f>
        <v>-31.546999833278015</v>
      </c>
      <c r="E379" s="2">
        <f>C379+_xlfn.FORECAST.ETS.CONFINT(A379,$B$2:$B$366,$A$2:$A$366,0.95,1,1)</f>
        <v>99.814800243655895</v>
      </c>
    </row>
    <row r="380" spans="1:5" x14ac:dyDescent="0.3">
      <c r="A380" s="1">
        <v>45670</v>
      </c>
      <c r="C380">
        <f>_xlfn.FORECAST.ETS(A380,$B$2:$B$366,$A$2:$A$366,1,1)</f>
        <v>29.053618378028954</v>
      </c>
      <c r="D380" s="2">
        <f>C380-_xlfn.FORECAST.ETS.CONFINT(A380,$B$2:$B$366,$A$2:$A$366,0.95,1,1)</f>
        <v>-37.769084166991888</v>
      </c>
      <c r="E380" s="2">
        <f>C380+_xlfn.FORECAST.ETS.CONFINT(A380,$B$2:$B$366,$A$2:$A$366,0.95,1,1)</f>
        <v>95.876320923049803</v>
      </c>
    </row>
    <row r="381" spans="1:5" x14ac:dyDescent="0.3">
      <c r="A381" s="1">
        <v>45671</v>
      </c>
      <c r="C381">
        <f>_xlfn.FORECAST.ETS(A381,$B$2:$B$366,$A$2:$A$366,1,1)</f>
        <v>43.544357711529415</v>
      </c>
      <c r="D381" s="2">
        <f>C381-_xlfn.FORECAST.ETS.CONFINT(A381,$B$2:$B$366,$A$2:$A$366,0.95,1,1)</f>
        <v>-27.455727426564422</v>
      </c>
      <c r="E381" s="2">
        <f>C381+_xlfn.FORECAST.ETS.CONFINT(A381,$B$2:$B$366,$A$2:$A$366,0.95,1,1)</f>
        <v>114.54444284962325</v>
      </c>
    </row>
    <row r="382" spans="1:5" x14ac:dyDescent="0.3">
      <c r="A382" s="1">
        <v>45672</v>
      </c>
      <c r="C382">
        <f>_xlfn.FORECAST.ETS(A382,$B$2:$B$366,$A$2:$A$366,1,1)</f>
        <v>59.615100268557327</v>
      </c>
      <c r="D382" s="2">
        <f>C382-_xlfn.FORECAST.ETS.CONFINT(A382,$B$2:$B$366,$A$2:$A$366,0.95,1,1)</f>
        <v>-12.458515122590086</v>
      </c>
      <c r="E382" s="2">
        <f>C382+_xlfn.FORECAST.ETS.CONFINT(A382,$B$2:$B$366,$A$2:$A$366,0.95,1,1)</f>
        <v>131.68871565970474</v>
      </c>
    </row>
    <row r="383" spans="1:5" x14ac:dyDescent="0.3">
      <c r="A383" s="1">
        <v>45673</v>
      </c>
      <c r="C383">
        <f>_xlfn.FORECAST.ETS(A383,$B$2:$B$366,$A$2:$A$366,1,1)</f>
        <v>78.478682257287119</v>
      </c>
      <c r="D383" s="2">
        <f>C383-_xlfn.FORECAST.ETS.CONFINT(A383,$B$2:$B$366,$A$2:$A$366,0.95,1,1)</f>
        <v>5.339383696668321</v>
      </c>
      <c r="E383" s="2">
        <f>C383+_xlfn.FORECAST.ETS.CONFINT(A383,$B$2:$B$366,$A$2:$A$366,0.95,1,1)</f>
        <v>151.6179808179059</v>
      </c>
    </row>
    <row r="384" spans="1:5" x14ac:dyDescent="0.3">
      <c r="A384" s="1">
        <v>45674</v>
      </c>
      <c r="C384">
        <f>_xlfn.FORECAST.ETS(A384,$B$2:$B$366,$A$2:$A$366,1,1)</f>
        <v>62.189520987396506</v>
      </c>
      <c r="D384" s="2">
        <f>C384-_xlfn.FORECAST.ETS.CONFINT(A384,$B$2:$B$366,$A$2:$A$366,0.95,1,1)</f>
        <v>-12.007981034515282</v>
      </c>
      <c r="E384" s="2">
        <f>C384+_xlfn.FORECAST.ETS.CONFINT(A384,$B$2:$B$366,$A$2:$A$366,0.95,1,1)</f>
        <v>136.38702300930828</v>
      </c>
    </row>
    <row r="385" spans="1:5" x14ac:dyDescent="0.3">
      <c r="A385" s="1">
        <v>45675</v>
      </c>
      <c r="C385">
        <f>_xlfn.FORECAST.ETS(A385,$B$2:$B$366,$A$2:$A$366,1,1)</f>
        <v>67.663338813641246</v>
      </c>
      <c r="D385" s="2">
        <f>C385-_xlfn.FORECAST.ETS.CONFINT(A385,$B$2:$B$366,$A$2:$A$366,0.95,1,1)</f>
        <v>-7.585231366249829</v>
      </c>
      <c r="E385" s="2">
        <f>C385+_xlfn.FORECAST.ETS.CONFINT(A385,$B$2:$B$366,$A$2:$A$366,0.95,1,1)</f>
        <v>142.91190899353234</v>
      </c>
    </row>
    <row r="386" spans="1:5" x14ac:dyDescent="0.3">
      <c r="A386" s="1">
        <v>45676</v>
      </c>
      <c r="C386">
        <f>_xlfn.FORECAST.ETS(A386,$B$2:$B$366,$A$2:$A$366,1,1)</f>
        <v>33.660709394203423</v>
      </c>
      <c r="D386" s="2">
        <f>C386-_xlfn.FORECAST.ETS.CONFINT(A386,$B$2:$B$366,$A$2:$A$366,0.95,1,1)</f>
        <v>-42.632116998116373</v>
      </c>
      <c r="E386" s="2">
        <f>C386+_xlfn.FORECAST.ETS.CONFINT(A386,$B$2:$B$366,$A$2:$A$366,0.95,1,1)</f>
        <v>109.95353578652322</v>
      </c>
    </row>
    <row r="387" spans="1:5" x14ac:dyDescent="0.3">
      <c r="A387" s="1">
        <v>45677</v>
      </c>
      <c r="C387">
        <f>_xlfn.FORECAST.ETS(A387,$B$2:$B$366,$A$2:$A$366,1,1)</f>
        <v>28.580427567043433</v>
      </c>
      <c r="D387" s="2">
        <f>C387-_xlfn.FORECAST.ETS.CONFINT(A387,$B$2:$B$366,$A$2:$A$366,0.95,1,1)</f>
        <v>-48.750147125206936</v>
      </c>
      <c r="E387" s="2">
        <f>C387+_xlfn.FORECAST.ETS.CONFINT(A387,$B$2:$B$366,$A$2:$A$366,0.95,1,1)</f>
        <v>105.9110022592938</v>
      </c>
    </row>
    <row r="388" spans="1:5" x14ac:dyDescent="0.3">
      <c r="A388" s="1">
        <v>45678</v>
      </c>
      <c r="C388">
        <f>_xlfn.FORECAST.ETS(A388,$B$2:$B$366,$A$2:$A$366,1,1)</f>
        <v>43.071166900543886</v>
      </c>
      <c r="D388" s="2">
        <f>C388-_xlfn.FORECAST.ETS.CONFINT(A388,$B$2:$B$366,$A$2:$A$366,0.95,1,1)</f>
        <v>-37.993707166488107</v>
      </c>
      <c r="E388" s="2">
        <f>C388+_xlfn.FORECAST.ETS.CONFINT(A388,$B$2:$B$366,$A$2:$A$366,0.95,1,1)</f>
        <v>124.13604096757588</v>
      </c>
    </row>
    <row r="389" spans="1:5" x14ac:dyDescent="0.3">
      <c r="A389" s="1">
        <v>45679</v>
      </c>
      <c r="C389">
        <f>_xlfn.FORECAST.ETS(A389,$B$2:$B$366,$A$2:$A$366,1,1)</f>
        <v>59.141909457571813</v>
      </c>
      <c r="D389" s="2">
        <f>C389-_xlfn.FORECAST.ETS.CONFINT(A389,$B$2:$B$366,$A$2:$A$366,0.95,1,1)</f>
        <v>-22.914766153423287</v>
      </c>
      <c r="E389" s="2">
        <f>C389+_xlfn.FORECAST.ETS.CONFINT(A389,$B$2:$B$366,$A$2:$A$366,0.95,1,1)</f>
        <v>141.1985850685669</v>
      </c>
    </row>
    <row r="390" spans="1:5" x14ac:dyDescent="0.3">
      <c r="A390" s="1">
        <v>45680</v>
      </c>
      <c r="C390">
        <f>_xlfn.FORECAST.ETS(A390,$B$2:$B$366,$A$2:$A$366,1,1)</f>
        <v>78.005491446301605</v>
      </c>
      <c r="D390" s="2">
        <f>C390-_xlfn.FORECAST.ETS.CONFINT(A390,$B$2:$B$366,$A$2:$A$366,0.95,1,1)</f>
        <v>-5.0382898993070029</v>
      </c>
      <c r="E390" s="2">
        <f>C390+_xlfn.FORECAST.ETS.CONFINT(A390,$B$2:$B$366,$A$2:$A$366,0.95,1,1)</f>
        <v>161.0492727919102</v>
      </c>
    </row>
    <row r="391" spans="1:5" x14ac:dyDescent="0.3">
      <c r="A391" s="1">
        <v>45681</v>
      </c>
      <c r="C391">
        <f>_xlfn.FORECAST.ETS(A391,$B$2:$B$366,$A$2:$A$366,1,1)</f>
        <v>61.716330176410985</v>
      </c>
      <c r="D391" s="2">
        <f>C391-_xlfn.FORECAST.ETS.CONFINT(A391,$B$2:$B$366,$A$2:$A$366,0.95,1,1)</f>
        <v>-22.310052421921888</v>
      </c>
      <c r="E391" s="2">
        <f>C391+_xlfn.FORECAST.ETS.CONFINT(A391,$B$2:$B$366,$A$2:$A$366,0.95,1,1)</f>
        <v>145.74271277474386</v>
      </c>
    </row>
    <row r="392" spans="1:5" x14ac:dyDescent="0.3">
      <c r="A392" s="1">
        <v>45682</v>
      </c>
      <c r="C392">
        <f>_xlfn.FORECAST.ETS(A392,$B$2:$B$366,$A$2:$A$366,1,1)</f>
        <v>67.190148002655718</v>
      </c>
      <c r="D392" s="2">
        <f>C392-_xlfn.FORECAST.ETS.CONFINT(A392,$B$2:$B$366,$A$2:$A$366,0.95,1,1)</f>
        <v>-17.814513110666326</v>
      </c>
      <c r="E392" s="2">
        <f>C392+_xlfn.FORECAST.ETS.CONFINT(A392,$B$2:$B$366,$A$2:$A$366,0.95,1,1)</f>
        <v>152.19480911597776</v>
      </c>
    </row>
    <row r="393" spans="1:5" x14ac:dyDescent="0.3">
      <c r="A393" s="1">
        <v>45683</v>
      </c>
      <c r="C393">
        <f>_xlfn.FORECAST.ETS(A393,$B$2:$B$366,$A$2:$A$366,1,1)</f>
        <v>33.187518583217894</v>
      </c>
      <c r="D393" s="2">
        <f>C393-_xlfn.FORECAST.ETS.CONFINT(A393,$B$2:$B$366,$A$2:$A$366,0.95,1,1)</f>
        <v>-52.791271109213312</v>
      </c>
      <c r="E393" s="2">
        <f>C393+_xlfn.FORECAST.ETS.CONFINT(A393,$B$2:$B$366,$A$2:$A$366,0.95,1,1)</f>
        <v>119.1663082756491</v>
      </c>
    </row>
    <row r="394" spans="1:5" x14ac:dyDescent="0.3">
      <c r="A394" s="1">
        <v>45684</v>
      </c>
      <c r="C394">
        <f>_xlfn.FORECAST.ETS(A394,$B$2:$B$366,$A$2:$A$366,1,1)</f>
        <v>28.107236756057912</v>
      </c>
      <c r="D394" s="2">
        <f>C394-_xlfn.FORECAST.ETS.CONFINT(A394,$B$2:$B$366,$A$2:$A$366,0.95,1,1)</f>
        <v>-58.841696026497473</v>
      </c>
      <c r="E394" s="2">
        <f>C394+_xlfn.FORECAST.ETS.CONFINT(A394,$B$2:$B$366,$A$2:$A$366,0.95,1,1)</f>
        <v>115.0561695386133</v>
      </c>
    </row>
    <row r="395" spans="1:5" x14ac:dyDescent="0.3">
      <c r="A395" s="1">
        <v>45685</v>
      </c>
      <c r="C395">
        <f>_xlfn.FORECAST.ETS(A395,$B$2:$B$366,$A$2:$A$366,1,1)</f>
        <v>42.597976089558372</v>
      </c>
      <c r="D395" s="2">
        <f>C395-_xlfn.FORECAST.ETS.CONFINT(A395,$B$2:$B$366,$A$2:$A$366,0.95,1,1)</f>
        <v>-47.776706108313434</v>
      </c>
      <c r="E395" s="2">
        <f>C395+_xlfn.FORECAST.ETS.CONFINT(A395,$B$2:$B$366,$A$2:$A$366,0.95,1,1)</f>
        <v>132.97265828743019</v>
      </c>
    </row>
    <row r="396" spans="1:5" x14ac:dyDescent="0.3">
      <c r="A396" s="1">
        <v>45686</v>
      </c>
      <c r="C396">
        <f>_xlfn.FORECAST.ETS(A396,$B$2:$B$366,$A$2:$A$366,1,1)</f>
        <v>58.668718646586285</v>
      </c>
      <c r="D396" s="2">
        <f>C396-_xlfn.FORECAST.ETS.CONFINT(A396,$B$2:$B$366,$A$2:$A$366,0.95,1,1)</f>
        <v>-32.642673742740726</v>
      </c>
      <c r="E396" s="2">
        <f>C396+_xlfn.FORECAST.ETS.CONFINT(A396,$B$2:$B$366,$A$2:$A$366,0.95,1,1)</f>
        <v>149.9801110359133</v>
      </c>
    </row>
    <row r="397" spans="1:5" x14ac:dyDescent="0.3">
      <c r="A397" s="1">
        <v>45687</v>
      </c>
      <c r="C397">
        <f>_xlfn.FORECAST.ETS(A397,$B$2:$B$366,$A$2:$A$366,1,1)</f>
        <v>77.532300635316076</v>
      </c>
      <c r="D397" s="2">
        <f>C397-_xlfn.FORECAST.ETS.CONFINT(A397,$B$2:$B$366,$A$2:$A$366,0.95,1,1)</f>
        <v>-14.71289095419084</v>
      </c>
      <c r="E397" s="2">
        <f>C397+_xlfn.FORECAST.ETS.CONFINT(A397,$B$2:$B$366,$A$2:$A$366,0.95,1,1)</f>
        <v>169.77749222482299</v>
      </c>
    </row>
    <row r="398" spans="1:5" x14ac:dyDescent="0.3">
      <c r="A398" s="1">
        <v>45688</v>
      </c>
      <c r="C398">
        <f>_xlfn.FORECAST.ETS(A398,$B$2:$B$366,$A$2:$A$366,1,1)</f>
        <v>61.243139365425456</v>
      </c>
      <c r="D398" s="2">
        <f>C398-_xlfn.FORECAST.ETS.CONFINT(A398,$B$2:$B$366,$A$2:$A$366,0.95,1,1)</f>
        <v>-31.933051251051445</v>
      </c>
      <c r="E398" s="2">
        <f>C398+_xlfn.FORECAST.ETS.CONFINT(A398,$B$2:$B$366,$A$2:$A$366,0.95,1,1)</f>
        <v>154.41932998190237</v>
      </c>
    </row>
    <row r="399" spans="1:5" x14ac:dyDescent="0.3">
      <c r="A399" s="1">
        <v>45689</v>
      </c>
      <c r="C399">
        <f>_xlfn.FORECAST.ETS(A399,$B$2:$B$366,$A$2:$A$366,1,1)</f>
        <v>66.716957191670204</v>
      </c>
      <c r="D399" s="2">
        <f>C399-_xlfn.FORECAST.ETS.CONFINT(A399,$B$2:$B$366,$A$2:$A$366,0.95,1,1)</f>
        <v>-27.387538454538941</v>
      </c>
      <c r="E399" s="2">
        <f>C399+_xlfn.FORECAST.ETS.CONFINT(A399,$B$2:$B$366,$A$2:$A$366,0.95,1,1)</f>
        <v>160.82145283787935</v>
      </c>
    </row>
    <row r="400" spans="1:5" x14ac:dyDescent="0.3">
      <c r="A400" s="1">
        <v>45690</v>
      </c>
      <c r="C400">
        <f>_xlfn.FORECAST.ETS(A400,$B$2:$B$366,$A$2:$A$366,1,1)</f>
        <v>32.714327772232373</v>
      </c>
      <c r="D400" s="2">
        <f>C400-_xlfn.FORECAST.ETS.CONFINT(A400,$B$2:$B$366,$A$2:$A$366,0.95,1,1)</f>
        <v>-62.315880698459019</v>
      </c>
      <c r="E400" s="2">
        <f>C400+_xlfn.FORECAST.ETS.CONFINT(A400,$B$2:$B$366,$A$2:$A$366,0.95,1,1)</f>
        <v>127.74453624292377</v>
      </c>
    </row>
    <row r="401" spans="1:5" x14ac:dyDescent="0.3">
      <c r="A401" s="1">
        <v>45691</v>
      </c>
      <c r="C401">
        <f>_xlfn.FORECAST.ETS(A401,$B$2:$B$366,$A$2:$A$366,1,1)</f>
        <v>27.634045945072383</v>
      </c>
      <c r="D401" s="2">
        <f>C401-_xlfn.FORECAST.ETS.CONFINT(A401,$B$2:$B$366,$A$2:$A$366,0.95,1,1)</f>
        <v>-68.319380792982059</v>
      </c>
      <c r="E401" s="2">
        <f>C401+_xlfn.FORECAST.ETS.CONFINT(A401,$B$2:$B$366,$A$2:$A$366,0.95,1,1)</f>
        <v>123.58747268312683</v>
      </c>
    </row>
    <row r="402" spans="1:5" x14ac:dyDescent="0.3">
      <c r="A402" s="1">
        <v>45692</v>
      </c>
      <c r="C402">
        <f>_xlfn.FORECAST.ETS(A402,$B$2:$B$366,$A$2:$A$366,1,1)</f>
        <v>42.124785278572844</v>
      </c>
      <c r="D402" s="2">
        <f>C402-_xlfn.FORECAST.ETS.CONFINT(A402,$B$2:$B$366,$A$2:$A$366,0.95,1,1)</f>
        <v>-57.025148418753744</v>
      </c>
      <c r="E402" s="2">
        <f>C402+_xlfn.FORECAST.ETS.CONFINT(A402,$B$2:$B$366,$A$2:$A$366,0.95,1,1)</f>
        <v>141.27471897589942</v>
      </c>
    </row>
    <row r="403" spans="1:5" x14ac:dyDescent="0.3">
      <c r="A403" s="1">
        <v>45693</v>
      </c>
      <c r="C403">
        <f>_xlfn.FORECAST.ETS(A403,$B$2:$B$366,$A$2:$A$366,1,1)</f>
        <v>58.195527835600757</v>
      </c>
      <c r="D403" s="2">
        <f>C403-_xlfn.FORECAST.ETS.CONFINT(A403,$B$2:$B$366,$A$2:$A$366,0.95,1,1)</f>
        <v>-41.852022243247845</v>
      </c>
      <c r="E403" s="2">
        <f>C403+_xlfn.FORECAST.ETS.CONFINT(A403,$B$2:$B$366,$A$2:$A$366,0.95,1,1)</f>
        <v>158.24307791444937</v>
      </c>
    </row>
    <row r="404" spans="1:5" x14ac:dyDescent="0.3">
      <c r="A404" s="1">
        <v>45694</v>
      </c>
      <c r="C404">
        <f>_xlfn.FORECAST.ETS(A404,$B$2:$B$366,$A$2:$A$366,1,1)</f>
        <v>77.059109824330548</v>
      </c>
      <c r="D404" s="2">
        <f>C404-_xlfn.FORECAST.ETS.CONFINT(A404,$B$2:$B$366,$A$2:$A$366,0.95,1,1)</f>
        <v>-23.884257394828822</v>
      </c>
      <c r="E404" s="2">
        <f>C404+_xlfn.FORECAST.ETS.CONFINT(A404,$B$2:$B$366,$A$2:$A$366,0.95,1,1)</f>
        <v>178.00247704348993</v>
      </c>
    </row>
    <row r="405" spans="1:5" x14ac:dyDescent="0.3">
      <c r="A405" s="1">
        <v>45695</v>
      </c>
      <c r="C405">
        <f>_xlfn.FORECAST.ETS(A405,$B$2:$B$366,$A$2:$A$366,1,1)</f>
        <v>60.769948554439935</v>
      </c>
      <c r="D405" s="2">
        <f>C405-_xlfn.FORECAST.ETS.CONFINT(A405,$B$2:$B$366,$A$2:$A$366,0.95,1,1)</f>
        <v>-41.067505361010234</v>
      </c>
      <c r="E405" s="2">
        <f>C405+_xlfn.FORECAST.ETS.CONFINT(A405,$B$2:$B$366,$A$2:$A$366,0.95,1,1)</f>
        <v>162.6074024698901</v>
      </c>
    </row>
    <row r="406" spans="1:5" x14ac:dyDescent="0.3">
      <c r="A406" s="1">
        <v>45696</v>
      </c>
      <c r="C406">
        <f>_xlfn.FORECAST.ETS(A406,$B$2:$B$366,$A$2:$A$366,1,1)</f>
        <v>66.243766380684676</v>
      </c>
      <c r="D406" s="2">
        <f>C406-_xlfn.FORECAST.ETS.CONFINT(A406,$B$2:$B$366,$A$2:$A$366,0.95,1,1)</f>
        <v>-36.486110099373434</v>
      </c>
      <c r="E406" s="2">
        <f>C406+_xlfn.FORECAST.ETS.CONFINT(A406,$B$2:$B$366,$A$2:$A$366,0.95,1,1)</f>
        <v>168.97364286074279</v>
      </c>
    </row>
    <row r="407" spans="1:5" x14ac:dyDescent="0.3">
      <c r="A407" s="1">
        <v>45697</v>
      </c>
      <c r="C407">
        <f>_xlfn.FORECAST.ETS(A407,$B$2:$B$366,$A$2:$A$366,1,1)</f>
        <v>32.241136961246852</v>
      </c>
      <c r="D407" s="2">
        <f>C407-_xlfn.FORECAST.ETS.CONFINT(A407,$B$2:$B$366,$A$2:$A$366,0.95,1,1)</f>
        <v>-71.379561897291424</v>
      </c>
      <c r="E407" s="2">
        <f>C407+_xlfn.FORECAST.ETS.CONFINT(A407,$B$2:$B$366,$A$2:$A$366,0.95,1,1)</f>
        <v>135.86183581978514</v>
      </c>
    </row>
    <row r="408" spans="1:5" x14ac:dyDescent="0.3">
      <c r="A408" s="1">
        <v>45698</v>
      </c>
      <c r="C408">
        <f>_xlfn.FORECAST.ETS(A408,$B$2:$B$366,$A$2:$A$366,1,1)</f>
        <v>27.160855134086862</v>
      </c>
      <c r="D408" s="2">
        <f>C408-_xlfn.FORECAST.ETS.CONFINT(A408,$B$2:$B$366,$A$2:$A$366,0.95,1,1)</f>
        <v>-77.349127606621821</v>
      </c>
      <c r="E408" s="2">
        <f>C408+_xlfn.FORECAST.ETS.CONFINT(A408,$B$2:$B$366,$A$2:$A$366,0.95,1,1)</f>
        <v>131.67083787479555</v>
      </c>
    </row>
    <row r="409" spans="1:5" x14ac:dyDescent="0.3">
      <c r="A409" s="1">
        <v>45699</v>
      </c>
      <c r="C409">
        <f>_xlfn.FORECAST.ETS(A409,$B$2:$B$366,$A$2:$A$366,1,1)</f>
        <v>41.651594467587316</v>
      </c>
      <c r="D409" s="2">
        <f>C409-_xlfn.FORECAST.ETS.CONFINT(A409,$B$2:$B$366,$A$2:$A$366,0.95,1,1)</f>
        <v>-65.876920145688757</v>
      </c>
      <c r="E409" s="2">
        <f>C409+_xlfn.FORECAST.ETS.CONFINT(A409,$B$2:$B$366,$A$2:$A$366,0.95,1,1)</f>
        <v>149.18010908086339</v>
      </c>
    </row>
    <row r="410" spans="1:5" x14ac:dyDescent="0.3">
      <c r="A410" s="1">
        <v>45700</v>
      </c>
      <c r="C410">
        <f>_xlfn.FORECAST.ETS(A410,$B$2:$B$366,$A$2:$A$366,1,1)</f>
        <v>57.722337024615243</v>
      </c>
      <c r="D410" s="2">
        <f>C410-_xlfn.FORECAST.ETS.CONFINT(A410,$B$2:$B$366,$A$2:$A$366,0.95,1,1)</f>
        <v>-50.675139147176949</v>
      </c>
      <c r="E410" s="2">
        <f>C410+_xlfn.FORECAST.ETS.CONFINT(A410,$B$2:$B$366,$A$2:$A$366,0.95,1,1)</f>
        <v>166.11981319640745</v>
      </c>
    </row>
    <row r="411" spans="1:5" x14ac:dyDescent="0.3">
      <c r="A411" s="1">
        <v>45701</v>
      </c>
      <c r="C411">
        <f>_xlfn.FORECAST.ETS(A411,$B$2:$B$366,$A$2:$A$366,1,1)</f>
        <v>76.585919013345034</v>
      </c>
      <c r="D411" s="2">
        <f>C411-_xlfn.FORECAST.ETS.CONFINT(A411,$B$2:$B$366,$A$2:$A$366,0.95,1,1)</f>
        <v>-32.679458854618687</v>
      </c>
      <c r="E411" s="2">
        <f>C411+_xlfn.FORECAST.ETS.CONFINT(A411,$B$2:$B$366,$A$2:$A$366,0.95,1,1)</f>
        <v>185.85129688130877</v>
      </c>
    </row>
    <row r="412" spans="1:5" x14ac:dyDescent="0.3">
      <c r="A412" s="1">
        <v>45702</v>
      </c>
      <c r="C412">
        <f>_xlfn.FORECAST.ETS(A412,$B$2:$B$366,$A$2:$A$366,1,1)</f>
        <v>60.296757743454414</v>
      </c>
      <c r="D412" s="2">
        <f>C412-_xlfn.FORECAST.ETS.CONFINT(A412,$B$2:$B$366,$A$2:$A$366,0.95,1,1)</f>
        <v>-49.835506725644684</v>
      </c>
      <c r="E412" s="2">
        <f>C412+_xlfn.FORECAST.ETS.CONFINT(A412,$B$2:$B$366,$A$2:$A$366,0.95,1,1)</f>
        <v>170.42902221255352</v>
      </c>
    </row>
    <row r="413" spans="1:5" x14ac:dyDescent="0.3">
      <c r="A413" s="1">
        <v>45703</v>
      </c>
      <c r="C413">
        <f>_xlfn.FORECAST.ETS(A413,$B$2:$B$366,$A$2:$A$366,1,1)</f>
        <v>65.770575569699162</v>
      </c>
      <c r="D413" s="2">
        <f>C413-_xlfn.FORECAST.ETS.CONFINT(A413,$B$2:$B$366,$A$2:$A$366,0.95,1,1)</f>
        <v>-45.227603745605293</v>
      </c>
      <c r="E413" s="2">
        <f>C413+_xlfn.FORECAST.ETS.CONFINT(A413,$B$2:$B$366,$A$2:$A$366,0.95,1,1)</f>
        <v>176.7687548850036</v>
      </c>
    </row>
    <row r="414" spans="1:5" x14ac:dyDescent="0.3">
      <c r="A414" s="1">
        <v>45704</v>
      </c>
      <c r="C414">
        <f>_xlfn.FORECAST.ETS(A414,$B$2:$B$366,$A$2:$A$366,1,1)</f>
        <v>31.767946150261324</v>
      </c>
      <c r="D414" s="2">
        <f>C414-_xlfn.FORECAST.ETS.CONFINT(A414,$B$2:$B$366,$A$2:$A$366,0.95,1,1)</f>
        <v>-80.095218228374577</v>
      </c>
      <c r="E414" s="2">
        <f>C414+_xlfn.FORECAST.ETS.CONFINT(A414,$B$2:$B$366,$A$2:$A$366,0.95,1,1)</f>
        <v>143.63111052889724</v>
      </c>
    </row>
    <row r="415" spans="1:5" x14ac:dyDescent="0.3">
      <c r="A415" s="1">
        <v>45705</v>
      </c>
      <c r="C415">
        <f>_xlfn.FORECAST.ETS(A415,$B$2:$B$366,$A$2:$A$366,1,1)</f>
        <v>26.687664323101341</v>
      </c>
      <c r="D415" s="2">
        <f>C415-_xlfn.FORECAST.ETS.CONFINT(A415,$B$2:$B$366,$A$2:$A$366,0.95,1,1)</f>
        <v>-86.039595996084287</v>
      </c>
      <c r="E415" s="2">
        <f>C415+_xlfn.FORECAST.ETS.CONFINT(A415,$B$2:$B$366,$A$2:$A$366,0.95,1,1)</f>
        <v>139.41492464228696</v>
      </c>
    </row>
    <row r="416" spans="1:5" x14ac:dyDescent="0.3">
      <c r="A416" s="1">
        <v>45706</v>
      </c>
      <c r="C416">
        <f>_xlfn.FORECAST.ETS(A416,$B$2:$B$366,$A$2:$A$366,1,1)</f>
        <v>41.178403656601802</v>
      </c>
      <c r="D416" s="2">
        <f>C416-_xlfn.FORECAST.ETS.CONFINT(A416,$B$2:$B$366,$A$2:$A$366,0.95,1,1)</f>
        <v>-74.424747808252761</v>
      </c>
      <c r="E416" s="2">
        <f>C416+_xlfn.FORECAST.ETS.CONFINT(A416,$B$2:$B$366,$A$2:$A$366,0.95,1,1)</f>
        <v>156.78155512145636</v>
      </c>
    </row>
    <row r="417" spans="1:5" x14ac:dyDescent="0.3">
      <c r="A417" s="1">
        <v>45707</v>
      </c>
      <c r="C417">
        <f>_xlfn.FORECAST.ETS(A417,$B$2:$B$366,$A$2:$A$366,1,1)</f>
        <v>57.249146213629714</v>
      </c>
      <c r="D417" s="2">
        <f>C417-_xlfn.FORECAST.ETS.CONFINT(A417,$B$2:$B$366,$A$2:$A$366,0.95,1,1)</f>
        <v>-59.20153523118303</v>
      </c>
      <c r="E417" s="2">
        <f>C417+_xlfn.FORECAST.ETS.CONFINT(A417,$B$2:$B$366,$A$2:$A$366,0.95,1,1)</f>
        <v>173.69982765844247</v>
      </c>
    </row>
    <row r="418" spans="1:5" x14ac:dyDescent="0.3">
      <c r="A418" s="1">
        <v>45708</v>
      </c>
      <c r="C418">
        <f>_xlfn.FORECAST.ETS(A418,$B$2:$B$366,$A$2:$A$366,1,1)</f>
        <v>76.112728202359506</v>
      </c>
      <c r="D418" s="2">
        <f>C418-_xlfn.FORECAST.ETS.CONFINT(A418,$B$2:$B$366,$A$2:$A$366,0.95,1,1)</f>
        <v>-41.184939100214436</v>
      </c>
      <c r="E418" s="2">
        <f>C418+_xlfn.FORECAST.ETS.CONFINT(A418,$B$2:$B$366,$A$2:$A$366,0.95,1,1)</f>
        <v>193.41039550493343</v>
      </c>
    </row>
    <row r="419" spans="1:5" x14ac:dyDescent="0.3">
      <c r="A419" s="1">
        <v>45709</v>
      </c>
      <c r="C419">
        <f>_xlfn.FORECAST.ETS(A419,$B$2:$B$366,$A$2:$A$366,1,1)</f>
        <v>59.823566932468886</v>
      </c>
      <c r="D419" s="2">
        <f>C419-_xlfn.FORECAST.ETS.CONFINT(A419,$B$2:$B$366,$A$2:$A$366,0.95,1,1)</f>
        <v>-58.320572182040173</v>
      </c>
      <c r="E419" s="2">
        <f>C419+_xlfn.FORECAST.ETS.CONFINT(A419,$B$2:$B$366,$A$2:$A$366,0.95,1,1)</f>
        <v>177.96770604697795</v>
      </c>
    </row>
    <row r="420" spans="1:5" x14ac:dyDescent="0.3">
      <c r="A420" s="1">
        <v>45710</v>
      </c>
      <c r="C420">
        <f>_xlfn.FORECAST.ETS(A420,$B$2:$B$366,$A$2:$A$366,1,1)</f>
        <v>65.297384758713633</v>
      </c>
      <c r="D420" s="2">
        <f>C420-_xlfn.FORECAST.ETS.CONFINT(A420,$B$2:$B$366,$A$2:$A$366,0.95,1,1)</f>
        <v>-53.692741335516715</v>
      </c>
      <c r="E420" s="2">
        <f>C420+_xlfn.FORECAST.ETS.CONFINT(A420,$B$2:$B$366,$A$2:$A$366,0.95,1,1)</f>
        <v>184.28751085294397</v>
      </c>
    </row>
    <row r="421" spans="1:5" x14ac:dyDescent="0.3">
      <c r="A421" s="1">
        <v>45711</v>
      </c>
      <c r="C421">
        <f>_xlfn.FORECAST.ETS(A421,$B$2:$B$366,$A$2:$A$366,1,1)</f>
        <v>31.294755339275802</v>
      </c>
      <c r="D421" s="2">
        <f>C421-_xlfn.FORECAST.ETS.CONFINT(A421,$B$2:$B$366,$A$2:$A$366,0.95,1,1)</f>
        <v>-88.540901285005134</v>
      </c>
      <c r="E421" s="2">
        <f>C421+_xlfn.FORECAST.ETS.CONFINT(A421,$B$2:$B$366,$A$2:$A$366,0.95,1,1)</f>
        <v>151.13041196355675</v>
      </c>
    </row>
    <row r="422" spans="1:5" x14ac:dyDescent="0.3">
      <c r="A422" s="1">
        <v>45712</v>
      </c>
      <c r="C422">
        <f>_xlfn.FORECAST.ETS(A422,$B$2:$B$366,$A$2:$A$366,1,1)</f>
        <v>26.214473512115813</v>
      </c>
      <c r="D422" s="2">
        <f>C422-_xlfn.FORECAST.ETS.CONFINT(A422,$B$2:$B$366,$A$2:$A$366,0.95,1,1)</f>
        <v>-94.466284774256451</v>
      </c>
      <c r="E422" s="2">
        <f>C422+_xlfn.FORECAST.ETS.CONFINT(A422,$B$2:$B$366,$A$2:$A$366,0.95,1,1)</f>
        <v>146.89523179848808</v>
      </c>
    </row>
    <row r="423" spans="1:5" x14ac:dyDescent="0.3">
      <c r="A423" s="1">
        <v>45713</v>
      </c>
      <c r="C423">
        <f>_xlfn.FORECAST.ETS(A423,$B$2:$B$366,$A$2:$A$366,1,1)</f>
        <v>40.705212845616273</v>
      </c>
      <c r="D423" s="2">
        <f>C423-_xlfn.FORECAST.ETS.CONFINT(A423,$B$2:$B$366,$A$2:$A$366,0.95,1,1)</f>
        <v>-82.734327056191418</v>
      </c>
      <c r="E423" s="2">
        <f>C423+_xlfn.FORECAST.ETS.CONFINT(A423,$B$2:$B$366,$A$2:$A$366,0.95,1,1)</f>
        <v>164.14475274742398</v>
      </c>
    </row>
    <row r="424" spans="1:5" x14ac:dyDescent="0.3">
      <c r="A424" s="1">
        <v>45714</v>
      </c>
      <c r="C424">
        <f>_xlfn.FORECAST.ETS(A424,$B$2:$B$366,$A$2:$A$366,1,1)</f>
        <v>56.775955402644186</v>
      </c>
      <c r="D424" s="2">
        <f>C424-_xlfn.FORECAST.ETS.CONFINT(A424,$B$2:$B$366,$A$2:$A$366,0.95,1,1)</f>
        <v>-67.494904095472549</v>
      </c>
      <c r="E424" s="2">
        <f>C424+_xlfn.FORECAST.ETS.CONFINT(A424,$B$2:$B$366,$A$2:$A$366,0.95,1,1)</f>
        <v>181.04681490076092</v>
      </c>
    </row>
    <row r="425" spans="1:5" x14ac:dyDescent="0.3">
      <c r="A425" s="1">
        <v>45715</v>
      </c>
      <c r="C425">
        <f>_xlfn.FORECAST.ETS(A425,$B$2:$B$366,$A$2:$A$366,1,1)</f>
        <v>75.639537391373977</v>
      </c>
      <c r="D425" s="2">
        <f>C425-_xlfn.FORECAST.ETS.CONFINT(A425,$B$2:$B$366,$A$2:$A$366,0.95,1,1)</f>
        <v>-49.462470528208655</v>
      </c>
      <c r="E425" s="2">
        <f>C425+_xlfn.FORECAST.ETS.CONFINT(A425,$B$2:$B$366,$A$2:$A$366,0.95,1,1)</f>
        <v>200.74154531095661</v>
      </c>
    </row>
    <row r="426" spans="1:5" x14ac:dyDescent="0.3">
      <c r="A426" s="1">
        <v>45716</v>
      </c>
      <c r="C426">
        <f>_xlfn.FORECAST.ETS(A426,$B$2:$B$366,$A$2:$A$366,1,1)</f>
        <v>59.350376121483364</v>
      </c>
      <c r="D426" s="2">
        <f>C426-_xlfn.FORECAST.ETS.CONFINT(A426,$B$2:$B$366,$A$2:$A$366,0.95,1,1)</f>
        <v>-66.582629671327183</v>
      </c>
      <c r="E426" s="2">
        <f>C426+_xlfn.FORECAST.ETS.CONFINT(A426,$B$2:$B$366,$A$2:$A$366,0.95,1,1)</f>
        <v>185.2833819142939</v>
      </c>
    </row>
    <row r="427" spans="1:5" x14ac:dyDescent="0.3">
      <c r="A427" s="1">
        <v>45717</v>
      </c>
      <c r="C427">
        <f>_xlfn.FORECAST.ETS(A427,$B$2:$B$366,$A$2:$A$366,1,1)</f>
        <v>64.824193947728105</v>
      </c>
      <c r="D427" s="2">
        <f>C427-_xlfn.FORECAST.ETS.CONFINT(A427,$B$2:$B$366,$A$2:$A$366,0.95,1,1)</f>
        <v>-61.939679255219701</v>
      </c>
      <c r="E427" s="2">
        <f>C427+_xlfn.FORECAST.ETS.CONFINT(A427,$B$2:$B$366,$A$2:$A$366,0.95,1,1)</f>
        <v>191.5880671506759</v>
      </c>
    </row>
    <row r="428" spans="1:5" x14ac:dyDescent="0.3">
      <c r="A428" s="1">
        <v>45718</v>
      </c>
      <c r="C428">
        <f>_xlfn.FORECAST.ETS(A428,$B$2:$B$366,$A$2:$A$366,1,1)</f>
        <v>30.821564528290281</v>
      </c>
      <c r="D428" s="2">
        <f>C428-_xlfn.FORECAST.ETS.CONFINT(A428,$B$2:$B$366,$A$2:$A$366,0.95,1,1)</f>
        <v>-96.773065183247311</v>
      </c>
      <c r="E428" s="2">
        <f>C428+_xlfn.FORECAST.ETS.CONFINT(A428,$B$2:$B$366,$A$2:$A$366,0.95,1,1)</f>
        <v>158.41619423982786</v>
      </c>
    </row>
    <row r="429" spans="1:5" x14ac:dyDescent="0.3">
      <c r="A429" s="1">
        <v>45719</v>
      </c>
      <c r="C429">
        <f>_xlfn.FORECAST.ETS(A429,$B$2:$B$366,$A$2:$A$366,1,1)</f>
        <v>25.741282701130292</v>
      </c>
      <c r="D429" s="2">
        <f>C429-_xlfn.FORECAST.ETS.CONFINT(A429,$B$2:$B$366,$A$2:$A$366,0.95,1,1)</f>
        <v>-102.68401167251049</v>
      </c>
      <c r="E429" s="2">
        <f>C429+_xlfn.FORECAST.ETS.CONFINT(A429,$B$2:$B$366,$A$2:$A$366,0.95,1,1)</f>
        <v>154.16657707477108</v>
      </c>
    </row>
    <row r="430" spans="1:5" x14ac:dyDescent="0.3">
      <c r="A430" s="1">
        <v>45720</v>
      </c>
      <c r="C430">
        <f>_xlfn.FORECAST.ETS(A430,$B$2:$B$366,$A$2:$A$366,1,1)</f>
        <v>40.232022034630745</v>
      </c>
      <c r="D430" s="2">
        <f>C430-_xlfn.FORECAST.ETS.CONFINT(A430,$B$2:$B$366,$A$2:$A$366,0.95,1,1)</f>
        <v>-90.854074637018982</v>
      </c>
      <c r="E430" s="2">
        <f>C430+_xlfn.FORECAST.ETS.CONFINT(A430,$B$2:$B$366,$A$2:$A$366,0.95,1,1)</f>
        <v>171.31811870628047</v>
      </c>
    </row>
    <row r="431" spans="1:5" x14ac:dyDescent="0.3">
      <c r="A431" s="1">
        <v>45721</v>
      </c>
      <c r="C431">
        <f>_xlfn.FORECAST.ETS(A431,$B$2:$B$366,$A$2:$A$366,1,1)</f>
        <v>56.302764591658672</v>
      </c>
      <c r="D431" s="2">
        <f>C431-_xlfn.FORECAST.ETS.CONFINT(A431,$B$2:$B$366,$A$2:$A$366,0.95,1,1)</f>
        <v>-75.602344910257472</v>
      </c>
      <c r="E431" s="2">
        <f>C431+_xlfn.FORECAST.ETS.CONFINT(A431,$B$2:$B$366,$A$2:$A$366,0.95,1,1)</f>
        <v>188.20787409357482</v>
      </c>
    </row>
    <row r="432" spans="1:5" x14ac:dyDescent="0.3">
      <c r="A432" s="1">
        <v>45722</v>
      </c>
      <c r="C432">
        <f>_xlfn.FORECAST.ETS(A432,$B$2:$B$366,$A$2:$A$366,1,1)</f>
        <v>75.166346580388463</v>
      </c>
      <c r="D432" s="2">
        <f>C432-_xlfn.FORECAST.ETS.CONFINT(A432,$B$2:$B$366,$A$2:$A$366,0.95,1,1)</f>
        <v>-57.557881920917382</v>
      </c>
      <c r="E432" s="2">
        <f>C432+_xlfn.FORECAST.ETS.CONFINT(A432,$B$2:$B$366,$A$2:$A$366,0.95,1,1)</f>
        <v>207.89057508169429</v>
      </c>
    </row>
    <row r="433" spans="1:5" x14ac:dyDescent="0.3">
      <c r="A433" s="1">
        <v>45723</v>
      </c>
      <c r="C433">
        <f>_xlfn.FORECAST.ETS(A433,$B$2:$B$366,$A$2:$A$366,1,1)</f>
        <v>58.877185310497843</v>
      </c>
      <c r="D433" s="2">
        <f>C433-_xlfn.FORECAST.ETS.CONFINT(A433,$B$2:$B$366,$A$2:$A$366,0.95,1,1)</f>
        <v>-74.66628266072982</v>
      </c>
      <c r="E433" s="2">
        <f>C433+_xlfn.FORECAST.ETS.CONFINT(A433,$B$2:$B$366,$A$2:$A$366,0.95,1,1)</f>
        <v>192.42065328172552</v>
      </c>
    </row>
    <row r="434" spans="1:5" x14ac:dyDescent="0.3">
      <c r="A434" s="1">
        <v>45724</v>
      </c>
      <c r="C434">
        <f>_xlfn.FORECAST.ETS(A434,$B$2:$B$366,$A$2:$A$366,1,1)</f>
        <v>64.351003136742577</v>
      </c>
      <c r="D434" s="2">
        <f>C434-_xlfn.FORECAST.ETS.CONFINT(A434,$B$2:$B$366,$A$2:$A$366,0.95,1,1)</f>
        <v>-70.011838727252865</v>
      </c>
      <c r="E434" s="2">
        <f>C434+_xlfn.FORECAST.ETS.CONFINT(A434,$B$2:$B$366,$A$2:$A$366,0.95,1,1)</f>
        <v>198.71384500073802</v>
      </c>
    </row>
    <row r="435" spans="1:5" x14ac:dyDescent="0.3">
      <c r="A435" s="1">
        <v>45725</v>
      </c>
      <c r="C435">
        <f>_xlfn.FORECAST.ETS(A435,$B$2:$B$366,$A$2:$A$366,1,1)</f>
        <v>30.348373717304753</v>
      </c>
      <c r="D435" s="2">
        <f>C435-_xlfn.FORECAST.ETS.CONFINT(A435,$B$2:$B$366,$A$2:$A$366,0.95,1,1)</f>
        <v>-104.83399007596964</v>
      </c>
      <c r="E435" s="2">
        <f>C435+_xlfn.FORECAST.ETS.CONFINT(A435,$B$2:$B$366,$A$2:$A$366,0.95,1,1)</f>
        <v>165.53073751057914</v>
      </c>
    </row>
    <row r="436" spans="1:5" x14ac:dyDescent="0.3">
      <c r="A436" s="1">
        <v>45726</v>
      </c>
      <c r="C436">
        <f>_xlfn.FORECAST.ETS(A436,$B$2:$B$366,$A$2:$A$366,1,1)</f>
        <v>25.26809189014477</v>
      </c>
      <c r="D436" s="2">
        <f>C436-_xlfn.FORECAST.ETS.CONFINT(A436,$B$2:$B$366,$A$2:$A$366,0.95,1,1)</f>
        <v>-110.73395515399667</v>
      </c>
      <c r="E436" s="2">
        <f>C436+_xlfn.FORECAST.ETS.CONFINT(A436,$B$2:$B$366,$A$2:$A$366,0.95,1,1)</f>
        <v>161.27013893428622</v>
      </c>
    </row>
    <row r="437" spans="1:5" x14ac:dyDescent="0.3">
      <c r="A437" s="1">
        <v>45727</v>
      </c>
      <c r="C437">
        <f>_xlfn.FORECAST.ETS(A437,$B$2:$B$366,$A$2:$A$366,1,1)</f>
        <v>39.758831223645231</v>
      </c>
      <c r="D437" s="2">
        <f>C437-_xlfn.FORECAST.ETS.CONFINT(A437,$B$2:$B$366,$A$2:$A$366,0.95,1,1)</f>
        <v>-98.820791935401687</v>
      </c>
      <c r="E437" s="2">
        <f>C437+_xlfn.FORECAST.ETS.CONFINT(A437,$B$2:$B$366,$A$2:$A$366,0.95,1,1)</f>
        <v>178.33845438269213</v>
      </c>
    </row>
    <row r="438" spans="1:5" x14ac:dyDescent="0.3">
      <c r="A438" s="1">
        <v>45728</v>
      </c>
      <c r="C438">
        <f>_xlfn.FORECAST.ETS(A438,$B$2:$B$366,$A$2:$A$366,1,1)</f>
        <v>55.829573780673144</v>
      </c>
      <c r="D438" s="2">
        <f>C438-_xlfn.FORECAST.ETS.CONFINT(A438,$B$2:$B$366,$A$2:$A$366,0.95,1,1)</f>
        <v>-83.559753371288792</v>
      </c>
      <c r="E438" s="2">
        <f>C438+_xlfn.FORECAST.ETS.CONFINT(A438,$B$2:$B$366,$A$2:$A$366,0.95,1,1)</f>
        <v>195.21890093263508</v>
      </c>
    </row>
    <row r="439" spans="1:5" x14ac:dyDescent="0.3">
      <c r="A439" s="1">
        <v>45729</v>
      </c>
      <c r="C439">
        <f>_xlfn.FORECAST.ETS(A439,$B$2:$B$366,$A$2:$A$366,1,1)</f>
        <v>74.693155769402935</v>
      </c>
      <c r="D439" s="2">
        <f>C439-_xlfn.FORECAST.ETS.CONFINT(A439,$B$2:$B$366,$A$2:$A$366,0.95,1,1)</f>
        <v>-65.506192409794679</v>
      </c>
      <c r="E439" s="2">
        <f>C439+_xlfn.FORECAST.ETS.CONFINT(A439,$B$2:$B$366,$A$2:$A$366,0.95,1,1)</f>
        <v>214.89250394860056</v>
      </c>
    </row>
    <row r="440" spans="1:5" x14ac:dyDescent="0.3">
      <c r="A440" s="1">
        <v>45730</v>
      </c>
      <c r="C440">
        <f>_xlfn.FORECAST.ETS(A440,$B$2:$B$366,$A$2:$A$366,1,1)</f>
        <v>58.403994499512315</v>
      </c>
      <c r="D440" s="2">
        <f>C440-_xlfn.FORECAST.ETS.CONFINT(A440,$B$2:$B$366,$A$2:$A$366,0.95,1,1)</f>
        <v>-82.605701672060292</v>
      </c>
      <c r="E440" s="2">
        <f>C440+_xlfn.FORECAST.ETS.CONFINT(A440,$B$2:$B$366,$A$2:$A$366,0.95,1,1)</f>
        <v>199.41369067108494</v>
      </c>
    </row>
    <row r="441" spans="1:5" x14ac:dyDescent="0.3">
      <c r="A441" s="1">
        <v>45731</v>
      </c>
      <c r="C441">
        <f>_xlfn.FORECAST.ETS(A441,$B$2:$B$366,$A$2:$A$366,1,1)</f>
        <v>63.877812325757063</v>
      </c>
      <c r="D441" s="2">
        <f>C441-_xlfn.FORECAST.ETS.CONFINT(A441,$B$2:$B$366,$A$2:$A$366,0.95,1,1)</f>
        <v>-77.942568504957265</v>
      </c>
      <c r="E441" s="2">
        <f>C441+_xlfn.FORECAST.ETS.CONFINT(A441,$B$2:$B$366,$A$2:$A$366,0.95,1,1)</f>
        <v>205.6981931564714</v>
      </c>
    </row>
    <row r="442" spans="1:5" x14ac:dyDescent="0.3">
      <c r="A442" s="1">
        <v>45732</v>
      </c>
      <c r="C442">
        <f>_xlfn.FORECAST.ETS(A442,$B$2:$B$366,$A$2:$A$366,1,1)</f>
        <v>29.875182906319232</v>
      </c>
      <c r="D442" s="2">
        <f>C442-_xlfn.FORECAST.ETS.CONFINT(A442,$B$2:$B$366,$A$2:$A$366,0.95,1,1)</f>
        <v>-112.75622872902457</v>
      </c>
      <c r="E442" s="2">
        <f>C442+_xlfn.FORECAST.ETS.CONFINT(A442,$B$2:$B$366,$A$2:$A$366,0.95,1,1)</f>
        <v>172.50659454166302</v>
      </c>
    </row>
    <row r="443" spans="1:5" x14ac:dyDescent="0.3">
      <c r="A443" s="1">
        <v>45733</v>
      </c>
      <c r="C443">
        <f>_xlfn.FORECAST.ETS(A443,$B$2:$B$366,$A$2:$A$366,1,1)</f>
        <v>24.794901079159242</v>
      </c>
      <c r="D443" s="2">
        <f>C443-_xlfn.FORECAST.ETS.CONFINT(A443,$B$2:$B$366,$A$2:$A$366,0.95,1,1)</f>
        <v>-118.64789676819001</v>
      </c>
      <c r="E443" s="2">
        <f>C443+_xlfn.FORECAST.ETS.CONFINT(A443,$B$2:$B$366,$A$2:$A$366,0.95,1,1)</f>
        <v>168.2376989265085</v>
      </c>
    </row>
    <row r="444" spans="1:5" x14ac:dyDescent="0.3">
      <c r="A444" s="1">
        <v>45734</v>
      </c>
      <c r="C444">
        <f>_xlfn.FORECAST.ETS(A444,$B$2:$B$366,$A$2:$A$366,1,1)</f>
        <v>39.285640412659703</v>
      </c>
      <c r="D444" s="2">
        <f>C444-_xlfn.FORECAST.ETS.CONFINT(A444,$B$2:$B$366,$A$2:$A$366,0.95,1,1)</f>
        <v>-106.66315469039351</v>
      </c>
      <c r="E444" s="2">
        <f>C444+_xlfn.FORECAST.ETS.CONFINT(A444,$B$2:$B$366,$A$2:$A$366,0.95,1,1)</f>
        <v>185.2344355157129</v>
      </c>
    </row>
    <row r="445" spans="1:5" x14ac:dyDescent="0.3">
      <c r="A445" s="1">
        <v>45735</v>
      </c>
      <c r="C445">
        <f>_xlfn.FORECAST.ETS(A445,$B$2:$B$366,$A$2:$A$366,1,1)</f>
        <v>55.356382969687616</v>
      </c>
      <c r="D445" s="2">
        <f>C445-_xlfn.FORECAST.ETS.CONFINT(A445,$B$2:$B$366,$A$2:$A$366,0.95,1,1)</f>
        <v>-91.395160435733516</v>
      </c>
      <c r="E445" s="2">
        <f>C445+_xlfn.FORECAST.ETS.CONFINT(A445,$B$2:$B$366,$A$2:$A$366,0.95,1,1)</f>
        <v>202.10792637510875</v>
      </c>
    </row>
    <row r="446" spans="1:5" x14ac:dyDescent="0.3">
      <c r="A446" s="1">
        <v>45736</v>
      </c>
      <c r="C446">
        <f>_xlfn.FORECAST.ETS(A446,$B$2:$B$366,$A$2:$A$366,1,1)</f>
        <v>74.219964958417407</v>
      </c>
      <c r="D446" s="2">
        <f>C446-_xlfn.FORECAST.ETS.CONFINT(A446,$B$2:$B$366,$A$2:$A$366,0.95,1,1)</f>
        <v>-73.334806971555807</v>
      </c>
      <c r="E446" s="2">
        <f>C446+_xlfn.FORECAST.ETS.CONFINT(A446,$B$2:$B$366,$A$2:$A$366,0.95,1,1)</f>
        <v>221.77473688839063</v>
      </c>
    </row>
    <row r="447" spans="1:5" x14ac:dyDescent="0.3">
      <c r="A447" s="1">
        <v>45737</v>
      </c>
      <c r="C447">
        <f>_xlfn.FORECAST.ETS(A447,$B$2:$B$366,$A$2:$A$366,1,1)</f>
        <v>57.930803688526794</v>
      </c>
      <c r="D447" s="2">
        <f>C447-_xlfn.FORECAST.ETS.CONFINT(A447,$B$2:$B$366,$A$2:$A$366,0.95,1,1)</f>
        <v>-90.42768382008444</v>
      </c>
      <c r="E447" s="2">
        <f>C447+_xlfn.FORECAST.ETS.CONFINT(A447,$B$2:$B$366,$A$2:$A$366,0.95,1,1)</f>
        <v>206.28929119713803</v>
      </c>
    </row>
    <row r="448" spans="1:5" x14ac:dyDescent="0.3">
      <c r="A448" s="1">
        <v>45738</v>
      </c>
      <c r="C448">
        <f>_xlfn.FORECAST.ETS(A448,$B$2:$B$366,$A$2:$A$366,1,1)</f>
        <v>63.404621514771534</v>
      </c>
      <c r="D448" s="2">
        <f>C448-_xlfn.FORECAST.ETS.CONFINT(A448,$B$2:$B$366,$A$2:$A$366,0.95,1,1)</f>
        <v>-85.758075306492756</v>
      </c>
      <c r="E448" s="2">
        <f>C448+_xlfn.FORECAST.ETS.CONFINT(A448,$B$2:$B$366,$A$2:$A$366,0.95,1,1)</f>
        <v>212.56731833603584</v>
      </c>
    </row>
    <row r="449" spans="1:5" x14ac:dyDescent="0.3">
      <c r="A449" s="1">
        <v>45739</v>
      </c>
      <c r="C449">
        <f>_xlfn.FORECAST.ETS(A449,$B$2:$B$366,$A$2:$A$366,1,1)</f>
        <v>29.401992095333711</v>
      </c>
      <c r="D449" s="2">
        <f>C449-_xlfn.FORECAST.ETS.CONFINT(A449,$B$2:$B$366,$A$2:$A$366,0.95,1,1)</f>
        <v>-120.56541430440872</v>
      </c>
      <c r="E449" s="2">
        <f>C449+_xlfn.FORECAST.ETS.CONFINT(A449,$B$2:$B$366,$A$2:$A$366,0.95,1,1)</f>
        <v>179.36939849507615</v>
      </c>
    </row>
    <row r="450" spans="1:5" x14ac:dyDescent="0.3">
      <c r="A450" s="1">
        <v>45740</v>
      </c>
      <c r="C450">
        <f>_xlfn.FORECAST.ETS(A450,$B$2:$B$366,$A$2:$A$366,1,1)</f>
        <v>24.321710268173721</v>
      </c>
      <c r="D450" s="2">
        <f>C450-_xlfn.FORECAST.ETS.CONFINT(A450,$B$2:$B$366,$A$2:$A$366,0.95,1,1)</f>
        <v>-126.45091236329802</v>
      </c>
      <c r="E450" s="2">
        <f>C450+_xlfn.FORECAST.ETS.CONFINT(A450,$B$2:$B$366,$A$2:$A$366,0.95,1,1)</f>
        <v>175.09433289964545</v>
      </c>
    </row>
    <row r="451" spans="1:5" x14ac:dyDescent="0.3">
      <c r="A451" s="1">
        <v>45741</v>
      </c>
      <c r="C451">
        <f>_xlfn.FORECAST.ETS(A451,$B$2:$B$366,$A$2:$A$366,1,1)</f>
        <v>38.812449601674174</v>
      </c>
      <c r="D451" s="2">
        <f>C451-_xlfn.FORECAST.ETS.CONFINT(A451,$B$2:$B$366,$A$2:$A$366,0.95,1,1)</f>
        <v>-114.40396724057466</v>
      </c>
      <c r="E451" s="2">
        <f>C451+_xlfn.FORECAST.ETS.CONFINT(A451,$B$2:$B$366,$A$2:$A$366,0.95,1,1)</f>
        <v>192.02886644392299</v>
      </c>
    </row>
    <row r="452" spans="1:5" x14ac:dyDescent="0.3">
      <c r="A452" s="1">
        <v>45742</v>
      </c>
      <c r="C452">
        <f>_xlfn.FORECAST.ETS(A452,$B$2:$B$366,$A$2:$A$366,1,1)</f>
        <v>54.883192158702101</v>
      </c>
      <c r="D452" s="2">
        <f>C452-_xlfn.FORECAST.ETS.CONFINT(A452,$B$2:$B$366,$A$2:$A$366,0.95,1,1)</f>
        <v>-99.130897958670161</v>
      </c>
      <c r="E452" s="2">
        <f>C452+_xlfn.FORECAST.ETS.CONFINT(A452,$B$2:$B$366,$A$2:$A$366,0.95,1,1)</f>
        <v>208.89728227607435</v>
      </c>
    </row>
    <row r="453" spans="1:5" x14ac:dyDescent="0.3">
      <c r="A453" s="1">
        <v>45743</v>
      </c>
      <c r="C453">
        <f>_xlfn.FORECAST.ETS(A453,$B$2:$B$366,$A$2:$A$366,1,1)</f>
        <v>73.746774147431893</v>
      </c>
      <c r="D453" s="2">
        <f>C453-_xlfn.FORECAST.ETS.CONFINT(A453,$B$2:$B$366,$A$2:$A$366,0.95,1,1)</f>
        <v>-81.065597572500053</v>
      </c>
      <c r="E453" s="2">
        <f>C453+_xlfn.FORECAST.ETS.CONFINT(A453,$B$2:$B$366,$A$2:$A$366,0.95,1,1)</f>
        <v>228.55914586736384</v>
      </c>
    </row>
    <row r="454" spans="1:5" x14ac:dyDescent="0.3">
      <c r="A454" s="1">
        <v>45744</v>
      </c>
      <c r="C454">
        <f>_xlfn.FORECAST.ETS(A454,$B$2:$B$366,$A$2:$A$366,1,1)</f>
        <v>57.457612877541273</v>
      </c>
      <c r="D454" s="2">
        <f>C454-_xlfn.FORECAST.ETS.CONFINT(A454,$B$2:$B$366,$A$2:$A$366,0.95,1,1)</f>
        <v>-98.15365336013474</v>
      </c>
      <c r="E454" s="2">
        <f>C454+_xlfn.FORECAST.ETS.CONFINT(A454,$B$2:$B$366,$A$2:$A$366,0.95,1,1)</f>
        <v>213.06887911521727</v>
      </c>
    </row>
    <row r="455" spans="1:5" x14ac:dyDescent="0.3">
      <c r="A455" s="1">
        <v>45745</v>
      </c>
      <c r="C455">
        <f>_xlfn.FORECAST.ETS(A455,$B$2:$B$366,$A$2:$A$366,1,1)</f>
        <v>62.931430703786013</v>
      </c>
      <c r="D455" s="2">
        <f>C455-_xlfn.FORECAST.ETS.CONFINT(A455,$B$2:$B$366,$A$2:$A$366,0.95,1,1)</f>
        <v>-93.479347453666122</v>
      </c>
      <c r="E455" s="2">
        <f>C455+_xlfn.FORECAST.ETS.CONFINT(A455,$B$2:$B$366,$A$2:$A$366,0.95,1,1)</f>
        <v>219.34220886123816</v>
      </c>
    </row>
    <row r="456" spans="1:5" x14ac:dyDescent="0.3">
      <c r="A456" s="1">
        <v>45746</v>
      </c>
      <c r="C456">
        <f>_xlfn.FORECAST.ETS(A456,$B$2:$B$366,$A$2:$A$366,1,1)</f>
        <v>28.928801284348182</v>
      </c>
      <c r="D456" s="2">
        <f>C456-_xlfn.FORECAST.ETS.CONFINT(A456,$B$2:$B$366,$A$2:$A$366,0.95,1,1)</f>
        <v>-128.28211058324763</v>
      </c>
      <c r="E456" s="2">
        <f>C456+_xlfn.FORECAST.ETS.CONFINT(A456,$B$2:$B$366,$A$2:$A$366,0.95,1,1)</f>
        <v>186.13971315194402</v>
      </c>
    </row>
    <row r="457" spans="1:5" x14ac:dyDescent="0.3">
      <c r="A457" s="1">
        <v>45747</v>
      </c>
      <c r="C457">
        <f>_xlfn.FORECAST.ETS(A457,$B$2:$B$366,$A$2:$A$366,1,1)</f>
        <v>23.8485194571882</v>
      </c>
      <c r="D457" s="2">
        <f>C457-_xlfn.FORECAST.ETS.CONFINT(A457,$B$2:$B$366,$A$2:$A$366,0.95,1,1)</f>
        <v>-134.16315220306254</v>
      </c>
      <c r="E457" s="2">
        <f>C457+_xlfn.FORECAST.ETS.CONFINT(A457,$B$2:$B$366,$A$2:$A$366,0.95,1,1)</f>
        <v>181.86019111743892</v>
      </c>
    </row>
    <row r="458" spans="1:5" x14ac:dyDescent="0.3">
      <c r="A458" s="1">
        <v>45748</v>
      </c>
      <c r="C458">
        <f>_xlfn.FORECAST.ETS(A458,$B$2:$B$366,$A$2:$A$366,1,1)</f>
        <v>38.33925879068866</v>
      </c>
      <c r="D458" s="2">
        <f>C458-_xlfn.FORECAST.ETS.CONFINT(A458,$B$2:$B$366,$A$2:$A$366,0.95,1,1)</f>
        <v>-122.06167601555757</v>
      </c>
      <c r="E458" s="2">
        <f>C458+_xlfn.FORECAST.ETS.CONFINT(A458,$B$2:$B$366,$A$2:$A$366,0.95,1,1)</f>
        <v>198.74019359693489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F2940-AAF0-4CBD-AE82-A3FC1A750D8D}">
  <dimension ref="A1:Z17"/>
  <sheetViews>
    <sheetView tabSelected="1" workbookViewId="0">
      <selection activeCell="AC9" sqref="AC9"/>
    </sheetView>
  </sheetViews>
  <sheetFormatPr defaultRowHeight="14.4" x14ac:dyDescent="0.3"/>
  <cols>
    <col min="2" max="2" width="11.5546875" bestFit="1" customWidth="1"/>
    <col min="3" max="3" width="9.77734375" bestFit="1" customWidth="1"/>
    <col min="6" max="6" width="12.33203125" bestFit="1" customWidth="1"/>
    <col min="8" max="8" width="12" customWidth="1"/>
    <col min="13" max="13" width="12" customWidth="1"/>
    <col min="14" max="14" width="13.88671875" bestFit="1" customWidth="1"/>
    <col min="16" max="16" width="12.33203125" bestFit="1" customWidth="1"/>
    <col min="21" max="21" width="9.77734375" bestFit="1" customWidth="1"/>
    <col min="22" max="22" width="11" bestFit="1" customWidth="1"/>
    <col min="24" max="24" width="9.77734375" bestFit="1" customWidth="1"/>
  </cols>
  <sheetData>
    <row r="1" spans="1:26" ht="15" thickBot="1" x14ac:dyDescent="0.35">
      <c r="A1" s="41"/>
      <c r="B1" s="42"/>
      <c r="C1" s="42"/>
      <c r="D1" s="42"/>
      <c r="E1" s="42"/>
      <c r="F1" s="42"/>
      <c r="G1" s="42"/>
      <c r="H1" s="42"/>
      <c r="I1" s="43"/>
      <c r="J1" s="48"/>
      <c r="K1" s="41"/>
      <c r="L1" s="42"/>
      <c r="M1" s="42"/>
      <c r="N1" s="42"/>
      <c r="O1" s="42"/>
      <c r="P1" s="42"/>
      <c r="Q1" s="43"/>
      <c r="S1" s="41"/>
      <c r="T1" s="42"/>
      <c r="U1" s="42"/>
      <c r="V1" s="42"/>
      <c r="W1" s="42"/>
      <c r="X1" s="42"/>
      <c r="Y1" s="42"/>
      <c r="Z1" s="43"/>
    </row>
    <row r="2" spans="1:26" ht="18" customHeight="1" thickBot="1" x14ac:dyDescent="0.35">
      <c r="A2" s="44"/>
      <c r="B2" s="4" t="s">
        <v>14</v>
      </c>
      <c r="C2" s="5"/>
      <c r="D2" s="45"/>
      <c r="E2" s="10" t="s">
        <v>18</v>
      </c>
      <c r="F2" s="11" t="s">
        <v>15</v>
      </c>
      <c r="G2" s="11" t="s">
        <v>16</v>
      </c>
      <c r="H2" s="11" t="s">
        <v>17</v>
      </c>
      <c r="I2" s="46"/>
      <c r="J2" s="48"/>
      <c r="K2" s="47"/>
      <c r="L2" s="4" t="s">
        <v>14</v>
      </c>
      <c r="M2" s="5"/>
      <c r="N2" s="45" t="s">
        <v>51</v>
      </c>
      <c r="O2" s="4" t="s">
        <v>14</v>
      </c>
      <c r="P2" s="5"/>
      <c r="Q2" s="46"/>
      <c r="S2" s="47"/>
      <c r="T2" s="4" t="s">
        <v>14</v>
      </c>
      <c r="U2" s="5"/>
      <c r="V2" s="48" t="s">
        <v>51</v>
      </c>
      <c r="W2" s="4" t="s">
        <v>14</v>
      </c>
      <c r="X2" s="5"/>
      <c r="Y2" s="48"/>
      <c r="Z2" s="46"/>
    </row>
    <row r="3" spans="1:26" ht="15" customHeight="1" thickBot="1" x14ac:dyDescent="0.35">
      <c r="A3" s="47"/>
      <c r="B3" s="6" t="s">
        <v>15</v>
      </c>
      <c r="C3" s="7">
        <v>100000</v>
      </c>
      <c r="D3" s="48"/>
      <c r="E3" s="13" t="s">
        <v>19</v>
      </c>
      <c r="F3" s="19">
        <v>100000</v>
      </c>
      <c r="G3" s="14">
        <v>0.1</v>
      </c>
      <c r="H3" s="15">
        <v>1.4999999999999999E-2</v>
      </c>
      <c r="I3" s="46"/>
      <c r="J3" s="48"/>
      <c r="K3" s="47"/>
      <c r="L3" s="6" t="s">
        <v>15</v>
      </c>
      <c r="M3" s="7">
        <v>100000</v>
      </c>
      <c r="N3" s="45" t="s">
        <v>53</v>
      </c>
      <c r="O3" s="6" t="s">
        <v>15</v>
      </c>
      <c r="P3" s="59">
        <v>100000</v>
      </c>
      <c r="Q3" s="46"/>
      <c r="S3" s="47"/>
      <c r="T3" s="6" t="s">
        <v>15</v>
      </c>
      <c r="U3" s="7">
        <v>100000</v>
      </c>
      <c r="V3" s="48" t="s">
        <v>53</v>
      </c>
      <c r="W3" s="6" t="s">
        <v>15</v>
      </c>
      <c r="X3" s="59">
        <v>100000</v>
      </c>
      <c r="Y3" s="48"/>
      <c r="Z3" s="46"/>
    </row>
    <row r="4" spans="1:26" ht="15" thickBot="1" x14ac:dyDescent="0.35">
      <c r="A4" s="47"/>
      <c r="B4" s="6" t="s">
        <v>16</v>
      </c>
      <c r="C4" s="8">
        <v>0.1</v>
      </c>
      <c r="D4" s="48"/>
      <c r="E4" s="13" t="s">
        <v>20</v>
      </c>
      <c r="F4" s="19">
        <v>80000</v>
      </c>
      <c r="G4" s="14">
        <v>0.15</v>
      </c>
      <c r="H4" s="15">
        <v>1.2E-2</v>
      </c>
      <c r="I4" s="46"/>
      <c r="J4" s="48"/>
      <c r="K4" s="47"/>
      <c r="L4" s="6" t="s">
        <v>16</v>
      </c>
      <c r="M4" s="8">
        <v>0.1</v>
      </c>
      <c r="N4" s="48"/>
      <c r="O4" s="6" t="s">
        <v>16</v>
      </c>
      <c r="P4" s="8">
        <v>0.1</v>
      </c>
      <c r="Q4" s="46"/>
      <c r="S4" s="47"/>
      <c r="T4" s="6" t="s">
        <v>16</v>
      </c>
      <c r="U4" s="8">
        <v>0.1</v>
      </c>
      <c r="V4" s="48"/>
      <c r="W4" s="6" t="s">
        <v>16</v>
      </c>
      <c r="X4" s="8">
        <v>0.21305826934461627</v>
      </c>
      <c r="Y4" s="48"/>
      <c r="Z4" s="46"/>
    </row>
    <row r="5" spans="1:26" ht="29.4" thickBot="1" x14ac:dyDescent="0.35">
      <c r="A5" s="47"/>
      <c r="B5" s="6" t="s">
        <v>17</v>
      </c>
      <c r="C5" s="9">
        <v>1.4999999999999999E-2</v>
      </c>
      <c r="D5" s="48"/>
      <c r="E5" s="13" t="s">
        <v>21</v>
      </c>
      <c r="F5" s="19">
        <v>120000</v>
      </c>
      <c r="G5" s="14">
        <v>0.05</v>
      </c>
      <c r="H5" s="15">
        <v>8.0000000000000002E-3</v>
      </c>
      <c r="I5" s="46"/>
      <c r="J5" s="48"/>
      <c r="K5" s="47"/>
      <c r="L5" s="6" t="s">
        <v>17</v>
      </c>
      <c r="M5" s="9">
        <v>1.4999999999999999E-2</v>
      </c>
      <c r="N5" s="48"/>
      <c r="O5" s="6" t="s">
        <v>17</v>
      </c>
      <c r="P5" s="9">
        <v>6.3958621576800601E-2</v>
      </c>
      <c r="Q5" s="46"/>
      <c r="S5" s="47"/>
      <c r="T5" s="6" t="s">
        <v>17</v>
      </c>
      <c r="U5" s="9">
        <v>1.4999999999999999E-2</v>
      </c>
      <c r="V5" s="48"/>
      <c r="W5" s="6" t="s">
        <v>17</v>
      </c>
      <c r="X5" s="9">
        <v>1.4999999999999999E-2</v>
      </c>
      <c r="Y5" s="48"/>
      <c r="Z5" s="46"/>
    </row>
    <row r="6" spans="1:26" ht="29.4" thickBot="1" x14ac:dyDescent="0.35">
      <c r="A6" s="47"/>
      <c r="B6" s="48"/>
      <c r="C6" s="48"/>
      <c r="D6" s="48"/>
      <c r="E6" s="16" t="s">
        <v>22</v>
      </c>
      <c r="F6" s="12" t="e">
        <v>#N/A</v>
      </c>
      <c r="G6" s="17">
        <v>0.25</v>
      </c>
      <c r="H6" s="18">
        <v>0.04</v>
      </c>
      <c r="I6" s="46"/>
      <c r="J6" s="48"/>
      <c r="K6" s="47"/>
      <c r="L6" s="58" t="s">
        <v>50</v>
      </c>
      <c r="M6" s="58"/>
      <c r="N6" s="60" t="s">
        <v>54</v>
      </c>
      <c r="O6" s="58" t="s">
        <v>52</v>
      </c>
      <c r="P6" s="58"/>
      <c r="Q6" s="46"/>
      <c r="S6" s="47"/>
      <c r="T6" s="58" t="s">
        <v>50</v>
      </c>
      <c r="U6" s="58"/>
      <c r="V6" s="70" t="s">
        <v>101</v>
      </c>
      <c r="W6" s="58" t="s">
        <v>52</v>
      </c>
      <c r="X6" s="58"/>
      <c r="Y6" s="48"/>
      <c r="Z6" s="46"/>
    </row>
    <row r="7" spans="1:26" x14ac:dyDescent="0.3">
      <c r="A7" s="47"/>
      <c r="B7" s="48"/>
      <c r="C7" s="48"/>
      <c r="D7" s="48"/>
      <c r="E7" s="48"/>
      <c r="F7" s="48"/>
      <c r="G7" s="48"/>
      <c r="H7" s="48"/>
      <c r="I7" s="46"/>
      <c r="J7" s="48"/>
      <c r="K7" s="47"/>
      <c r="L7" s="53"/>
      <c r="M7" s="53"/>
      <c r="N7" s="60"/>
      <c r="O7" s="53"/>
      <c r="P7" s="53"/>
      <c r="Q7" s="46"/>
      <c r="S7" s="47"/>
      <c r="T7" s="53"/>
      <c r="U7" s="53"/>
      <c r="V7" s="70"/>
      <c r="W7" s="53"/>
      <c r="X7" s="53"/>
      <c r="Y7" s="48"/>
      <c r="Z7" s="46"/>
    </row>
    <row r="8" spans="1:26" ht="15" thickBot="1" x14ac:dyDescent="0.35">
      <c r="A8" s="47"/>
      <c r="B8" s="48"/>
      <c r="C8" s="48"/>
      <c r="D8" s="48"/>
      <c r="E8" s="48"/>
      <c r="F8" s="48"/>
      <c r="G8" s="48"/>
      <c r="H8" s="48"/>
      <c r="I8" s="46"/>
      <c r="J8" s="48"/>
      <c r="K8" s="47"/>
      <c r="L8" s="48"/>
      <c r="M8" s="48"/>
      <c r="N8" s="60"/>
      <c r="O8" s="48"/>
      <c r="P8" s="48"/>
      <c r="Q8" s="46"/>
      <c r="S8" s="47"/>
      <c r="T8" s="48"/>
      <c r="U8" s="48"/>
      <c r="V8" s="70"/>
      <c r="W8" s="48"/>
      <c r="X8" s="48"/>
      <c r="Y8" s="48"/>
      <c r="Z8" s="46"/>
    </row>
    <row r="9" spans="1:26" ht="15" thickBot="1" x14ac:dyDescent="0.35">
      <c r="A9" s="47"/>
      <c r="B9" s="4" t="s">
        <v>24</v>
      </c>
      <c r="C9" s="5"/>
      <c r="D9" s="48"/>
      <c r="E9" s="48"/>
      <c r="F9" s="48"/>
      <c r="G9" s="48"/>
      <c r="H9" s="48"/>
      <c r="I9" s="46"/>
      <c r="J9" s="48"/>
      <c r="K9" s="47"/>
      <c r="L9" s="4" t="s">
        <v>24</v>
      </c>
      <c r="M9" s="5"/>
      <c r="N9" s="48"/>
      <c r="O9" s="4" t="s">
        <v>24</v>
      </c>
      <c r="P9" s="5"/>
      <c r="Q9" s="46"/>
      <c r="S9" s="47"/>
      <c r="T9" s="4" t="s">
        <v>24</v>
      </c>
      <c r="U9" s="5"/>
      <c r="V9" s="48"/>
      <c r="W9" s="4" t="s">
        <v>24</v>
      </c>
      <c r="X9" s="5"/>
      <c r="Y9" s="48"/>
      <c r="Z9" s="46"/>
    </row>
    <row r="10" spans="1:26" ht="21.6" customHeight="1" thickBot="1" x14ac:dyDescent="0.35">
      <c r="A10" s="47"/>
      <c r="B10" s="6" t="s">
        <v>25</v>
      </c>
      <c r="C10" s="20" t="s">
        <v>26</v>
      </c>
      <c r="D10" s="48"/>
      <c r="E10" s="48"/>
      <c r="F10" s="48"/>
      <c r="G10" s="56"/>
      <c r="H10" s="56"/>
      <c r="I10" s="46"/>
      <c r="J10" s="48"/>
      <c r="K10" s="47"/>
      <c r="L10" s="6" t="s">
        <v>25</v>
      </c>
      <c r="M10" s="20" t="s">
        <v>26</v>
      </c>
      <c r="N10" s="48"/>
      <c r="O10" s="6" t="s">
        <v>25</v>
      </c>
      <c r="P10" s="20" t="s">
        <v>26</v>
      </c>
      <c r="Q10" s="46"/>
      <c r="S10" s="47"/>
      <c r="T10" s="6" t="s">
        <v>25</v>
      </c>
      <c r="U10" s="20" t="s">
        <v>26</v>
      </c>
      <c r="V10" s="48"/>
      <c r="W10" s="6" t="s">
        <v>25</v>
      </c>
      <c r="X10" s="20" t="s">
        <v>26</v>
      </c>
      <c r="Y10" s="48"/>
      <c r="Z10" s="46"/>
    </row>
    <row r="11" spans="1:26" ht="15.6" customHeight="1" thickBot="1" x14ac:dyDescent="0.35">
      <c r="A11" s="47"/>
      <c r="B11" s="6">
        <v>0</v>
      </c>
      <c r="C11" s="36">
        <f>(base*(1+raise)^B11)*(1+bonus)</f>
        <v>110000.00000000001</v>
      </c>
      <c r="D11" s="48"/>
      <c r="E11" s="54" t="s">
        <v>48</v>
      </c>
      <c r="F11" s="54"/>
      <c r="G11" s="54"/>
      <c r="I11" s="46"/>
      <c r="J11" s="48"/>
      <c r="K11" s="47"/>
      <c r="L11" s="6">
        <v>0</v>
      </c>
      <c r="M11" s="36">
        <f>(base1*(1+raise1)^L11)*(1+bonus1)</f>
        <v>110000.00000000001</v>
      </c>
      <c r="N11" s="48"/>
      <c r="O11" s="6">
        <v>0</v>
      </c>
      <c r="P11" s="36">
        <f>(base2*(1+raise2)^O11)*(1+bonus2)</f>
        <v>110000.00000000001</v>
      </c>
      <c r="Q11" s="46"/>
      <c r="S11" s="47"/>
      <c r="T11" s="6">
        <v>0</v>
      </c>
      <c r="U11" s="36">
        <f>(base1*(1+raise1)^T11)*(1+bonus1)</f>
        <v>110000.00000000001</v>
      </c>
      <c r="V11" s="48"/>
      <c r="W11" s="6">
        <v>0</v>
      </c>
      <c r="X11" s="36">
        <f>(base1*(1+raise1)^W11)*(1+bonus3)</f>
        <v>121305.82693446164</v>
      </c>
      <c r="Y11" s="48"/>
      <c r="Z11" s="46"/>
    </row>
    <row r="12" spans="1:26" ht="15" customHeight="1" thickBot="1" x14ac:dyDescent="0.35">
      <c r="A12" s="47"/>
      <c r="B12" s="6">
        <v>1</v>
      </c>
      <c r="C12" s="36">
        <f>(base*(1+raise)^B12)*(1+bonus)</f>
        <v>111650</v>
      </c>
      <c r="D12" s="48"/>
      <c r="E12" s="54"/>
      <c r="F12" s="54"/>
      <c r="G12" s="54"/>
      <c r="I12" s="46"/>
      <c r="J12" s="48"/>
      <c r="K12" s="47"/>
      <c r="L12" s="6">
        <v>1</v>
      </c>
      <c r="M12" s="36">
        <f>(base1*(1+raise1)^L12)*(1+bonus1)</f>
        <v>111650</v>
      </c>
      <c r="N12" s="48"/>
      <c r="O12" s="6">
        <v>1</v>
      </c>
      <c r="P12" s="36">
        <f>(base2*(1+raise2)^O12)*(1+bonus2)</f>
        <v>117035.44837344807</v>
      </c>
      <c r="Q12" s="46"/>
      <c r="S12" s="47"/>
      <c r="T12" s="6">
        <v>1</v>
      </c>
      <c r="U12" s="36">
        <f>(base1*(1+raise1)^T12)*(1+bonus1)</f>
        <v>111650</v>
      </c>
      <c r="V12" s="48"/>
      <c r="W12" s="6">
        <v>1</v>
      </c>
      <c r="X12" s="36">
        <f>(base1*(1+raise1)^W12)*(1+bonus3)</f>
        <v>123125.41433847854</v>
      </c>
      <c r="Y12" s="48"/>
      <c r="Z12" s="46"/>
    </row>
    <row r="13" spans="1:26" ht="15" thickBot="1" x14ac:dyDescent="0.35">
      <c r="A13" s="47"/>
      <c r="B13" s="6">
        <v>2</v>
      </c>
      <c r="C13" s="36">
        <f>(base*(1+raise)^B13)*(1+bonus)</f>
        <v>113324.74999999997</v>
      </c>
      <c r="D13" s="55" t="s">
        <v>49</v>
      </c>
      <c r="E13" s="52"/>
      <c r="F13" s="52"/>
      <c r="G13" s="52"/>
      <c r="H13" s="52"/>
      <c r="I13" s="57"/>
      <c r="J13" s="45"/>
      <c r="K13" s="47"/>
      <c r="L13" s="6">
        <v>2</v>
      </c>
      <c r="M13" s="36">
        <f>(base1*(1+raise1)^L13)*(1+bonus1)</f>
        <v>113324.74999999997</v>
      </c>
      <c r="N13" s="48"/>
      <c r="O13" s="6">
        <v>2</v>
      </c>
      <c r="P13" s="36">
        <f>(base2*(1+raise2)^O13)*(1+bonus2)</f>
        <v>124520.87432703664</v>
      </c>
      <c r="Q13" s="46"/>
      <c r="S13" s="47"/>
      <c r="T13" s="6">
        <v>2</v>
      </c>
      <c r="U13" s="36">
        <f>(base1*(1+raise1)^T13)*(1+bonus1)</f>
        <v>113324.74999999997</v>
      </c>
      <c r="V13" s="48"/>
      <c r="W13" s="6">
        <v>2</v>
      </c>
      <c r="X13" s="36">
        <f>(base1*(1+raise1)^W13)*(1+bonus3)</f>
        <v>124972.2955535557</v>
      </c>
      <c r="Y13" s="48"/>
      <c r="Z13" s="46"/>
    </row>
    <row r="14" spans="1:26" ht="15" thickBot="1" x14ac:dyDescent="0.35">
      <c r="A14" s="47"/>
      <c r="B14" s="6">
        <v>3</v>
      </c>
      <c r="C14" s="36">
        <f>(base*(1+raise)^B14)*(1+bonus)</f>
        <v>115024.62124999997</v>
      </c>
      <c r="D14" s="48"/>
      <c r="E14" s="48"/>
      <c r="F14" s="48"/>
      <c r="G14" s="48"/>
      <c r="H14" s="48"/>
      <c r="I14" s="46"/>
      <c r="J14" s="48"/>
      <c r="K14" s="47"/>
      <c r="L14" s="6">
        <v>3</v>
      </c>
      <c r="M14" s="36">
        <f>(base1*(1+raise1)^L14)*(1+bonus1)</f>
        <v>115024.62124999997</v>
      </c>
      <c r="N14" s="48"/>
      <c r="O14" s="6">
        <v>3</v>
      </c>
      <c r="P14" s="36">
        <f>(base2*(1+raise2)^O14)*(1+bonus2)</f>
        <v>132485.05780653196</v>
      </c>
      <c r="Q14" s="46"/>
      <c r="S14" s="47"/>
      <c r="T14" s="6">
        <v>3</v>
      </c>
      <c r="U14" s="36">
        <f>(base1*(1+raise1)^T14)*(1+bonus1)</f>
        <v>115024.62124999997</v>
      </c>
      <c r="V14" s="48"/>
      <c r="W14" s="6">
        <v>3</v>
      </c>
      <c r="X14" s="36">
        <f>(base1*(1+raise1)^W14)*(1+bonus3)</f>
        <v>126846.87998685903</v>
      </c>
      <c r="Y14" s="48"/>
      <c r="Z14" s="46"/>
    </row>
    <row r="15" spans="1:26" ht="15" thickBot="1" x14ac:dyDescent="0.35">
      <c r="A15" s="47"/>
      <c r="B15" s="37">
        <v>4</v>
      </c>
      <c r="C15" s="36">
        <f>(base*(1+raise)^B15)*(1+bonus)</f>
        <v>116749.99056874996</v>
      </c>
      <c r="D15" s="48"/>
      <c r="E15" s="48"/>
      <c r="F15" s="48"/>
      <c r="G15" s="48"/>
      <c r="H15" s="48"/>
      <c r="I15" s="46"/>
      <c r="J15" s="48"/>
      <c r="K15" s="47"/>
      <c r="L15" s="37">
        <v>4</v>
      </c>
      <c r="M15" s="36">
        <f>(base1*(1+raise1)^L15)*(1+bonus1)</f>
        <v>116749.99056874996</v>
      </c>
      <c r="N15" s="48"/>
      <c r="O15" s="37">
        <v>4</v>
      </c>
      <c r="P15" s="36">
        <f>(base2*(1+raise2)^O15)*(1+bonus2)</f>
        <v>140958.61948336047</v>
      </c>
      <c r="Q15" s="46"/>
      <c r="S15" s="47"/>
      <c r="T15" s="37">
        <v>4</v>
      </c>
      <c r="U15" s="36">
        <f>(base1*(1+raise1)^T15)*(1+bonus1)</f>
        <v>116749.99056874996</v>
      </c>
      <c r="V15" s="48"/>
      <c r="W15" s="37">
        <v>4</v>
      </c>
      <c r="X15" s="36">
        <f>(base1*(1+raise1)^W15)*(1+bonus3)</f>
        <v>128749.5831866619</v>
      </c>
      <c r="Y15" s="48"/>
      <c r="Z15" s="46"/>
    </row>
    <row r="16" spans="1:26" ht="15.6" thickTop="1" thickBot="1" x14ac:dyDescent="0.35">
      <c r="A16" s="47"/>
      <c r="B16" s="6" t="s">
        <v>23</v>
      </c>
      <c r="C16" s="38">
        <f>SUM(C11:C15)</f>
        <v>566749.36181874992</v>
      </c>
      <c r="D16" s="48"/>
      <c r="E16" s="48"/>
      <c r="F16" s="48"/>
      <c r="G16" s="48"/>
      <c r="H16" s="48"/>
      <c r="I16" s="46"/>
      <c r="J16" s="48"/>
      <c r="K16" s="47"/>
      <c r="L16" s="6" t="s">
        <v>23</v>
      </c>
      <c r="M16" s="38">
        <f>SUM(M11:M15)</f>
        <v>566749.36181874992</v>
      </c>
      <c r="N16" s="48"/>
      <c r="O16" s="6" t="s">
        <v>23</v>
      </c>
      <c r="P16" s="38">
        <f>SUM(P11:P15)</f>
        <v>624999.99999037723</v>
      </c>
      <c r="Q16" s="46"/>
      <c r="S16" s="47"/>
      <c r="T16" s="6" t="s">
        <v>23</v>
      </c>
      <c r="U16" s="38">
        <f>SUM(U11:U15)</f>
        <v>566749.36181874992</v>
      </c>
      <c r="V16" s="48"/>
      <c r="W16" s="6" t="s">
        <v>23</v>
      </c>
      <c r="X16" s="38">
        <f>SUM(X11:X15)</f>
        <v>625000.00000001688</v>
      </c>
      <c r="Y16" s="48"/>
      <c r="Z16" s="46"/>
    </row>
    <row r="17" spans="1:26" ht="15" thickBot="1" x14ac:dyDescent="0.35">
      <c r="A17" s="49"/>
      <c r="B17" s="50"/>
      <c r="C17" s="50"/>
      <c r="D17" s="50"/>
      <c r="E17" s="50"/>
      <c r="F17" s="50"/>
      <c r="G17" s="50"/>
      <c r="H17" s="50"/>
      <c r="I17" s="51"/>
      <c r="J17" s="48"/>
      <c r="K17" s="49"/>
      <c r="L17" s="50"/>
      <c r="M17" s="50"/>
      <c r="N17" s="50"/>
      <c r="O17" s="50"/>
      <c r="P17" s="50"/>
      <c r="Q17" s="51"/>
      <c r="S17" s="49"/>
      <c r="T17" s="50"/>
      <c r="U17" s="50"/>
      <c r="V17" s="50"/>
      <c r="W17" s="50"/>
      <c r="X17" s="50"/>
      <c r="Y17" s="50"/>
      <c r="Z17" s="51"/>
    </row>
  </sheetData>
  <scenarios current="0" show="0" sqref="C11:C16">
    <scenario name="job1" locked="1" count="3" user="SUMIT" comment="Created by SUMIT on 28-01-2025_x000a_Modified by SUMIT on 28-01-2025">
      <inputCells r="C3" val="90000"/>
      <inputCells r="C4" val="0.1" numFmtId="9"/>
      <inputCells r="C5" val="0.025" numFmtId="10"/>
    </scenario>
    <scenario name="job2" locked="1" count="3" user="SUMIT" comment="Created by SUMIT on 28-01-2025">
      <inputCells r="C3" val="80000"/>
      <inputCells r="C4" val="0.15" numFmtId="9"/>
      <inputCells r="C5" val="0.012" numFmtId="10"/>
    </scenario>
    <scenario name="job3" locked="1" count="3" user="SUMIT" comment="Created by SUMIT on 28-01-2025">
      <inputCells r="C3" val="120000"/>
      <inputCells r="C4" val="0.05" numFmtId="9"/>
      <inputCells r="C5" val="0.008" numFmtId="10"/>
    </scenario>
  </scenarios>
  <mergeCells count="18">
    <mergeCell ref="T2:U2"/>
    <mergeCell ref="T6:U7"/>
    <mergeCell ref="T9:U9"/>
    <mergeCell ref="W2:X2"/>
    <mergeCell ref="W6:X7"/>
    <mergeCell ref="W9:X9"/>
    <mergeCell ref="V6:V8"/>
    <mergeCell ref="L2:M2"/>
    <mergeCell ref="L9:M9"/>
    <mergeCell ref="O2:P2"/>
    <mergeCell ref="O9:P9"/>
    <mergeCell ref="L6:M7"/>
    <mergeCell ref="O6:P7"/>
    <mergeCell ref="N6:N8"/>
    <mergeCell ref="E11:G12"/>
    <mergeCell ref="D13:H13"/>
    <mergeCell ref="B2:C2"/>
    <mergeCell ref="B9:C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3514D-B992-43A8-8B61-09F9C0045F49}">
  <sheetPr>
    <outlinePr summaryBelow="0"/>
  </sheetPr>
  <dimension ref="B1:G18"/>
  <sheetViews>
    <sheetView showGridLines="0" workbookViewId="0">
      <selection activeCell="H17" sqref="H17"/>
    </sheetView>
  </sheetViews>
  <sheetFormatPr defaultRowHeight="14.4" outlineLevelRow="1" outlineLevelCol="1" x14ac:dyDescent="0.3"/>
  <cols>
    <col min="3" max="3" width="6.21875" bestFit="1" customWidth="1"/>
    <col min="4" max="7" width="13.109375" bestFit="1" customWidth="1" outlineLevel="1"/>
  </cols>
  <sheetData>
    <row r="1" spans="2:7" ht="15" thickBot="1" x14ac:dyDescent="0.35"/>
    <row r="2" spans="2:7" ht="15.6" x14ac:dyDescent="0.3">
      <c r="B2" s="25" t="s">
        <v>37</v>
      </c>
      <c r="C2" s="25"/>
      <c r="D2" s="30"/>
      <c r="E2" s="30"/>
      <c r="F2" s="30"/>
      <c r="G2" s="30"/>
    </row>
    <row r="3" spans="2:7" ht="15.6" collapsed="1" x14ac:dyDescent="0.3">
      <c r="B3" s="24"/>
      <c r="C3" s="24"/>
      <c r="D3" s="31" t="s">
        <v>39</v>
      </c>
      <c r="E3" s="31" t="s">
        <v>33</v>
      </c>
      <c r="F3" s="31" t="s">
        <v>35</v>
      </c>
      <c r="G3" s="31" t="s">
        <v>36</v>
      </c>
    </row>
    <row r="4" spans="2:7" ht="40.799999999999997" hidden="1" outlineLevel="1" x14ac:dyDescent="0.3">
      <c r="B4" s="27"/>
      <c r="C4" s="27"/>
      <c r="D4" s="21"/>
      <c r="E4" s="35" t="s">
        <v>47</v>
      </c>
      <c r="F4" s="35" t="s">
        <v>34</v>
      </c>
      <c r="G4" s="35" t="s">
        <v>34</v>
      </c>
    </row>
    <row r="5" spans="2:7" x14ac:dyDescent="0.3">
      <c r="B5" s="28" t="s">
        <v>38</v>
      </c>
      <c r="C5" s="28"/>
      <c r="D5" s="26"/>
      <c r="E5" s="26"/>
      <c r="F5" s="26"/>
      <c r="G5" s="26"/>
    </row>
    <row r="6" spans="2:7" outlineLevel="1" x14ac:dyDescent="0.3">
      <c r="B6" s="27"/>
      <c r="C6" s="27" t="s">
        <v>44</v>
      </c>
      <c r="D6" s="21">
        <v>100000</v>
      </c>
      <c r="E6" s="32">
        <v>90000</v>
      </c>
      <c r="F6" s="32">
        <v>80000</v>
      </c>
      <c r="G6" s="32">
        <v>120000</v>
      </c>
    </row>
    <row r="7" spans="2:7" outlineLevel="1" x14ac:dyDescent="0.3">
      <c r="B7" s="27"/>
      <c r="C7" s="27" t="s">
        <v>45</v>
      </c>
      <c r="D7" s="22">
        <v>0.1</v>
      </c>
      <c r="E7" s="33">
        <v>0.1</v>
      </c>
      <c r="F7" s="33">
        <v>0.15</v>
      </c>
      <c r="G7" s="33">
        <v>0.05</v>
      </c>
    </row>
    <row r="8" spans="2:7" outlineLevel="1" x14ac:dyDescent="0.3">
      <c r="B8" s="27"/>
      <c r="C8" s="27" t="s">
        <v>46</v>
      </c>
      <c r="D8" s="23">
        <v>1.4999999999999999E-2</v>
      </c>
      <c r="E8" s="34">
        <v>2.5000000000000001E-2</v>
      </c>
      <c r="F8" s="34">
        <v>1.2E-2</v>
      </c>
      <c r="G8" s="34">
        <v>8.0000000000000002E-3</v>
      </c>
    </row>
    <row r="9" spans="2:7" x14ac:dyDescent="0.3">
      <c r="B9" s="28" t="s">
        <v>40</v>
      </c>
      <c r="C9" s="28"/>
      <c r="D9" s="26"/>
      <c r="E9" s="26"/>
      <c r="F9" s="26"/>
      <c r="G9" s="26"/>
    </row>
    <row r="10" spans="2:7" outlineLevel="1" x14ac:dyDescent="0.3">
      <c r="B10" s="27"/>
      <c r="C10" s="27" t="s">
        <v>27</v>
      </c>
      <c r="D10" s="39">
        <v>110000</v>
      </c>
      <c r="E10" s="39">
        <v>99000</v>
      </c>
      <c r="F10" s="39">
        <v>92000</v>
      </c>
      <c r="G10" s="39">
        <v>126000</v>
      </c>
    </row>
    <row r="11" spans="2:7" outlineLevel="1" x14ac:dyDescent="0.3">
      <c r="B11" s="27"/>
      <c r="C11" s="27" t="s">
        <v>28</v>
      </c>
      <c r="D11" s="39">
        <v>111650</v>
      </c>
      <c r="E11" s="39">
        <v>101475</v>
      </c>
      <c r="F11" s="39">
        <v>93104</v>
      </c>
      <c r="G11" s="39">
        <v>127008</v>
      </c>
    </row>
    <row r="12" spans="2:7" outlineLevel="1" x14ac:dyDescent="0.3">
      <c r="B12" s="27"/>
      <c r="C12" s="27" t="s">
        <v>29</v>
      </c>
      <c r="D12" s="39">
        <v>113324.75</v>
      </c>
      <c r="E12" s="39">
        <v>104011.875</v>
      </c>
      <c r="F12" s="39">
        <v>94221.248000000007</v>
      </c>
      <c r="G12" s="39">
        <v>128024.064</v>
      </c>
    </row>
    <row r="13" spans="2:7" outlineLevel="1" x14ac:dyDescent="0.3">
      <c r="B13" s="27"/>
      <c r="C13" s="27" t="s">
        <v>30</v>
      </c>
      <c r="D13" s="39">
        <v>115024.62125</v>
      </c>
      <c r="E13" s="39">
        <v>106612.171875</v>
      </c>
      <c r="F13" s="39">
        <v>95351.902975999998</v>
      </c>
      <c r="G13" s="39">
        <v>129048.25651200001</v>
      </c>
    </row>
    <row r="14" spans="2:7" outlineLevel="1" x14ac:dyDescent="0.3">
      <c r="B14" s="27"/>
      <c r="C14" s="27" t="s">
        <v>31</v>
      </c>
      <c r="D14" s="39">
        <v>116749.99056875</v>
      </c>
      <c r="E14" s="39">
        <v>109277.47617187499</v>
      </c>
      <c r="F14" s="39">
        <v>96496.125811712001</v>
      </c>
      <c r="G14" s="39">
        <v>130080.64256409599</v>
      </c>
    </row>
    <row r="15" spans="2:7" ht="15" outlineLevel="1" thickBot="1" x14ac:dyDescent="0.35">
      <c r="B15" s="29"/>
      <c r="C15" s="29" t="s">
        <v>32</v>
      </c>
      <c r="D15" s="40">
        <v>566749.36181875004</v>
      </c>
      <c r="E15" s="40">
        <v>520376.52304687502</v>
      </c>
      <c r="F15" s="40">
        <v>471173.27678771201</v>
      </c>
      <c r="G15" s="40">
        <v>640160.96307609603</v>
      </c>
    </row>
    <row r="16" spans="2:7" x14ac:dyDescent="0.3">
      <c r="B16" t="s">
        <v>41</v>
      </c>
    </row>
    <row r="17" spans="2:2" x14ac:dyDescent="0.3">
      <c r="B17" t="s">
        <v>42</v>
      </c>
    </row>
    <row r="18" spans="2:2" x14ac:dyDescent="0.3">
      <c r="B18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09687-B331-43C0-A76B-A372D615048B}">
  <dimension ref="A1:G27"/>
  <sheetViews>
    <sheetView showGridLines="0" workbookViewId="0">
      <selection activeCell="J16" sqref="J16"/>
    </sheetView>
  </sheetViews>
  <sheetFormatPr defaultRowHeight="14.4" x14ac:dyDescent="0.3"/>
  <cols>
    <col min="1" max="1" width="2.33203125" customWidth="1"/>
    <col min="2" max="2" width="6" bestFit="1" customWidth="1"/>
    <col min="3" max="3" width="12.109375" bestFit="1" customWidth="1"/>
    <col min="4" max="4" width="12.6640625" bestFit="1" customWidth="1"/>
    <col min="5" max="5" width="13.109375" bestFit="1" customWidth="1"/>
    <col min="6" max="6" width="7" bestFit="1" customWidth="1"/>
    <col min="7" max="7" width="5.33203125" bestFit="1" customWidth="1"/>
  </cols>
  <sheetData>
    <row r="1" spans="1:5" x14ac:dyDescent="0.3">
      <c r="A1" s="61" t="s">
        <v>55</v>
      </c>
    </row>
    <row r="2" spans="1:5" x14ac:dyDescent="0.3">
      <c r="A2" s="61" t="s">
        <v>56</v>
      </c>
    </row>
    <row r="3" spans="1:5" x14ac:dyDescent="0.3">
      <c r="A3" s="61" t="s">
        <v>57</v>
      </c>
    </row>
    <row r="4" spans="1:5" x14ac:dyDescent="0.3">
      <c r="A4" s="61" t="s">
        <v>58</v>
      </c>
    </row>
    <row r="5" spans="1:5" x14ac:dyDescent="0.3">
      <c r="A5" s="61" t="s">
        <v>59</v>
      </c>
    </row>
    <row r="6" spans="1:5" x14ac:dyDescent="0.3">
      <c r="A6" s="61"/>
      <c r="B6" t="s">
        <v>60</v>
      </c>
    </row>
    <row r="7" spans="1:5" x14ac:dyDescent="0.3">
      <c r="A7" s="61"/>
      <c r="B7" t="s">
        <v>61</v>
      </c>
    </row>
    <row r="8" spans="1:5" x14ac:dyDescent="0.3">
      <c r="A8" s="61"/>
      <c r="B8" t="s">
        <v>62</v>
      </c>
    </row>
    <row r="9" spans="1:5" x14ac:dyDescent="0.3">
      <c r="A9" s="61" t="s">
        <v>63</v>
      </c>
    </row>
    <row r="10" spans="1:5" x14ac:dyDescent="0.3">
      <c r="B10" t="s">
        <v>64</v>
      </c>
    </row>
    <row r="11" spans="1:5" x14ac:dyDescent="0.3">
      <c r="B11" t="s">
        <v>65</v>
      </c>
    </row>
    <row r="12" spans="1:5" x14ac:dyDescent="0.3">
      <c r="B12" t="s">
        <v>66</v>
      </c>
    </row>
    <row r="14" spans="1:5" ht="15" thickBot="1" x14ac:dyDescent="0.35">
      <c r="A14" t="s">
        <v>67</v>
      </c>
    </row>
    <row r="15" spans="1:5" ht="15" thickBot="1" x14ac:dyDescent="0.35">
      <c r="B15" s="63" t="s">
        <v>68</v>
      </c>
      <c r="C15" s="63" t="s">
        <v>69</v>
      </c>
      <c r="D15" s="63" t="s">
        <v>70</v>
      </c>
      <c r="E15" s="63" t="s">
        <v>71</v>
      </c>
    </row>
    <row r="16" spans="1:5" ht="15" thickBot="1" x14ac:dyDescent="0.35">
      <c r="B16" s="62" t="s">
        <v>79</v>
      </c>
      <c r="C16" s="62" t="s">
        <v>80</v>
      </c>
      <c r="D16" s="65">
        <v>566749.36181874992</v>
      </c>
      <c r="E16" s="65">
        <v>625000.00000001688</v>
      </c>
    </row>
    <row r="19" spans="1:7" ht="15" thickBot="1" x14ac:dyDescent="0.35">
      <c r="A19" t="s">
        <v>72</v>
      </c>
    </row>
    <row r="20" spans="1:7" ht="15" thickBot="1" x14ac:dyDescent="0.35">
      <c r="B20" s="63" t="s">
        <v>68</v>
      </c>
      <c r="C20" s="63" t="s">
        <v>69</v>
      </c>
      <c r="D20" s="63" t="s">
        <v>70</v>
      </c>
      <c r="E20" s="63" t="s">
        <v>71</v>
      </c>
      <c r="F20" s="63" t="s">
        <v>73</v>
      </c>
    </row>
    <row r="21" spans="1:7" x14ac:dyDescent="0.3">
      <c r="B21" s="64" t="s">
        <v>81</v>
      </c>
      <c r="C21" s="64" t="s">
        <v>82</v>
      </c>
      <c r="D21" s="66">
        <v>0.1</v>
      </c>
      <c r="E21" s="66">
        <v>0.21305826934461627</v>
      </c>
      <c r="F21" s="64" t="s">
        <v>83</v>
      </c>
    </row>
    <row r="22" spans="1:7" ht="15" thickBot="1" x14ac:dyDescent="0.35">
      <c r="B22" s="62" t="s">
        <v>84</v>
      </c>
      <c r="C22" s="62" t="s">
        <v>85</v>
      </c>
      <c r="D22" s="67">
        <v>1.4999999999999999E-2</v>
      </c>
      <c r="E22" s="67">
        <v>1.4999999999999999E-2</v>
      </c>
      <c r="F22" s="62" t="s">
        <v>83</v>
      </c>
    </row>
    <row r="25" spans="1:7" ht="15" thickBot="1" x14ac:dyDescent="0.35">
      <c r="A25" t="s">
        <v>74</v>
      </c>
    </row>
    <row r="26" spans="1:7" ht="15" thickBot="1" x14ac:dyDescent="0.35">
      <c r="B26" s="63" t="s">
        <v>68</v>
      </c>
      <c r="C26" s="63" t="s">
        <v>69</v>
      </c>
      <c r="D26" s="63" t="s">
        <v>75</v>
      </c>
      <c r="E26" s="63" t="s">
        <v>76</v>
      </c>
      <c r="F26" s="63" t="s">
        <v>77</v>
      </c>
      <c r="G26" s="63" t="s">
        <v>78</v>
      </c>
    </row>
    <row r="27" spans="1:7" ht="15" thickBot="1" x14ac:dyDescent="0.35">
      <c r="B27" s="62" t="s">
        <v>79</v>
      </c>
      <c r="C27" s="62" t="s">
        <v>80</v>
      </c>
      <c r="D27" s="65">
        <v>625000.00000001688</v>
      </c>
      <c r="E27" s="62" t="s">
        <v>86</v>
      </c>
      <c r="F27" s="62" t="s">
        <v>87</v>
      </c>
      <c r="G27" s="6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9BE80-1AB6-4A3B-9399-1670F375DB1F}">
  <dimension ref="A1:E15"/>
  <sheetViews>
    <sheetView showGridLines="0" workbookViewId="0"/>
  </sheetViews>
  <sheetFormatPr defaultRowHeight="14.4" x14ac:dyDescent="0.3"/>
  <cols>
    <col min="1" max="1" width="2.33203125" customWidth="1"/>
    <col min="2" max="2" width="6" bestFit="1" customWidth="1"/>
    <col min="3" max="3" width="12.109375" bestFit="1" customWidth="1"/>
    <col min="4" max="4" width="12" bestFit="1" customWidth="1"/>
    <col min="5" max="5" width="9.109375" bestFit="1" customWidth="1"/>
  </cols>
  <sheetData>
    <row r="1" spans="1:5" x14ac:dyDescent="0.3">
      <c r="A1" s="61" t="s">
        <v>88</v>
      </c>
    </row>
    <row r="2" spans="1:5" x14ac:dyDescent="0.3">
      <c r="A2" s="61" t="s">
        <v>56</v>
      </c>
    </row>
    <row r="3" spans="1:5" x14ac:dyDescent="0.3">
      <c r="A3" s="61" t="s">
        <v>57</v>
      </c>
    </row>
    <row r="6" spans="1:5" ht="15" thickBot="1" x14ac:dyDescent="0.35">
      <c r="A6" t="s">
        <v>72</v>
      </c>
    </row>
    <row r="7" spans="1:5" x14ac:dyDescent="0.3">
      <c r="B7" s="68"/>
      <c r="C7" s="68"/>
      <c r="D7" s="68" t="s">
        <v>89</v>
      </c>
      <c r="E7" s="68" t="s">
        <v>90</v>
      </c>
    </row>
    <row r="8" spans="1:5" ht="15" thickBot="1" x14ac:dyDescent="0.35">
      <c r="B8" s="69" t="s">
        <v>68</v>
      </c>
      <c r="C8" s="69" t="s">
        <v>69</v>
      </c>
      <c r="D8" s="69" t="s">
        <v>6</v>
      </c>
      <c r="E8" s="69" t="s">
        <v>91</v>
      </c>
    </row>
    <row r="9" spans="1:5" x14ac:dyDescent="0.3">
      <c r="B9" s="64" t="s">
        <v>81</v>
      </c>
      <c r="C9" s="64" t="s">
        <v>82</v>
      </c>
      <c r="D9" s="64">
        <v>0.21305826934461627</v>
      </c>
      <c r="E9" s="64">
        <v>0</v>
      </c>
    </row>
    <row r="10" spans="1:5" ht="15" thickBot="1" x14ac:dyDescent="0.35">
      <c r="B10" s="62" t="s">
        <v>84</v>
      </c>
      <c r="C10" s="62" t="s">
        <v>85</v>
      </c>
      <c r="D10" s="62">
        <v>1.4999999999999999E-2</v>
      </c>
      <c r="E10" s="62">
        <v>0</v>
      </c>
    </row>
    <row r="12" spans="1:5" ht="15" thickBot="1" x14ac:dyDescent="0.35">
      <c r="A12" t="s">
        <v>74</v>
      </c>
    </row>
    <row r="13" spans="1:5" x14ac:dyDescent="0.3">
      <c r="B13" s="68"/>
      <c r="C13" s="68"/>
      <c r="D13" s="68" t="s">
        <v>89</v>
      </c>
      <c r="E13" s="68" t="s">
        <v>92</v>
      </c>
    </row>
    <row r="14" spans="1:5" ht="15" thickBot="1" x14ac:dyDescent="0.35">
      <c r="B14" s="69" t="s">
        <v>68</v>
      </c>
      <c r="C14" s="69" t="s">
        <v>69</v>
      </c>
      <c r="D14" s="69" t="s">
        <v>6</v>
      </c>
      <c r="E14" s="69" t="s">
        <v>93</v>
      </c>
    </row>
    <row r="15" spans="1:5" ht="15" thickBot="1" x14ac:dyDescent="0.35">
      <c r="B15" s="62" t="s">
        <v>79</v>
      </c>
      <c r="C15" s="62" t="s">
        <v>80</v>
      </c>
      <c r="D15" s="62">
        <v>625000.00000001688</v>
      </c>
      <c r="E15" s="6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2EAAC-9FB0-4F61-B714-3E2350D6A4B8}">
  <dimension ref="A1:J14"/>
  <sheetViews>
    <sheetView showGridLines="0" workbookViewId="0"/>
  </sheetViews>
  <sheetFormatPr defaultRowHeight="14.4" x14ac:dyDescent="0.3"/>
  <cols>
    <col min="1" max="1" width="2.33203125" customWidth="1"/>
    <col min="2" max="2" width="6" bestFit="1" customWidth="1"/>
    <col min="3" max="3" width="12.109375" bestFit="1" customWidth="1"/>
    <col min="4" max="4" width="10" bestFit="1" customWidth="1"/>
    <col min="5" max="5" width="2.33203125" customWidth="1"/>
    <col min="6" max="6" width="6.109375" bestFit="1" customWidth="1"/>
    <col min="7" max="7" width="13.109375" bestFit="1" customWidth="1"/>
    <col min="8" max="8" width="2.33203125" customWidth="1"/>
    <col min="9" max="9" width="6.21875" bestFit="1" customWidth="1"/>
    <col min="10" max="10" width="9" bestFit="1" customWidth="1"/>
  </cols>
  <sheetData>
    <row r="1" spans="1:10" x14ac:dyDescent="0.3">
      <c r="A1" s="61" t="s">
        <v>94</v>
      </c>
    </row>
    <row r="2" spans="1:10" x14ac:dyDescent="0.3">
      <c r="A2" s="61" t="s">
        <v>56</v>
      </c>
    </row>
    <row r="3" spans="1:10" x14ac:dyDescent="0.3">
      <c r="A3" s="61" t="s">
        <v>57</v>
      </c>
    </row>
    <row r="5" spans="1:10" ht="15" thickBot="1" x14ac:dyDescent="0.35"/>
    <row r="6" spans="1:10" x14ac:dyDescent="0.3">
      <c r="B6" s="68"/>
      <c r="C6" s="68" t="s">
        <v>95</v>
      </c>
      <c r="D6" s="68"/>
    </row>
    <row r="7" spans="1:10" ht="15" thickBot="1" x14ac:dyDescent="0.35">
      <c r="B7" s="69" t="s">
        <v>68</v>
      </c>
      <c r="C7" s="69" t="s">
        <v>69</v>
      </c>
      <c r="D7" s="69" t="s">
        <v>6</v>
      </c>
    </row>
    <row r="8" spans="1:10" ht="15" thickBot="1" x14ac:dyDescent="0.35">
      <c r="B8" s="62" t="s">
        <v>79</v>
      </c>
      <c r="C8" s="62" t="s">
        <v>80</v>
      </c>
      <c r="D8" s="65">
        <v>625000.00000001688</v>
      </c>
    </row>
    <row r="10" spans="1:10" ht="15" thickBot="1" x14ac:dyDescent="0.35"/>
    <row r="11" spans="1:10" x14ac:dyDescent="0.3">
      <c r="B11" s="68"/>
      <c r="C11" s="68" t="s">
        <v>96</v>
      </c>
      <c r="D11" s="68"/>
      <c r="F11" s="68" t="s">
        <v>97</v>
      </c>
      <c r="G11" s="68" t="s">
        <v>95</v>
      </c>
      <c r="I11" s="68" t="s">
        <v>100</v>
      </c>
      <c r="J11" s="68" t="s">
        <v>95</v>
      </c>
    </row>
    <row r="12" spans="1:10" ht="15" thickBot="1" x14ac:dyDescent="0.35">
      <c r="B12" s="69" t="s">
        <v>68</v>
      </c>
      <c r="C12" s="69" t="s">
        <v>69</v>
      </c>
      <c r="D12" s="69" t="s">
        <v>6</v>
      </c>
      <c r="F12" s="69" t="s">
        <v>98</v>
      </c>
      <c r="G12" s="69" t="s">
        <v>99</v>
      </c>
      <c r="I12" s="69" t="s">
        <v>98</v>
      </c>
      <c r="J12" s="69" t="s">
        <v>99</v>
      </c>
    </row>
    <row r="13" spans="1:10" x14ac:dyDescent="0.3">
      <c r="B13" s="64" t="s">
        <v>81</v>
      </c>
      <c r="C13" s="64" t="s">
        <v>82</v>
      </c>
      <c r="D13" s="66">
        <v>0.21305826934461627</v>
      </c>
      <c r="F13" s="66">
        <v>0</v>
      </c>
      <c r="G13" s="66">
        <v>515226.6925624999</v>
      </c>
      <c r="I13" s="64" t="e">
        <v>#N/A</v>
      </c>
      <c r="J13" s="64" t="e">
        <v>#N/A</v>
      </c>
    </row>
    <row r="14" spans="1:10" ht="15" thickBot="1" x14ac:dyDescent="0.35">
      <c r="B14" s="62" t="s">
        <v>84</v>
      </c>
      <c r="C14" s="62" t="s">
        <v>85</v>
      </c>
      <c r="D14" s="67">
        <v>1.4999999999999999E-2</v>
      </c>
      <c r="F14" s="67">
        <v>0</v>
      </c>
      <c r="G14" s="67">
        <v>625000.00000001688</v>
      </c>
      <c r="I14" s="62" t="e">
        <v>#N/A</v>
      </c>
      <c r="J14" s="62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Forecast</vt:lpstr>
      <vt:lpstr>What-If Scenario</vt:lpstr>
      <vt:lpstr>Scenario Summary</vt:lpstr>
      <vt:lpstr>Answer Report 1</vt:lpstr>
      <vt:lpstr>Sensitivity Report 1</vt:lpstr>
      <vt:lpstr>Limits Report 1</vt:lpstr>
      <vt:lpstr>base</vt:lpstr>
      <vt:lpstr>base1</vt:lpstr>
      <vt:lpstr>base2</vt:lpstr>
      <vt:lpstr>base3</vt:lpstr>
      <vt:lpstr>bonus</vt:lpstr>
      <vt:lpstr>bonus1</vt:lpstr>
      <vt:lpstr>bonus2</vt:lpstr>
      <vt:lpstr>bonus3</vt:lpstr>
      <vt:lpstr>raise</vt:lpstr>
      <vt:lpstr>raise1</vt:lpstr>
      <vt:lpstr>raise2</vt:lpstr>
      <vt:lpstr>raise3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DUBEY</dc:creator>
  <cp:lastModifiedBy>SUMIT DUBEY</cp:lastModifiedBy>
  <dcterms:created xsi:type="dcterms:W3CDTF">2015-06-05T18:17:20Z</dcterms:created>
  <dcterms:modified xsi:type="dcterms:W3CDTF">2025-01-28T15:03:53Z</dcterms:modified>
</cp:coreProperties>
</file>