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S:\VS_code\Excel\BeginnerToAdvance\2_ForumlasAndFunctions\"/>
    </mc:Choice>
  </mc:AlternateContent>
  <xr:revisionPtr revIDLastSave="0" documentId="13_ncr:1_{C55C2AE2-71C3-415F-AA90-30619E85F3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xt Mani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4" i="1" l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3" i="1"/>
  <c r="W3" i="1" a="1"/>
  <c r="W3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" i="1"/>
  <c r="R17" i="1"/>
  <c r="Q3" i="1"/>
  <c r="R3" i="1" s="1"/>
  <c r="Q4" i="1"/>
  <c r="R4" i="1" s="1"/>
  <c r="Q5" i="1"/>
  <c r="R5" i="1" s="1"/>
  <c r="S5" i="1" s="1"/>
  <c r="Q6" i="1"/>
  <c r="R6" i="1" s="1"/>
  <c r="S6" i="1" s="1"/>
  <c r="Q7" i="1"/>
  <c r="R7" i="1" s="1"/>
  <c r="S7" i="1" s="1"/>
  <c r="Q8" i="1"/>
  <c r="R8" i="1" s="1"/>
  <c r="Q9" i="1"/>
  <c r="R9" i="1" s="1"/>
  <c r="Q10" i="1"/>
  <c r="R10" i="1" s="1"/>
  <c r="S10" i="1" s="1"/>
  <c r="Q11" i="1"/>
  <c r="R11" i="1" s="1"/>
  <c r="Q12" i="1"/>
  <c r="R12" i="1" s="1"/>
  <c r="Q13" i="1"/>
  <c r="R13" i="1" s="1"/>
  <c r="Q14" i="1"/>
  <c r="R14" i="1" s="1"/>
  <c r="S14" i="1" s="1"/>
  <c r="Q15" i="1"/>
  <c r="R15" i="1" s="1"/>
  <c r="Q16" i="1"/>
  <c r="R16" i="1" s="1"/>
  <c r="S16" i="1" s="1"/>
  <c r="Q17" i="1"/>
  <c r="Q18" i="1"/>
  <c r="R18" i="1" s="1"/>
  <c r="S18" i="1" s="1"/>
  <c r="Q19" i="1"/>
  <c r="R19" i="1" s="1"/>
  <c r="Q20" i="1"/>
  <c r="R20" i="1" s="1"/>
  <c r="Q21" i="1"/>
  <c r="R21" i="1" s="1"/>
  <c r="Q2" i="1"/>
  <c r="R2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S17" i="1" l="1"/>
  <c r="S9" i="1"/>
  <c r="S19" i="1"/>
  <c r="S8" i="1"/>
  <c r="S15" i="1"/>
  <c r="S12" i="1"/>
  <c r="S3" i="1"/>
  <c r="S20" i="1"/>
  <c r="S11" i="1"/>
  <c r="S2" i="1"/>
  <c r="S13" i="1"/>
  <c r="S4" i="1"/>
  <c r="S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<sst xmlns="http://schemas.openxmlformats.org/spreadsheetml/2006/main" count="241" uniqueCount="121">
  <si>
    <t>Applicant ID</t>
  </si>
  <si>
    <t>Full Name</t>
  </si>
  <si>
    <t>Job Position</t>
  </si>
  <si>
    <t>Application Date &amp; Time</t>
  </si>
  <si>
    <t>Email</t>
  </si>
  <si>
    <t>Street</t>
  </si>
  <si>
    <t>City State Zip</t>
  </si>
  <si>
    <t>Skills List</t>
  </si>
  <si>
    <t>AID0123548</t>
  </si>
  <si>
    <t>Pam Beesly</t>
  </si>
  <si>
    <t>Data Analyst</t>
  </si>
  <si>
    <t>2/14/23 3:22 PM</t>
  </si>
  <si>
    <t>pam.beesly@outlook.com</t>
  </si>
  <si>
    <t>457 Oak St</t>
  </si>
  <si>
    <t>San Jose, CA, 95101</t>
  </si>
  <si>
    <t>Kafka, DataBricks, Spark, Python, GCP</t>
  </si>
  <si>
    <t>AID0123549</t>
  </si>
  <si>
    <t>Michael Scott</t>
  </si>
  <si>
    <t>Business Intelligence Analyst</t>
  </si>
  <si>
    <t>michael.scott@gmail.com</t>
  </si>
  <si>
    <t>203 Birch St</t>
  </si>
  <si>
    <t>Chicago, IL, 60601</t>
  </si>
  <si>
    <t>Power BI, GCP, Airflow, Hadoop, R</t>
  </si>
  <si>
    <t>AID0123550</t>
  </si>
  <si>
    <t>Kevin Malone</t>
  </si>
  <si>
    <t>Data Engineer</t>
  </si>
  <si>
    <t>7/21/23 5:30 PM</t>
  </si>
  <si>
    <t>kevin.malone@aol.com</t>
  </si>
  <si>
    <t>790 Pine St</t>
  </si>
  <si>
    <t>Azure, Java, SQL, DataBricks</t>
  </si>
  <si>
    <t>AID0123551</t>
  </si>
  <si>
    <t>AID0123552</t>
  </si>
  <si>
    <t>Jim Halpert</t>
  </si>
  <si>
    <t>Data Scientist</t>
  </si>
  <si>
    <t>11/18/23 5:00 PM</t>
  </si>
  <si>
    <t>jim.halpert@hotmail.com</t>
  </si>
  <si>
    <t>459 Oak St</t>
  </si>
  <si>
    <t>Philadelphia, PA, 19101</t>
  </si>
  <si>
    <t>DataBricks, Hadoop, Java</t>
  </si>
  <si>
    <t>AID0123553</t>
  </si>
  <si>
    <t>Ryan Howard</t>
  </si>
  <si>
    <t>Machine Learning Engineer</t>
  </si>
  <si>
    <t>ryan.howard@aol.com</t>
  </si>
  <si>
    <t>204 Birch St</t>
  </si>
  <si>
    <t>Snowflake, Airflow, DataBricks</t>
  </si>
  <si>
    <t>AID0123554</t>
  </si>
  <si>
    <t>AID0123555</t>
  </si>
  <si>
    <t>4/26/24 8:10 AM</t>
  </si>
  <si>
    <t>AID0123556</t>
  </si>
  <si>
    <t>Stanley Hudson</t>
  </si>
  <si>
    <t>6/15/24 5:50 PM</t>
  </si>
  <si>
    <t>stanley.hudson@gmail.com</t>
  </si>
  <si>
    <t>123 Elm St</t>
  </si>
  <si>
    <t>Scala, Azure, R, Kafka</t>
  </si>
  <si>
    <t>AID0123557</t>
  </si>
  <si>
    <t>Angela Martin</t>
  </si>
  <si>
    <t>angela.martin@ymail.com</t>
  </si>
  <si>
    <t>Los Angeles, CA, 90001</t>
  </si>
  <si>
    <t>Snowflake, Excel, Scala</t>
  </si>
  <si>
    <t>AID0123558</t>
  </si>
  <si>
    <t>Dwight Schrute</t>
  </si>
  <si>
    <t>dwight.schrute@gmail.com</t>
  </si>
  <si>
    <t>San Diego, CA, 92101</t>
  </si>
  <si>
    <t>Excel, Power BI, R</t>
  </si>
  <si>
    <t>AID0123559</t>
  </si>
  <si>
    <t>Oscar Martinez</t>
  </si>
  <si>
    <t>1/25/23 1:15 PM</t>
  </si>
  <si>
    <t>oscar.martinez@outlook.com</t>
  </si>
  <si>
    <t>202 Birch St</t>
  </si>
  <si>
    <t>Scala, R, Hadoop, Power BI, SQL</t>
  </si>
  <si>
    <t>AID0123560</t>
  </si>
  <si>
    <t>3/17/23 11:45 AM</t>
  </si>
  <si>
    <t>AID0123561</t>
  </si>
  <si>
    <t>Phyllis Vance</t>
  </si>
  <si>
    <t>phyllis.vance@gmail.com</t>
  </si>
  <si>
    <t>Java, Scala, R</t>
  </si>
  <si>
    <t>AID0123562</t>
  </si>
  <si>
    <t>Meredith Palmer</t>
  </si>
  <si>
    <t>8/30/23 5:30 PM</t>
  </si>
  <si>
    <t>meredith.palmer@outlook.com</t>
  </si>
  <si>
    <t>456 Oak St</t>
  </si>
  <si>
    <t>DataBricks, Azure, Scala</t>
  </si>
  <si>
    <t>AID0123563</t>
  </si>
  <si>
    <t>10/19/23 7:40 AM</t>
  </si>
  <si>
    <t>Chicago, IL, 60602</t>
  </si>
  <si>
    <t>AID0123564</t>
  </si>
  <si>
    <t>2/28/24 5:15 PM</t>
  </si>
  <si>
    <t>AID0123565</t>
  </si>
  <si>
    <t>Kelly Kapoor</t>
  </si>
  <si>
    <t>kelly.kapoor@gmail.com</t>
  </si>
  <si>
    <t>New York, NY, 10001</t>
  </si>
  <si>
    <t>Snowflake, Power BI, Tableau, Airflow, SQL</t>
  </si>
  <si>
    <t>AID0123566</t>
  </si>
  <si>
    <t>7/23/24 7:00 AM</t>
  </si>
  <si>
    <t>AID0123567</t>
  </si>
  <si>
    <t>Full Address</t>
  </si>
  <si>
    <t>First Name</t>
  </si>
  <si>
    <t>Last Name</t>
  </si>
  <si>
    <t>Applicant ID (Short)</t>
  </si>
  <si>
    <t>Find and MID (State)</t>
  </si>
  <si>
    <t>DataBricks</t>
  </si>
  <si>
    <t>Spark</t>
  </si>
  <si>
    <t>Python</t>
  </si>
  <si>
    <t>GCP</t>
  </si>
  <si>
    <t>Kafka</t>
  </si>
  <si>
    <t>Power BI</t>
  </si>
  <si>
    <t xml:space="preserve"> GCP</t>
  </si>
  <si>
    <t>Airflow</t>
  </si>
  <si>
    <t>Hadoop</t>
  </si>
  <si>
    <t>R</t>
  </si>
  <si>
    <t>SQL</t>
  </si>
  <si>
    <t>Java</t>
  </si>
  <si>
    <t>Azure</t>
  </si>
  <si>
    <t>Snowflake</t>
  </si>
  <si>
    <t>Excel</t>
  </si>
  <si>
    <t>Scala</t>
  </si>
  <si>
    <t>Tableau</t>
  </si>
  <si>
    <t>Snowflake,</t>
  </si>
  <si>
    <t>SKILLS</t>
  </si>
  <si>
    <t>Unique Skills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</si>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</sst>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22" fontId="0" fillId="0" borderId="4" xfId="0" applyNumberFormat="1" applyBorder="1" applyAlignment="1">
      <alignment horizontal="center" wrapText="1"/>
    </xf>
    <xf numFmtId="0" fontId="0" fillId="0" borderId="5" xfId="0" applyBorder="1" applyAlignment="1">
      <alignment wrapText="1"/>
    </xf>
    <xf numFmtId="0" fontId="1" fillId="2" borderId="6" xfId="0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Most Common</a:t>
            </a:r>
            <a:r>
              <a:rPr lang="en-IN" baseline="0"/>
              <a:t> </a:t>
            </a:r>
            <a:r>
              <a:rPr lang="en-IN"/>
              <a:t>Skills In Applicant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2085818257203"/>
          <c:y val="0.14949617089883113"/>
          <c:w val="0.83981116429557734"/>
          <c:h val="0.7570001301227914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'Text Manipulation'!$X$2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'Text Manipulation'!$W$3:$W$20</c:f>
              <c:strCache>
                <c:ptCount val="18"/>
                <c:pt idx="0">
                  <c:v>Kafka</c:v>
                </c:pt>
                <c:pt idx="1">
                  <c:v>Power BI</c:v>
                </c:pt>
                <c:pt idx="2">
                  <c:v>Azure</c:v>
                </c:pt>
                <c:pt idx="3">
                  <c:v>DataBricks</c:v>
                </c:pt>
                <c:pt idx="4">
                  <c:v>Snowflake</c:v>
                </c:pt>
                <c:pt idx="5">
                  <c:v>Scala</c:v>
                </c:pt>
                <c:pt idx="6">
                  <c:v>Excel</c:v>
                </c:pt>
                <c:pt idx="7">
                  <c:v>Snowflake,</c:v>
                </c:pt>
                <c:pt idx="8">
                  <c:v>Java</c:v>
                </c:pt>
                <c:pt idx="9">
                  <c:v> GCP</c:v>
                </c:pt>
                <c:pt idx="10">
                  <c:v>Airflow</c:v>
                </c:pt>
                <c:pt idx="11">
                  <c:v>R</c:v>
                </c:pt>
                <c:pt idx="12">
                  <c:v>Hadoop</c:v>
                </c:pt>
                <c:pt idx="13">
                  <c:v>Spark</c:v>
                </c:pt>
                <c:pt idx="14">
                  <c:v>SQL</c:v>
                </c:pt>
                <c:pt idx="15">
                  <c:v>Tableau</c:v>
                </c:pt>
                <c:pt idx="16">
                  <c:v>Python</c:v>
                </c:pt>
                <c:pt idx="17">
                  <c:v>GCP</c:v>
                </c:pt>
              </c:strCache>
            </c:strRef>
          </c:cat>
          <c:val>
            <c:numRef>
              <c:f>'Text Manipulation'!$X$3:$X$20</c:f>
              <c:numCache>
                <c:formatCode>General</c:formatCode>
                <c:ptCount val="18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12</c:v>
                </c:pt>
                <c:pt idx="4">
                  <c:v>4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7</c:v>
                </c:pt>
                <c:pt idx="9">
                  <c:v>1</c:v>
                </c:pt>
                <c:pt idx="10">
                  <c:v>6</c:v>
                </c:pt>
                <c:pt idx="11">
                  <c:v>5</c:v>
                </c:pt>
                <c:pt idx="12">
                  <c:v>7</c:v>
                </c:pt>
                <c:pt idx="13">
                  <c:v>2</c:v>
                </c:pt>
                <c:pt idx="14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B4-4984-8F62-1EEB97534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7112591"/>
        <c:axId val="777114031"/>
      </c:barChart>
      <c:catAx>
        <c:axId val="777112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114031"/>
        <c:crosses val="autoZero"/>
        <c:auto val="1"/>
        <c:lblAlgn val="ctr"/>
        <c:lblOffset val="100"/>
        <c:noMultiLvlLbl val="0"/>
      </c:catAx>
      <c:valAx>
        <c:axId val="77711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112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289560</xdr:colOff>
      <xdr:row>2</xdr:row>
      <xdr:rowOff>80010</xdr:rowOff>
    </xdr:from>
    <xdr:to>
      <xdr:col>33</xdr:col>
      <xdr:colOff>53340</xdr:colOff>
      <xdr:row>18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A10822-612C-29FD-0D8D-8BB6C16DC6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495F6B-0771-4288-8DFE-C38F5F2C0A16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topLeftCell="M1" workbookViewId="0">
      <selection activeCell="Z22" sqref="Z22"/>
    </sheetView>
  </sheetViews>
  <sheetFormatPr defaultRowHeight="14.4" x14ac:dyDescent="0.3"/>
  <cols>
    <col min="1" max="1" width="11.44140625" customWidth="1"/>
    <col min="2" max="2" width="15.6640625" customWidth="1"/>
    <col min="3" max="3" width="24.6640625" customWidth="1"/>
    <col min="4" max="4" width="21.5546875" customWidth="1"/>
    <col min="5" max="5" width="28.109375" customWidth="1"/>
    <col min="6" max="6" width="12.109375" customWidth="1"/>
    <col min="7" max="7" width="21.5546875" customWidth="1"/>
    <col min="8" max="8" width="38.21875" customWidth="1"/>
    <col min="10" max="10" width="30.44140625" customWidth="1"/>
    <col min="12" max="12" width="12.5546875" customWidth="1"/>
    <col min="13" max="13" width="12.21875" customWidth="1"/>
    <col min="14" max="15" width="6.6640625" customWidth="1"/>
    <col min="16" max="16" width="10.21875" customWidth="1"/>
    <col min="21" max="21" width="11.109375" customWidth="1"/>
    <col min="23" max="23" width="12.88671875" customWidth="1"/>
    <col min="27" max="27" width="11.109375" bestFit="1" customWidth="1"/>
  </cols>
  <sheetData>
    <row r="1" spans="1:24" ht="17.399999999999999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9" t="s">
        <v>95</v>
      </c>
      <c r="K1" s="6"/>
      <c r="L1" s="9" t="s">
        <v>96</v>
      </c>
      <c r="M1" s="9" t="s">
        <v>97</v>
      </c>
      <c r="N1" s="8"/>
      <c r="O1" s="11" t="s">
        <v>98</v>
      </c>
      <c r="Q1" s="12" t="s">
        <v>99</v>
      </c>
      <c r="R1" s="13"/>
      <c r="S1" s="14"/>
      <c r="U1" s="15" t="s">
        <v>118</v>
      </c>
    </row>
    <row r="2" spans="1:24" ht="15" thickBot="1" x14ac:dyDescent="0.35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10"/>
      <c r="J2" s="17" t="str">
        <f>_xlfn.TEXTJOIN(" ", TRUE, $F2, $G2)</f>
        <v>457 Oak St San Jose, CA, 95101</v>
      </c>
      <c r="K2" s="10"/>
      <c r="L2" s="17" t="str">
        <f>LEFT($B2, FIND(" ", $B2)-1)</f>
        <v>Pam</v>
      </c>
      <c r="M2" s="17" t="str">
        <f>RIGHT($B2, LEN($B2) - FIND(" ", $B2))</f>
        <v>Beesly</v>
      </c>
      <c r="N2" s="10"/>
      <c r="O2" s="16" t="str">
        <f>RIGHT(A2, 3)</f>
        <v>548</v>
      </c>
      <c r="P2" s="16"/>
      <c r="Q2" s="10">
        <f>FIND(", ",$G2) + LEN(", ")</f>
        <v>11</v>
      </c>
      <c r="R2" s="10">
        <f>FIND(", ", $G2, $Q2)</f>
        <v>13</v>
      </c>
      <c r="S2" s="10" t="str">
        <f>MID($G2, $Q2, $R2-$Q2)</f>
        <v>CA</v>
      </c>
      <c r="T2" s="10"/>
      <c r="U2" s="17" t="s">
        <v>104</v>
      </c>
      <c r="V2" s="10"/>
      <c r="W2" s="7" t="s">
        <v>119</v>
      </c>
      <c r="X2" s="7" t="s">
        <v>120</v>
      </c>
    </row>
    <row r="3" spans="1:24" ht="15" thickBot="1" x14ac:dyDescent="0.35">
      <c r="A3" s="3" t="s">
        <v>16</v>
      </c>
      <c r="B3" s="4" t="s">
        <v>17</v>
      </c>
      <c r="C3" s="4" t="s">
        <v>18</v>
      </c>
      <c r="D3" s="5">
        <v>45174.40625</v>
      </c>
      <c r="E3" s="4" t="s">
        <v>19</v>
      </c>
      <c r="F3" s="4" t="s">
        <v>20</v>
      </c>
      <c r="G3" s="4" t="s">
        <v>21</v>
      </c>
      <c r="H3" s="4" t="s">
        <v>22</v>
      </c>
      <c r="J3" s="17" t="str">
        <f t="shared" ref="J3:J21" si="0">_xlfn.TEXTJOIN(" ", TRUE, $F3, $G3)</f>
        <v>203 Birch St Chicago, IL, 60601</v>
      </c>
      <c r="L3" s="17" t="str">
        <f t="shared" ref="L3:L21" si="1">LEFT($B3, FIND(" ", $B3)-1)</f>
        <v>Michael</v>
      </c>
      <c r="M3" s="17" t="str">
        <f t="shared" ref="M3:M21" si="2">RIGHT($B3, LEN($B3) - FIND(" ", $B3))</f>
        <v>Scott</v>
      </c>
      <c r="O3" s="16" t="str">
        <f t="shared" ref="O3:O21" si="3">RIGHT(A3, 3)</f>
        <v>549</v>
      </c>
      <c r="Q3" s="10">
        <f t="shared" ref="Q3:Q21" si="4">FIND(", ",$G3) + LEN(", ")</f>
        <v>10</v>
      </c>
      <c r="R3" s="10">
        <f t="shared" ref="R3:R21" si="5">FIND(", ", $G3, $Q3)</f>
        <v>12</v>
      </c>
      <c r="S3" s="10" t="str">
        <f t="shared" ref="S3:S21" si="6">MID($G3, $Q3, $R3-$Q3)</f>
        <v>IL</v>
      </c>
      <c r="U3" s="17" t="s">
        <v>105</v>
      </c>
      <c r="W3" s="17" t="str" cm="1">
        <f t="array" ref="W3:W20">_xlfn.UNIQUE(U2:U75)</f>
        <v>Kafka</v>
      </c>
      <c r="X3" s="10">
        <f>COUNTIF($U$2:$U$75, W3)</f>
        <v>3</v>
      </c>
    </row>
    <row r="4" spans="1:24" ht="15" thickBot="1" x14ac:dyDescent="0.35">
      <c r="A4" s="3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21</v>
      </c>
      <c r="H4" s="4" t="s">
        <v>29</v>
      </c>
      <c r="J4" s="17" t="str">
        <f t="shared" si="0"/>
        <v>790 Pine St Chicago, IL, 60601</v>
      </c>
      <c r="L4" s="17" t="str">
        <f t="shared" si="1"/>
        <v>Kevin</v>
      </c>
      <c r="M4" s="17" t="str">
        <f t="shared" si="2"/>
        <v>Malone</v>
      </c>
      <c r="O4" s="16" t="str">
        <f t="shared" si="3"/>
        <v>550</v>
      </c>
      <c r="Q4" s="10">
        <f t="shared" si="4"/>
        <v>10</v>
      </c>
      <c r="R4" s="10">
        <f t="shared" si="5"/>
        <v>12</v>
      </c>
      <c r="S4" s="10" t="str">
        <f t="shared" si="6"/>
        <v>IL</v>
      </c>
      <c r="U4" s="17" t="s">
        <v>112</v>
      </c>
      <c r="W4" s="17" t="str">
        <v>Power BI</v>
      </c>
      <c r="X4" s="10">
        <f t="shared" ref="X4:X20" si="7">COUNTIF($U$2:$U$75, W4)</f>
        <v>5</v>
      </c>
    </row>
    <row r="5" spans="1:24" ht="15" thickBot="1" x14ac:dyDescent="0.35">
      <c r="A5" s="3" t="s">
        <v>30</v>
      </c>
      <c r="B5" s="4" t="s">
        <v>9</v>
      </c>
      <c r="C5" s="4" t="s">
        <v>18</v>
      </c>
      <c r="D5" s="5">
        <v>45025.302083333336</v>
      </c>
      <c r="E5" s="4" t="s">
        <v>12</v>
      </c>
      <c r="F5" s="4" t="s">
        <v>13</v>
      </c>
      <c r="G5" s="4" t="s">
        <v>14</v>
      </c>
      <c r="H5" s="4" t="s">
        <v>15</v>
      </c>
      <c r="J5" s="17" t="str">
        <f t="shared" si="0"/>
        <v>457 Oak St San Jose, CA, 95101</v>
      </c>
      <c r="L5" s="17" t="str">
        <f t="shared" si="1"/>
        <v>Pam</v>
      </c>
      <c r="M5" s="17" t="str">
        <f t="shared" si="2"/>
        <v>Beesly</v>
      </c>
      <c r="O5" s="16" t="str">
        <f t="shared" si="3"/>
        <v>551</v>
      </c>
      <c r="Q5" s="10">
        <f t="shared" si="4"/>
        <v>11</v>
      </c>
      <c r="R5" s="10">
        <f t="shared" si="5"/>
        <v>13</v>
      </c>
      <c r="S5" s="10" t="str">
        <f t="shared" si="6"/>
        <v>CA</v>
      </c>
      <c r="U5" s="17" t="s">
        <v>104</v>
      </c>
      <c r="W5" s="17" t="str">
        <v>Azure</v>
      </c>
      <c r="X5" s="10">
        <f t="shared" si="7"/>
        <v>4</v>
      </c>
    </row>
    <row r="6" spans="1:24" ht="15" customHeight="1" thickBot="1" x14ac:dyDescent="0.35">
      <c r="A6" s="3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37</v>
      </c>
      <c r="H6" s="4" t="s">
        <v>38</v>
      </c>
      <c r="J6" s="17" t="str">
        <f t="shared" si="0"/>
        <v>459 Oak St Philadelphia, PA, 19101</v>
      </c>
      <c r="L6" s="17" t="str">
        <f t="shared" si="1"/>
        <v>Jim</v>
      </c>
      <c r="M6" s="17" t="str">
        <f t="shared" si="2"/>
        <v>Halpert</v>
      </c>
      <c r="O6" s="16" t="str">
        <f t="shared" si="3"/>
        <v>552</v>
      </c>
      <c r="Q6" s="10">
        <f t="shared" si="4"/>
        <v>15</v>
      </c>
      <c r="R6" s="10">
        <f t="shared" si="5"/>
        <v>17</v>
      </c>
      <c r="S6" s="10" t="str">
        <f t="shared" si="6"/>
        <v>PA</v>
      </c>
      <c r="U6" s="17" t="s">
        <v>100</v>
      </c>
      <c r="W6" s="17" t="str">
        <v>DataBricks</v>
      </c>
      <c r="X6" s="10">
        <f t="shared" si="7"/>
        <v>12</v>
      </c>
    </row>
    <row r="7" spans="1:24" ht="15" thickBot="1" x14ac:dyDescent="0.35">
      <c r="A7" s="3" t="s">
        <v>39</v>
      </c>
      <c r="B7" s="4" t="s">
        <v>40</v>
      </c>
      <c r="C7" s="4" t="s">
        <v>41</v>
      </c>
      <c r="D7" s="5">
        <v>45597.53125</v>
      </c>
      <c r="E7" s="4" t="s">
        <v>42</v>
      </c>
      <c r="F7" s="4" t="s">
        <v>43</v>
      </c>
      <c r="G7" s="4" t="s">
        <v>37</v>
      </c>
      <c r="H7" s="4" t="s">
        <v>44</v>
      </c>
      <c r="J7" s="17" t="str">
        <f t="shared" si="0"/>
        <v>204 Birch St Philadelphia, PA, 19101</v>
      </c>
      <c r="L7" s="17" t="str">
        <f t="shared" si="1"/>
        <v>Ryan</v>
      </c>
      <c r="M7" s="17" t="str">
        <f t="shared" si="2"/>
        <v>Howard</v>
      </c>
      <c r="O7" s="16" t="str">
        <f t="shared" si="3"/>
        <v>553</v>
      </c>
      <c r="Q7" s="10">
        <f t="shared" si="4"/>
        <v>15</v>
      </c>
      <c r="R7" s="10">
        <f t="shared" si="5"/>
        <v>17</v>
      </c>
      <c r="S7" s="10" t="str">
        <f t="shared" si="6"/>
        <v>PA</v>
      </c>
      <c r="U7" s="17" t="s">
        <v>113</v>
      </c>
      <c r="W7" s="17" t="str">
        <v>Snowflake</v>
      </c>
      <c r="X7" s="10">
        <f t="shared" si="7"/>
        <v>4</v>
      </c>
    </row>
    <row r="8" spans="1:24" ht="15" thickBot="1" x14ac:dyDescent="0.35">
      <c r="A8" s="3" t="s">
        <v>45</v>
      </c>
      <c r="B8" s="4" t="s">
        <v>24</v>
      </c>
      <c r="C8" s="4" t="s">
        <v>18</v>
      </c>
      <c r="D8" s="5">
        <v>45354.6875</v>
      </c>
      <c r="E8" s="4" t="s">
        <v>27</v>
      </c>
      <c r="F8" s="4" t="s">
        <v>28</v>
      </c>
      <c r="G8" s="4" t="s">
        <v>21</v>
      </c>
      <c r="H8" s="4" t="s">
        <v>29</v>
      </c>
      <c r="J8" s="17" t="str">
        <f t="shared" si="0"/>
        <v>790 Pine St Chicago, IL, 60601</v>
      </c>
      <c r="L8" s="17" t="str">
        <f t="shared" si="1"/>
        <v>Kevin</v>
      </c>
      <c r="M8" s="17" t="str">
        <f t="shared" si="2"/>
        <v>Malone</v>
      </c>
      <c r="O8" s="16" t="str">
        <f t="shared" si="3"/>
        <v>554</v>
      </c>
      <c r="Q8" s="10">
        <f t="shared" si="4"/>
        <v>10</v>
      </c>
      <c r="R8" s="10">
        <f t="shared" si="5"/>
        <v>12</v>
      </c>
      <c r="S8" s="10" t="str">
        <f t="shared" si="6"/>
        <v>IL</v>
      </c>
      <c r="U8" s="17" t="s">
        <v>112</v>
      </c>
      <c r="W8" s="17" t="str">
        <v>Scala</v>
      </c>
      <c r="X8" s="10">
        <f t="shared" si="7"/>
        <v>5</v>
      </c>
    </row>
    <row r="9" spans="1:24" ht="15" thickBot="1" x14ac:dyDescent="0.35">
      <c r="A9" s="3" t="s">
        <v>46</v>
      </c>
      <c r="B9" s="4" t="s">
        <v>40</v>
      </c>
      <c r="C9" s="4" t="s">
        <v>10</v>
      </c>
      <c r="D9" s="4" t="s">
        <v>47</v>
      </c>
      <c r="E9" s="4" t="s">
        <v>42</v>
      </c>
      <c r="F9" s="4" t="s">
        <v>43</v>
      </c>
      <c r="G9" s="4" t="s">
        <v>37</v>
      </c>
      <c r="H9" s="4" t="s">
        <v>44</v>
      </c>
      <c r="J9" s="17" t="str">
        <f t="shared" si="0"/>
        <v>204 Birch St Philadelphia, PA, 19101</v>
      </c>
      <c r="L9" s="17" t="str">
        <f t="shared" si="1"/>
        <v>Ryan</v>
      </c>
      <c r="M9" s="17" t="str">
        <f t="shared" si="2"/>
        <v>Howard</v>
      </c>
      <c r="O9" s="16" t="str">
        <f t="shared" si="3"/>
        <v>555</v>
      </c>
      <c r="Q9" s="10">
        <f t="shared" si="4"/>
        <v>15</v>
      </c>
      <c r="R9" s="10">
        <f t="shared" si="5"/>
        <v>17</v>
      </c>
      <c r="S9" s="10" t="str">
        <f t="shared" si="6"/>
        <v>PA</v>
      </c>
      <c r="U9" s="17" t="s">
        <v>113</v>
      </c>
      <c r="W9" s="17" t="str">
        <v>Excel</v>
      </c>
      <c r="X9" s="10">
        <f t="shared" si="7"/>
        <v>2</v>
      </c>
    </row>
    <row r="10" spans="1:24" ht="15" thickBot="1" x14ac:dyDescent="0.35">
      <c r="A10" s="3" t="s">
        <v>48</v>
      </c>
      <c r="B10" s="4" t="s">
        <v>49</v>
      </c>
      <c r="C10" s="4" t="s">
        <v>33</v>
      </c>
      <c r="D10" s="4" t="s">
        <v>50</v>
      </c>
      <c r="E10" s="4" t="s">
        <v>51</v>
      </c>
      <c r="F10" s="4" t="s">
        <v>52</v>
      </c>
      <c r="G10" s="4" t="s">
        <v>21</v>
      </c>
      <c r="H10" s="4" t="s">
        <v>53</v>
      </c>
      <c r="J10" s="17" t="str">
        <f t="shared" si="0"/>
        <v>123 Elm St Chicago, IL, 60601</v>
      </c>
      <c r="L10" s="17" t="str">
        <f t="shared" si="1"/>
        <v>Stanley</v>
      </c>
      <c r="M10" s="17" t="str">
        <f t="shared" si="2"/>
        <v>Hudson</v>
      </c>
      <c r="O10" s="16" t="str">
        <f t="shared" si="3"/>
        <v>556</v>
      </c>
      <c r="Q10" s="10">
        <f t="shared" si="4"/>
        <v>10</v>
      </c>
      <c r="R10" s="10">
        <f t="shared" si="5"/>
        <v>12</v>
      </c>
      <c r="S10" s="10" t="str">
        <f t="shared" si="6"/>
        <v>IL</v>
      </c>
      <c r="U10" s="17" t="s">
        <v>115</v>
      </c>
      <c r="W10" s="17" t="str">
        <v>Snowflake,</v>
      </c>
      <c r="X10" s="10">
        <f t="shared" si="7"/>
        <v>1</v>
      </c>
    </row>
    <row r="11" spans="1:24" ht="15" thickBot="1" x14ac:dyDescent="0.35">
      <c r="A11" s="3" t="s">
        <v>54</v>
      </c>
      <c r="B11" s="4" t="s">
        <v>55</v>
      </c>
      <c r="C11" s="4" t="s">
        <v>25</v>
      </c>
      <c r="D11" s="5">
        <v>45480.607638888891</v>
      </c>
      <c r="E11" s="4" t="s">
        <v>56</v>
      </c>
      <c r="F11" s="4" t="s">
        <v>52</v>
      </c>
      <c r="G11" s="4" t="s">
        <v>57</v>
      </c>
      <c r="H11" s="4" t="s">
        <v>58</v>
      </c>
      <c r="J11" s="17" t="str">
        <f t="shared" si="0"/>
        <v>123 Elm St Los Angeles, CA, 90001</v>
      </c>
      <c r="L11" s="17" t="str">
        <f t="shared" si="1"/>
        <v>Angela</v>
      </c>
      <c r="M11" s="17" t="str">
        <f t="shared" si="2"/>
        <v>Martin</v>
      </c>
      <c r="O11" s="16" t="str">
        <f t="shared" si="3"/>
        <v>557</v>
      </c>
      <c r="Q11" s="10">
        <f t="shared" si="4"/>
        <v>14</v>
      </c>
      <c r="R11" s="10">
        <f t="shared" si="5"/>
        <v>16</v>
      </c>
      <c r="S11" s="10" t="str">
        <f t="shared" si="6"/>
        <v>CA</v>
      </c>
      <c r="U11" s="17" t="s">
        <v>113</v>
      </c>
      <c r="W11" s="17" t="str">
        <v>Java</v>
      </c>
      <c r="X11" s="10">
        <f t="shared" si="7"/>
        <v>7</v>
      </c>
    </row>
    <row r="12" spans="1:24" ht="15" thickBot="1" x14ac:dyDescent="0.35">
      <c r="A12" s="3" t="s">
        <v>59</v>
      </c>
      <c r="B12" s="4" t="s">
        <v>60</v>
      </c>
      <c r="C12" s="4" t="s">
        <v>33</v>
      </c>
      <c r="D12" s="5">
        <v>45632.284722222219</v>
      </c>
      <c r="E12" s="4" t="s">
        <v>61</v>
      </c>
      <c r="F12" s="4" t="s">
        <v>52</v>
      </c>
      <c r="G12" s="4" t="s">
        <v>62</v>
      </c>
      <c r="H12" s="4" t="s">
        <v>63</v>
      </c>
      <c r="J12" s="17" t="str">
        <f t="shared" si="0"/>
        <v>123 Elm St San Diego, CA, 92101</v>
      </c>
      <c r="L12" s="17" t="str">
        <f t="shared" si="1"/>
        <v>Dwight</v>
      </c>
      <c r="M12" s="17" t="str">
        <f t="shared" si="2"/>
        <v>Schrute</v>
      </c>
      <c r="O12" s="16" t="str">
        <f t="shared" si="3"/>
        <v>558</v>
      </c>
      <c r="Q12" s="10">
        <f t="shared" si="4"/>
        <v>12</v>
      </c>
      <c r="R12" s="10">
        <f t="shared" si="5"/>
        <v>14</v>
      </c>
      <c r="S12" s="10" t="str">
        <f t="shared" si="6"/>
        <v>CA</v>
      </c>
      <c r="U12" s="17" t="s">
        <v>114</v>
      </c>
      <c r="W12" s="17" t="str">
        <v xml:space="preserve"> GCP</v>
      </c>
      <c r="X12" s="10">
        <f t="shared" si="7"/>
        <v>1</v>
      </c>
    </row>
    <row r="13" spans="1:24" ht="15" thickBot="1" x14ac:dyDescent="0.35">
      <c r="A13" s="3" t="s">
        <v>64</v>
      </c>
      <c r="B13" s="4" t="s">
        <v>65</v>
      </c>
      <c r="C13" s="4" t="s">
        <v>41</v>
      </c>
      <c r="D13" s="4" t="s">
        <v>66</v>
      </c>
      <c r="E13" s="4" t="s">
        <v>67</v>
      </c>
      <c r="F13" s="4" t="s">
        <v>68</v>
      </c>
      <c r="G13" s="4" t="s">
        <v>21</v>
      </c>
      <c r="H13" s="4" t="s">
        <v>69</v>
      </c>
      <c r="J13" s="17" t="str">
        <f t="shared" si="0"/>
        <v>202 Birch St Chicago, IL, 60601</v>
      </c>
      <c r="L13" s="17" t="str">
        <f t="shared" si="1"/>
        <v>Oscar</v>
      </c>
      <c r="M13" s="17" t="str">
        <f t="shared" si="2"/>
        <v>Martinez</v>
      </c>
      <c r="O13" s="16" t="str">
        <f t="shared" si="3"/>
        <v>559</v>
      </c>
      <c r="Q13" s="10">
        <f t="shared" si="4"/>
        <v>10</v>
      </c>
      <c r="R13" s="10">
        <f t="shared" si="5"/>
        <v>12</v>
      </c>
      <c r="S13" s="10" t="str">
        <f t="shared" si="6"/>
        <v>IL</v>
      </c>
      <c r="U13" s="17" t="s">
        <v>115</v>
      </c>
      <c r="W13" s="17" t="str">
        <v>Airflow</v>
      </c>
      <c r="X13" s="10">
        <f t="shared" si="7"/>
        <v>6</v>
      </c>
    </row>
    <row r="14" spans="1:24" ht="15" thickBot="1" x14ac:dyDescent="0.35">
      <c r="A14" s="3" t="s">
        <v>70</v>
      </c>
      <c r="B14" s="4" t="s">
        <v>40</v>
      </c>
      <c r="C14" s="4" t="s">
        <v>25</v>
      </c>
      <c r="D14" s="4" t="s">
        <v>71</v>
      </c>
      <c r="E14" s="4" t="s">
        <v>42</v>
      </c>
      <c r="F14" s="4" t="s">
        <v>43</v>
      </c>
      <c r="G14" s="4" t="s">
        <v>37</v>
      </c>
      <c r="H14" s="4" t="s">
        <v>44</v>
      </c>
      <c r="J14" s="17" t="str">
        <f t="shared" si="0"/>
        <v>204 Birch St Philadelphia, PA, 19101</v>
      </c>
      <c r="L14" s="17" t="str">
        <f t="shared" si="1"/>
        <v>Ryan</v>
      </c>
      <c r="M14" s="17" t="str">
        <f t="shared" si="2"/>
        <v>Howard</v>
      </c>
      <c r="O14" s="16" t="str">
        <f t="shared" si="3"/>
        <v>560</v>
      </c>
      <c r="Q14" s="10">
        <f t="shared" si="4"/>
        <v>15</v>
      </c>
      <c r="R14" s="10">
        <f t="shared" si="5"/>
        <v>17</v>
      </c>
      <c r="S14" s="10" t="str">
        <f t="shared" si="6"/>
        <v>PA</v>
      </c>
      <c r="U14" s="17" t="s">
        <v>117</v>
      </c>
      <c r="W14" s="17" t="str">
        <v>R</v>
      </c>
      <c r="X14" s="10">
        <f t="shared" si="7"/>
        <v>5</v>
      </c>
    </row>
    <row r="15" spans="1:24" ht="15" thickBot="1" x14ac:dyDescent="0.35">
      <c r="A15" s="3" t="s">
        <v>72</v>
      </c>
      <c r="B15" s="4" t="s">
        <v>73</v>
      </c>
      <c r="C15" s="4" t="s">
        <v>41</v>
      </c>
      <c r="D15" s="5">
        <v>44932.416666666664</v>
      </c>
      <c r="E15" s="4" t="s">
        <v>74</v>
      </c>
      <c r="F15" s="4" t="s">
        <v>52</v>
      </c>
      <c r="G15" s="4" t="s">
        <v>21</v>
      </c>
      <c r="H15" s="4" t="s">
        <v>75</v>
      </c>
      <c r="J15" s="17" t="str">
        <f t="shared" si="0"/>
        <v>123 Elm St Chicago, IL, 60601</v>
      </c>
      <c r="L15" s="17" t="str">
        <f t="shared" si="1"/>
        <v>Phyllis</v>
      </c>
      <c r="M15" s="17" t="str">
        <f t="shared" si="2"/>
        <v>Vance</v>
      </c>
      <c r="O15" s="16" t="str">
        <f t="shared" si="3"/>
        <v>561</v>
      </c>
      <c r="Q15" s="10">
        <f t="shared" si="4"/>
        <v>10</v>
      </c>
      <c r="R15" s="10">
        <f t="shared" si="5"/>
        <v>12</v>
      </c>
      <c r="S15" s="10" t="str">
        <f t="shared" si="6"/>
        <v>IL</v>
      </c>
      <c r="U15" s="17" t="s">
        <v>111</v>
      </c>
      <c r="W15" s="17" t="str">
        <v>Hadoop</v>
      </c>
      <c r="X15" s="10">
        <f t="shared" si="7"/>
        <v>7</v>
      </c>
    </row>
    <row r="16" spans="1:24" ht="15.6" customHeight="1" thickBot="1" x14ac:dyDescent="0.35">
      <c r="A16" s="3" t="s">
        <v>76</v>
      </c>
      <c r="B16" s="4" t="s">
        <v>77</v>
      </c>
      <c r="C16" s="4" t="s">
        <v>41</v>
      </c>
      <c r="D16" s="4" t="s">
        <v>78</v>
      </c>
      <c r="E16" s="4" t="s">
        <v>79</v>
      </c>
      <c r="F16" s="4" t="s">
        <v>80</v>
      </c>
      <c r="G16" s="4" t="s">
        <v>21</v>
      </c>
      <c r="H16" s="4" t="s">
        <v>81</v>
      </c>
      <c r="J16" s="17" t="str">
        <f t="shared" si="0"/>
        <v>456 Oak St Chicago, IL, 60601</v>
      </c>
      <c r="L16" s="17" t="str">
        <f t="shared" si="1"/>
        <v>Meredith</v>
      </c>
      <c r="M16" s="17" t="str">
        <f t="shared" si="2"/>
        <v>Palmer</v>
      </c>
      <c r="O16" s="16" t="str">
        <f t="shared" si="3"/>
        <v>562</v>
      </c>
      <c r="Q16" s="10">
        <f t="shared" si="4"/>
        <v>10</v>
      </c>
      <c r="R16" s="10">
        <f t="shared" si="5"/>
        <v>12</v>
      </c>
      <c r="S16" s="10" t="str">
        <f t="shared" si="6"/>
        <v>IL</v>
      </c>
      <c r="U16" s="17" t="s">
        <v>100</v>
      </c>
      <c r="W16" s="17" t="str">
        <v>Spark</v>
      </c>
      <c r="X16" s="10">
        <f t="shared" si="7"/>
        <v>2</v>
      </c>
    </row>
    <row r="17" spans="1:24" ht="15" thickBot="1" x14ac:dyDescent="0.35">
      <c r="A17" s="3" t="s">
        <v>82</v>
      </c>
      <c r="B17" s="4" t="s">
        <v>17</v>
      </c>
      <c r="C17" s="4" t="s">
        <v>33</v>
      </c>
      <c r="D17" s="4" t="s">
        <v>83</v>
      </c>
      <c r="E17" s="4" t="s">
        <v>19</v>
      </c>
      <c r="F17" s="4" t="s">
        <v>20</v>
      </c>
      <c r="G17" s="4" t="s">
        <v>84</v>
      </c>
      <c r="H17" s="4" t="s">
        <v>22</v>
      </c>
      <c r="J17" s="17" t="str">
        <f t="shared" si="0"/>
        <v>203 Birch St Chicago, IL, 60602</v>
      </c>
      <c r="L17" s="17" t="str">
        <f t="shared" si="1"/>
        <v>Michael</v>
      </c>
      <c r="M17" s="17" t="str">
        <f t="shared" si="2"/>
        <v>Scott</v>
      </c>
      <c r="O17" s="16" t="str">
        <f t="shared" si="3"/>
        <v>563</v>
      </c>
      <c r="Q17" s="10">
        <f t="shared" si="4"/>
        <v>10</v>
      </c>
      <c r="R17" s="10">
        <f t="shared" si="5"/>
        <v>12</v>
      </c>
      <c r="S17" s="10" t="str">
        <f t="shared" si="6"/>
        <v>IL</v>
      </c>
      <c r="U17" s="17" t="s">
        <v>105</v>
      </c>
      <c r="W17" s="17" t="str">
        <v>SQL</v>
      </c>
      <c r="X17" s="10">
        <f t="shared" si="7"/>
        <v>4</v>
      </c>
    </row>
    <row r="18" spans="1:24" ht="15" thickBot="1" x14ac:dyDescent="0.35">
      <c r="A18" s="3" t="s">
        <v>85</v>
      </c>
      <c r="B18" s="4" t="s">
        <v>32</v>
      </c>
      <c r="C18" s="4" t="s">
        <v>25</v>
      </c>
      <c r="D18" s="4" t="s">
        <v>86</v>
      </c>
      <c r="E18" s="4" t="s">
        <v>35</v>
      </c>
      <c r="F18" s="4" t="s">
        <v>36</v>
      </c>
      <c r="G18" s="4" t="s">
        <v>37</v>
      </c>
      <c r="H18" s="4" t="s">
        <v>38</v>
      </c>
      <c r="J18" s="17" t="str">
        <f t="shared" si="0"/>
        <v>459 Oak St Philadelphia, PA, 19101</v>
      </c>
      <c r="L18" s="17" t="str">
        <f t="shared" si="1"/>
        <v>Jim</v>
      </c>
      <c r="M18" s="17" t="str">
        <f t="shared" si="2"/>
        <v>Halpert</v>
      </c>
      <c r="O18" s="16" t="str">
        <f t="shared" si="3"/>
        <v>564</v>
      </c>
      <c r="Q18" s="10">
        <f t="shared" si="4"/>
        <v>15</v>
      </c>
      <c r="R18" s="10">
        <f t="shared" si="5"/>
        <v>17</v>
      </c>
      <c r="S18" s="10" t="str">
        <f t="shared" si="6"/>
        <v>PA</v>
      </c>
      <c r="U18" s="17" t="s">
        <v>100</v>
      </c>
      <c r="W18" s="17" t="str">
        <v>Tableau</v>
      </c>
      <c r="X18" s="10">
        <f t="shared" si="7"/>
        <v>1</v>
      </c>
    </row>
    <row r="19" spans="1:24" ht="16.8" customHeight="1" thickBot="1" x14ac:dyDescent="0.35">
      <c r="A19" s="3" t="s">
        <v>87</v>
      </c>
      <c r="B19" s="4" t="s">
        <v>88</v>
      </c>
      <c r="C19" s="4" t="s">
        <v>33</v>
      </c>
      <c r="D19" s="5">
        <v>45448.725694444445</v>
      </c>
      <c r="E19" s="4" t="s">
        <v>89</v>
      </c>
      <c r="F19" s="4" t="s">
        <v>80</v>
      </c>
      <c r="G19" s="4" t="s">
        <v>90</v>
      </c>
      <c r="H19" s="4" t="s">
        <v>91</v>
      </c>
      <c r="J19" s="17" t="str">
        <f t="shared" si="0"/>
        <v>456 Oak St New York, NY, 10001</v>
      </c>
      <c r="L19" s="17" t="str">
        <f t="shared" si="1"/>
        <v>Kelly</v>
      </c>
      <c r="M19" s="17" t="str">
        <f t="shared" si="2"/>
        <v>Kapoor</v>
      </c>
      <c r="O19" s="16" t="str">
        <f t="shared" si="3"/>
        <v>565</v>
      </c>
      <c r="Q19" s="10">
        <f t="shared" si="4"/>
        <v>11</v>
      </c>
      <c r="R19" s="10">
        <f t="shared" si="5"/>
        <v>13</v>
      </c>
      <c r="S19" s="10" t="str">
        <f t="shared" si="6"/>
        <v>NY</v>
      </c>
      <c r="U19" s="17" t="s">
        <v>113</v>
      </c>
      <c r="W19" s="17" t="str">
        <v>Python</v>
      </c>
      <c r="X19" s="10">
        <f t="shared" si="7"/>
        <v>2</v>
      </c>
    </row>
    <row r="20" spans="1:24" ht="15" thickBot="1" x14ac:dyDescent="0.35">
      <c r="A20" s="3" t="s">
        <v>92</v>
      </c>
      <c r="B20" s="4" t="s">
        <v>32</v>
      </c>
      <c r="C20" s="4" t="s">
        <v>41</v>
      </c>
      <c r="D20" s="4" t="s">
        <v>93</v>
      </c>
      <c r="E20" s="4" t="s">
        <v>35</v>
      </c>
      <c r="F20" s="4" t="s">
        <v>36</v>
      </c>
      <c r="G20" s="4" t="s">
        <v>37</v>
      </c>
      <c r="H20" s="4" t="s">
        <v>38</v>
      </c>
      <c r="J20" s="17" t="str">
        <f t="shared" si="0"/>
        <v>459 Oak St Philadelphia, PA, 19101</v>
      </c>
      <c r="L20" s="17" t="str">
        <f t="shared" si="1"/>
        <v>Jim</v>
      </c>
      <c r="M20" s="17" t="str">
        <f t="shared" si="2"/>
        <v>Halpert</v>
      </c>
      <c r="O20" s="16" t="str">
        <f t="shared" si="3"/>
        <v>566</v>
      </c>
      <c r="Q20" s="10">
        <f t="shared" si="4"/>
        <v>15</v>
      </c>
      <c r="R20" s="10">
        <f t="shared" si="5"/>
        <v>17</v>
      </c>
      <c r="S20" s="10" t="str">
        <f t="shared" si="6"/>
        <v>PA</v>
      </c>
      <c r="U20" s="17" t="s">
        <v>100</v>
      </c>
      <c r="W20" s="17" t="str">
        <v>GCP</v>
      </c>
      <c r="X20" s="10">
        <f t="shared" si="7"/>
        <v>3</v>
      </c>
    </row>
    <row r="21" spans="1:24" ht="15" thickBot="1" x14ac:dyDescent="0.35">
      <c r="A21" s="3" t="s">
        <v>94</v>
      </c>
      <c r="B21" s="4" t="s">
        <v>32</v>
      </c>
      <c r="C21" s="4" t="s">
        <v>41</v>
      </c>
      <c r="D21" s="5">
        <v>45570.739583333336</v>
      </c>
      <c r="E21" s="4" t="s">
        <v>35</v>
      </c>
      <c r="F21" s="4" t="s">
        <v>36</v>
      </c>
      <c r="G21" s="4" t="s">
        <v>90</v>
      </c>
      <c r="H21" s="4" t="s">
        <v>38</v>
      </c>
      <c r="J21" s="17" t="str">
        <f t="shared" si="0"/>
        <v>459 Oak St New York, NY, 10001</v>
      </c>
      <c r="L21" s="17" t="str">
        <f t="shared" si="1"/>
        <v>Jim</v>
      </c>
      <c r="M21" s="17" t="str">
        <f t="shared" si="2"/>
        <v>Halpert</v>
      </c>
      <c r="O21" s="16" t="str">
        <f t="shared" si="3"/>
        <v>567</v>
      </c>
      <c r="Q21" s="10">
        <f t="shared" si="4"/>
        <v>11</v>
      </c>
      <c r="R21" s="10">
        <f t="shared" si="5"/>
        <v>13</v>
      </c>
      <c r="S21" s="10" t="str">
        <f t="shared" si="6"/>
        <v>NY</v>
      </c>
      <c r="U21" s="17" t="s">
        <v>100</v>
      </c>
    </row>
    <row r="22" spans="1:24" x14ac:dyDescent="0.3">
      <c r="U22" s="17" t="s">
        <v>100</v>
      </c>
    </row>
    <row r="23" spans="1:24" x14ac:dyDescent="0.3">
      <c r="U23" s="17" t="s">
        <v>106</v>
      </c>
    </row>
    <row r="24" spans="1:24" x14ac:dyDescent="0.3">
      <c r="U24" s="17" t="s">
        <v>100</v>
      </c>
    </row>
    <row r="25" spans="1:24" x14ac:dyDescent="0.3">
      <c r="U25" s="17" t="s">
        <v>100</v>
      </c>
    </row>
    <row r="26" spans="1:24" x14ac:dyDescent="0.3">
      <c r="U26" s="17" t="s">
        <v>111</v>
      </c>
    </row>
    <row r="27" spans="1:24" x14ac:dyDescent="0.3">
      <c r="U27" s="17" t="s">
        <v>107</v>
      </c>
    </row>
    <row r="28" spans="1:24" x14ac:dyDescent="0.3">
      <c r="U28" s="17" t="s">
        <v>111</v>
      </c>
    </row>
    <row r="29" spans="1:24" x14ac:dyDescent="0.3">
      <c r="U29" s="17" t="s">
        <v>107</v>
      </c>
    </row>
    <row r="30" spans="1:24" x14ac:dyDescent="0.3">
      <c r="U30" s="17" t="s">
        <v>112</v>
      </c>
    </row>
    <row r="31" spans="1:24" x14ac:dyDescent="0.3">
      <c r="U31" s="17" t="s">
        <v>114</v>
      </c>
    </row>
    <row r="32" spans="1:24" x14ac:dyDescent="0.3">
      <c r="U32" s="17" t="s">
        <v>109</v>
      </c>
    </row>
    <row r="33" spans="21:21" x14ac:dyDescent="0.3">
      <c r="U33" s="17" t="s">
        <v>108</v>
      </c>
    </row>
    <row r="34" spans="21:21" x14ac:dyDescent="0.3">
      <c r="U34" s="17" t="s">
        <v>107</v>
      </c>
    </row>
    <row r="35" spans="21:21" x14ac:dyDescent="0.3">
      <c r="U35" s="17" t="s">
        <v>115</v>
      </c>
    </row>
    <row r="36" spans="21:21" x14ac:dyDescent="0.3">
      <c r="U36" s="17" t="s">
        <v>112</v>
      </c>
    </row>
    <row r="37" spans="21:21" x14ac:dyDescent="0.3">
      <c r="U37" s="17" t="s">
        <v>107</v>
      </c>
    </row>
    <row r="38" spans="21:21" x14ac:dyDescent="0.3">
      <c r="U38" s="17" t="s">
        <v>108</v>
      </c>
    </row>
    <row r="39" spans="21:21" x14ac:dyDescent="0.3">
      <c r="U39" s="17" t="s">
        <v>105</v>
      </c>
    </row>
    <row r="40" spans="21:21" x14ac:dyDescent="0.3">
      <c r="U40" s="17" t="s">
        <v>108</v>
      </c>
    </row>
    <row r="41" spans="21:21" x14ac:dyDescent="0.3">
      <c r="U41" s="17" t="s">
        <v>108</v>
      </c>
    </row>
    <row r="42" spans="21:21" x14ac:dyDescent="0.3">
      <c r="U42" s="17" t="s">
        <v>101</v>
      </c>
    </row>
    <row r="43" spans="21:21" x14ac:dyDescent="0.3">
      <c r="U43" s="17" t="s">
        <v>107</v>
      </c>
    </row>
    <row r="44" spans="21:21" x14ac:dyDescent="0.3">
      <c r="U44" s="17" t="s">
        <v>111</v>
      </c>
    </row>
    <row r="45" spans="21:21" x14ac:dyDescent="0.3">
      <c r="U45" s="17" t="s">
        <v>101</v>
      </c>
    </row>
    <row r="46" spans="21:21" x14ac:dyDescent="0.3">
      <c r="U46" s="17" t="s">
        <v>108</v>
      </c>
    </row>
    <row r="47" spans="21:21" x14ac:dyDescent="0.3">
      <c r="U47" s="17" t="s">
        <v>100</v>
      </c>
    </row>
    <row r="48" spans="21:21" x14ac:dyDescent="0.3">
      <c r="U48" s="17" t="s">
        <v>110</v>
      </c>
    </row>
    <row r="49" spans="21:21" x14ac:dyDescent="0.3">
      <c r="U49" s="17" t="s">
        <v>100</v>
      </c>
    </row>
    <row r="50" spans="21:21" x14ac:dyDescent="0.3">
      <c r="U50" s="17" t="s">
        <v>109</v>
      </c>
    </row>
    <row r="51" spans="21:21" x14ac:dyDescent="0.3">
      <c r="U51" s="17" t="s">
        <v>115</v>
      </c>
    </row>
    <row r="52" spans="21:21" x14ac:dyDescent="0.3">
      <c r="U52" s="17" t="s">
        <v>105</v>
      </c>
    </row>
    <row r="53" spans="21:21" x14ac:dyDescent="0.3">
      <c r="U53" s="17" t="s">
        <v>105</v>
      </c>
    </row>
    <row r="54" spans="21:21" x14ac:dyDescent="0.3">
      <c r="U54" s="17" t="s">
        <v>100</v>
      </c>
    </row>
    <row r="55" spans="21:21" x14ac:dyDescent="0.3">
      <c r="U55" s="17" t="s">
        <v>109</v>
      </c>
    </row>
    <row r="56" spans="21:21" x14ac:dyDescent="0.3">
      <c r="U56" s="17" t="s">
        <v>115</v>
      </c>
    </row>
    <row r="57" spans="21:21" x14ac:dyDescent="0.3">
      <c r="U57" s="17" t="s">
        <v>108</v>
      </c>
    </row>
    <row r="58" spans="21:21" x14ac:dyDescent="0.3">
      <c r="U58" s="17" t="s">
        <v>111</v>
      </c>
    </row>
    <row r="59" spans="21:21" x14ac:dyDescent="0.3">
      <c r="U59" s="17" t="s">
        <v>116</v>
      </c>
    </row>
    <row r="60" spans="21:21" x14ac:dyDescent="0.3">
      <c r="U60" s="17" t="s">
        <v>111</v>
      </c>
    </row>
    <row r="61" spans="21:21" x14ac:dyDescent="0.3">
      <c r="U61" s="17" t="s">
        <v>111</v>
      </c>
    </row>
    <row r="62" spans="21:21" x14ac:dyDescent="0.3">
      <c r="U62" s="17" t="s">
        <v>102</v>
      </c>
    </row>
    <row r="63" spans="21:21" x14ac:dyDescent="0.3">
      <c r="U63" s="17" t="s">
        <v>108</v>
      </c>
    </row>
    <row r="64" spans="21:21" x14ac:dyDescent="0.3">
      <c r="U64" s="17" t="s">
        <v>110</v>
      </c>
    </row>
    <row r="65" spans="21:21" x14ac:dyDescent="0.3">
      <c r="U65" s="17" t="s">
        <v>102</v>
      </c>
    </row>
    <row r="66" spans="21:21" x14ac:dyDescent="0.3">
      <c r="U66" s="17" t="s">
        <v>107</v>
      </c>
    </row>
    <row r="67" spans="21:21" x14ac:dyDescent="0.3">
      <c r="U67" s="17" t="s">
        <v>109</v>
      </c>
    </row>
    <row r="68" spans="21:21" x14ac:dyDescent="0.3">
      <c r="U68" s="17" t="s">
        <v>110</v>
      </c>
    </row>
    <row r="69" spans="21:21" x14ac:dyDescent="0.3">
      <c r="U69" s="17" t="s">
        <v>104</v>
      </c>
    </row>
    <row r="70" spans="21:21" x14ac:dyDescent="0.3">
      <c r="U70" s="17" t="s">
        <v>100</v>
      </c>
    </row>
    <row r="71" spans="21:21" x14ac:dyDescent="0.3">
      <c r="U71" s="17" t="s">
        <v>103</v>
      </c>
    </row>
    <row r="72" spans="21:21" x14ac:dyDescent="0.3">
      <c r="U72" s="17" t="s">
        <v>109</v>
      </c>
    </row>
    <row r="73" spans="21:21" x14ac:dyDescent="0.3">
      <c r="U73" s="17" t="s">
        <v>103</v>
      </c>
    </row>
    <row r="74" spans="21:21" x14ac:dyDescent="0.3">
      <c r="U74" s="17" t="s">
        <v>103</v>
      </c>
    </row>
    <row r="75" spans="21:21" x14ac:dyDescent="0.3">
      <c r="U75" s="17" t="s">
        <v>110</v>
      </c>
    </row>
  </sheetData>
  <mergeCells count="1">
    <mergeCell ref="Q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Manipulation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DUBEY</dc:creator>
  <cp:lastModifiedBy>SUMIT DUBEY</cp:lastModifiedBy>
  <dcterms:created xsi:type="dcterms:W3CDTF">2015-06-05T18:17:20Z</dcterms:created>
  <dcterms:modified xsi:type="dcterms:W3CDTF">2025-01-24T04:11:43Z</dcterms:modified>
</cp:coreProperties>
</file>