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S:\VS_code\Excel\BeginnerToAdvance\2_ForumlasAndFunctions\"/>
    </mc:Choice>
  </mc:AlternateContent>
  <xr:revisionPtr revIDLastSave="0" documentId="13_ncr:1_{000E38A2-D5BD-4720-986E-FFC7333983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 &amp;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V2" i="1"/>
  <c r="U2" i="1"/>
  <c r="T2" i="1"/>
  <c r="N7" i="1"/>
  <c r="N15" i="1"/>
  <c r="P2" i="1"/>
  <c r="J3" i="1"/>
  <c r="K3" i="1"/>
  <c r="L3" i="1"/>
  <c r="N3" i="1" s="1"/>
  <c r="J4" i="1"/>
  <c r="K4" i="1"/>
  <c r="L4" i="1"/>
  <c r="J5" i="1"/>
  <c r="K5" i="1"/>
  <c r="L5" i="1"/>
  <c r="N5" i="1" s="1"/>
  <c r="J6" i="1"/>
  <c r="K6" i="1"/>
  <c r="L6" i="1"/>
  <c r="J7" i="1"/>
  <c r="K7" i="1"/>
  <c r="L7" i="1"/>
  <c r="J8" i="1"/>
  <c r="K8" i="1"/>
  <c r="L8" i="1"/>
  <c r="N8" i="1" s="1"/>
  <c r="J9" i="1"/>
  <c r="K9" i="1"/>
  <c r="L9" i="1"/>
  <c r="J10" i="1"/>
  <c r="K10" i="1"/>
  <c r="L10" i="1"/>
  <c r="N10" i="1" s="1"/>
  <c r="J11" i="1"/>
  <c r="K11" i="1"/>
  <c r="L11" i="1"/>
  <c r="N11" i="1" s="1"/>
  <c r="J12" i="1"/>
  <c r="K12" i="1"/>
  <c r="L12" i="1"/>
  <c r="N12" i="1" s="1"/>
  <c r="J13" i="1"/>
  <c r="K13" i="1"/>
  <c r="L13" i="1"/>
  <c r="N13" i="1" s="1"/>
  <c r="J14" i="1"/>
  <c r="K14" i="1"/>
  <c r="L14" i="1"/>
  <c r="J15" i="1"/>
  <c r="K15" i="1"/>
  <c r="L15" i="1"/>
  <c r="J16" i="1"/>
  <c r="K16" i="1"/>
  <c r="L16" i="1"/>
  <c r="N16" i="1" s="1"/>
  <c r="J17" i="1"/>
  <c r="K17" i="1"/>
  <c r="L17" i="1"/>
  <c r="J18" i="1"/>
  <c r="K18" i="1"/>
  <c r="L18" i="1"/>
  <c r="J19" i="1"/>
  <c r="K19" i="1"/>
  <c r="L19" i="1"/>
  <c r="N19" i="1" s="1"/>
  <c r="J20" i="1"/>
  <c r="K20" i="1"/>
  <c r="L20" i="1"/>
  <c r="J21" i="1"/>
  <c r="K21" i="1"/>
  <c r="L21" i="1"/>
  <c r="N21" i="1" s="1"/>
  <c r="J2" i="1"/>
  <c r="K2" i="1"/>
  <c r="N2" i="1" s="1"/>
  <c r="L2" i="1"/>
  <c r="N18" i="1" l="1"/>
  <c r="R18" i="1" s="1"/>
  <c r="N17" i="1"/>
  <c r="N14" i="1"/>
  <c r="R14" i="1" s="1"/>
  <c r="N9" i="1"/>
  <c r="R9" i="1" s="1"/>
  <c r="N6" i="1"/>
  <c r="N4" i="1"/>
  <c r="N20" i="1"/>
  <c r="R2" i="1"/>
  <c r="R16" i="1"/>
  <c r="R17" i="1"/>
  <c r="R8" i="1"/>
  <c r="R15" i="1"/>
  <c r="R21" i="1"/>
  <c r="R5" i="1"/>
  <c r="R20" i="1"/>
  <c r="R12" i="1"/>
  <c r="R4" i="1"/>
  <c r="R10" i="1"/>
  <c r="R7" i="1"/>
  <c r="R6" i="1"/>
  <c r="R13" i="1"/>
  <c r="R19" i="1"/>
  <c r="R11" i="1"/>
  <c r="R3" i="1"/>
</calcChain>
</file>

<file path=xl/sharedStrings.xml><?xml version="1.0" encoding="utf-8"?>
<sst xmlns="http://schemas.openxmlformats.org/spreadsheetml/2006/main" count="162" uniqueCount="97">
  <si>
    <t>Applicant ID</t>
  </si>
  <si>
    <t>Full Name</t>
  </si>
  <si>
    <t>Job Position</t>
  </si>
  <si>
    <t>Application Date &amp; Time</t>
  </si>
  <si>
    <t>Email</t>
  </si>
  <si>
    <t>Street</t>
  </si>
  <si>
    <t>City State Zip</t>
  </si>
  <si>
    <t>Skills List</t>
  </si>
  <si>
    <t>AID0123548</t>
  </si>
  <si>
    <t>Pam Beesly</t>
  </si>
  <si>
    <t>Data Analyst</t>
  </si>
  <si>
    <t>pam.beesly@outlook.com</t>
  </si>
  <si>
    <t>457 Oak St</t>
  </si>
  <si>
    <t>San Jose, CA, 95101</t>
  </si>
  <si>
    <t>Kafka, DataBricks, Spark, Python, GCP</t>
  </si>
  <si>
    <t>AID0123549</t>
  </si>
  <si>
    <t>Michael Scott</t>
  </si>
  <si>
    <t>Business Intelligence Analyst</t>
  </si>
  <si>
    <t>michael.scott@gmail.com</t>
  </si>
  <si>
    <t>203 Birch St</t>
  </si>
  <si>
    <t>Chicago, IL, 60601</t>
  </si>
  <si>
    <t>Power BI, GCP, Airflow, Hadoop, R</t>
  </si>
  <si>
    <t>AID0123550</t>
  </si>
  <si>
    <t>Kevin Malone</t>
  </si>
  <si>
    <t>Data Engineer</t>
  </si>
  <si>
    <t>kevin.malone@aol.com</t>
  </si>
  <si>
    <t>790 Pine St</t>
  </si>
  <si>
    <t>Azure, Java, SQL, DataBricks</t>
  </si>
  <si>
    <t>AID0123551</t>
  </si>
  <si>
    <t>AID0123552</t>
  </si>
  <si>
    <t>Jim Halpert</t>
  </si>
  <si>
    <t>Data Scientist</t>
  </si>
  <si>
    <t>jim.halpert@hotmail.com</t>
  </si>
  <si>
    <t>459 Oak St</t>
  </si>
  <si>
    <t>Philadelphia, PA, 19101</t>
  </si>
  <si>
    <t>DataBricks, Hadoop, Java</t>
  </si>
  <si>
    <t>AID0123553</t>
  </si>
  <si>
    <t>Ryan Howard</t>
  </si>
  <si>
    <t>Machine Learning Engineer</t>
  </si>
  <si>
    <t>ryan.howard@aol.com</t>
  </si>
  <si>
    <t>204 Birch St</t>
  </si>
  <si>
    <t>Snowflake, Airflow, DataBricks</t>
  </si>
  <si>
    <t>AID0123554</t>
  </si>
  <si>
    <t>AID0123555</t>
  </si>
  <si>
    <t>AID0123556</t>
  </si>
  <si>
    <t>Stanley Hudson</t>
  </si>
  <si>
    <t>stanley.hudson@gmail.com</t>
  </si>
  <si>
    <t>123 Elm St</t>
  </si>
  <si>
    <t>Scala, Azure, R, Kafka</t>
  </si>
  <si>
    <t>AID0123557</t>
  </si>
  <si>
    <t>Angela Martin</t>
  </si>
  <si>
    <t>angela.martin@ymail.com</t>
  </si>
  <si>
    <t>Los Angeles, CA, 90001</t>
  </si>
  <si>
    <t>Snowflake, Excel, Scala</t>
  </si>
  <si>
    <t>AID0123558</t>
  </si>
  <si>
    <t>Dwight Schrute</t>
  </si>
  <si>
    <t>dwight.schrute@gmail.com</t>
  </si>
  <si>
    <t>San Diego, CA, 92101</t>
  </si>
  <si>
    <t>Excel, Power BI, R</t>
  </si>
  <si>
    <t>AID0123559</t>
  </si>
  <si>
    <t>Oscar Martinez</t>
  </si>
  <si>
    <t>oscar.martinez@outlook.com</t>
  </si>
  <si>
    <t>202 Birch St</t>
  </si>
  <si>
    <t>Scala, R, Hadoop, Power BI, SQL</t>
  </si>
  <si>
    <t>AID0123560</t>
  </si>
  <si>
    <t>AID0123561</t>
  </si>
  <si>
    <t>Phyllis Vance</t>
  </si>
  <si>
    <t>phyllis.vance@gmail.com</t>
  </si>
  <si>
    <t>Java, Scala, R</t>
  </si>
  <si>
    <t>AID0123562</t>
  </si>
  <si>
    <t>Meredith Palmer</t>
  </si>
  <si>
    <t>meredith.palmer@outlook.com</t>
  </si>
  <si>
    <t>456 Oak St</t>
  </si>
  <si>
    <t>DataBricks, Azure, Scala</t>
  </si>
  <si>
    <t>AID0123563</t>
  </si>
  <si>
    <t>Chicago, IL, 60602</t>
  </si>
  <si>
    <t>AID0123564</t>
  </si>
  <si>
    <t>AID0123565</t>
  </si>
  <si>
    <t>Kelly Kapoor</t>
  </si>
  <si>
    <t>kelly.kapoor@gmail.com</t>
  </si>
  <si>
    <t>New York, NY, 10001</t>
  </si>
  <si>
    <t>Snowflake, Power BI, Tableau, Airflow, SQL</t>
  </si>
  <si>
    <t>AID0123566</t>
  </si>
  <si>
    <t>AID0123567</t>
  </si>
  <si>
    <t>Month</t>
  </si>
  <si>
    <t>Day</t>
  </si>
  <si>
    <t>Year</t>
  </si>
  <si>
    <t>Application Date</t>
  </si>
  <si>
    <t>Today</t>
  </si>
  <si>
    <t>Days Since Applied</t>
  </si>
  <si>
    <t>Hour</t>
  </si>
  <si>
    <t>Minute</t>
  </si>
  <si>
    <t>Second</t>
  </si>
  <si>
    <t>Application Time</t>
  </si>
  <si>
    <t>Hours in a Day</t>
  </si>
  <si>
    <t>Hours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</si>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</sst>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09]m/d/yyyy;@"/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right" wrapText="1"/>
    </xf>
    <xf numFmtId="165" fontId="0" fillId="0" borderId="3" xfId="0" applyNumberFormat="1" applyBorder="1" applyAlignment="1">
      <alignment horizontal="right" wrapText="1"/>
    </xf>
    <xf numFmtId="18" fontId="0" fillId="0" borderId="0" xfId="0" applyNumberFormat="1"/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Count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&amp; Time'!$AA$2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'Date &amp; Time'!$Z$3:$Z$26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'Date &amp; Time'!$AA$3:$AA$26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9-4C26-A0A9-12E93DD0D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332928"/>
        <c:axId val="1489331008"/>
      </c:lineChart>
      <c:catAx>
        <c:axId val="1489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31008"/>
        <c:crosses val="autoZero"/>
        <c:auto val="1"/>
        <c:lblAlgn val="ctr"/>
        <c:lblOffset val="100"/>
        <c:noMultiLvlLbl val="0"/>
      </c:catAx>
      <c:valAx>
        <c:axId val="14893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434340</xdr:colOff>
      <xdr:row>3</xdr:row>
      <xdr:rowOff>102870</xdr:rowOff>
    </xdr:from>
    <xdr:to>
      <xdr:col>35</xdr:col>
      <xdr:colOff>129540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DE056-64DA-9680-2F92-7612AD8C2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topLeftCell="E1" workbookViewId="0">
      <selection activeCell="AK3" sqref="AK3"/>
    </sheetView>
  </sheetViews>
  <sheetFormatPr defaultRowHeight="14.4" x14ac:dyDescent="0.3"/>
  <cols>
    <col min="1" max="1" width="11.21875" customWidth="1"/>
    <col min="2" max="2" width="14.44140625" customWidth="1"/>
    <col min="3" max="3" width="25.21875" customWidth="1"/>
    <col min="4" max="4" width="22.6640625" style="9" customWidth="1"/>
    <col min="5" max="5" width="27.109375" customWidth="1"/>
    <col min="6" max="6" width="12.109375" customWidth="1"/>
    <col min="7" max="7" width="21" customWidth="1"/>
    <col min="8" max="8" width="38.33203125" customWidth="1"/>
    <col min="14" max="14" width="16.33203125" customWidth="1"/>
    <col min="16" max="16" width="10.33203125" bestFit="1" customWidth="1"/>
    <col min="18" max="18" width="16.88671875" bestFit="1" customWidth="1"/>
    <col min="24" max="24" width="15.77734375" customWidth="1"/>
    <col min="25" max="25" width="16.21875" customWidth="1"/>
    <col min="27" max="27" width="10.21875" customWidth="1"/>
  </cols>
  <sheetData>
    <row r="1" spans="1:27" ht="15" thickBot="1" x14ac:dyDescent="0.35">
      <c r="A1" s="1" t="s">
        <v>0</v>
      </c>
      <c r="B1" s="2" t="s">
        <v>1</v>
      </c>
      <c r="C1" s="2" t="s">
        <v>2</v>
      </c>
      <c r="D1" s="8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5" t="s">
        <v>84</v>
      </c>
      <c r="K1" s="5" t="s">
        <v>85</v>
      </c>
      <c r="L1" s="5" t="s">
        <v>86</v>
      </c>
      <c r="M1" s="6"/>
      <c r="N1" s="7" t="s">
        <v>87</v>
      </c>
      <c r="O1" s="6"/>
      <c r="P1" s="5" t="s">
        <v>88</v>
      </c>
      <c r="Q1" s="6"/>
      <c r="R1" s="7" t="s">
        <v>89</v>
      </c>
      <c r="S1" s="6"/>
      <c r="T1" s="5" t="s">
        <v>90</v>
      </c>
      <c r="U1" s="5" t="s">
        <v>91</v>
      </c>
      <c r="V1" s="5" t="s">
        <v>92</v>
      </c>
      <c r="W1" s="6"/>
      <c r="X1" s="5" t="s">
        <v>93</v>
      </c>
      <c r="Y1" s="7" t="s">
        <v>93</v>
      </c>
      <c r="Z1" s="16" t="s">
        <v>94</v>
      </c>
      <c r="AA1" s="17"/>
    </row>
    <row r="2" spans="1:27" ht="15" thickBot="1" x14ac:dyDescent="0.35">
      <c r="A2" s="3" t="s">
        <v>8</v>
      </c>
      <c r="B2" s="4" t="s">
        <v>9</v>
      </c>
      <c r="C2" s="4" t="s">
        <v>10</v>
      </c>
      <c r="D2" s="13">
        <v>44971.640277777777</v>
      </c>
      <c r="E2" s="4" t="s">
        <v>11</v>
      </c>
      <c r="F2" s="4" t="s">
        <v>12</v>
      </c>
      <c r="G2" s="4" t="s">
        <v>13</v>
      </c>
      <c r="H2" s="4" t="s">
        <v>14</v>
      </c>
      <c r="J2" s="10">
        <f>MONTH($D2)</f>
        <v>2</v>
      </c>
      <c r="K2" s="10">
        <f>DAY($D2)</f>
        <v>14</v>
      </c>
      <c r="L2" s="10">
        <f>YEAR($D2)</f>
        <v>2023</v>
      </c>
      <c r="N2" s="9">
        <f>DATE(L2,K2,J2)</f>
        <v>45324</v>
      </c>
      <c r="P2" s="9">
        <f ca="1">TODAY()</f>
        <v>45681</v>
      </c>
      <c r="R2" s="10">
        <f ca="1">$P$2-N2</f>
        <v>357</v>
      </c>
      <c r="T2">
        <f>HOUR(D2)</f>
        <v>15</v>
      </c>
      <c r="U2">
        <f>MINUTE(D2)</f>
        <v>22</v>
      </c>
      <c r="V2">
        <f>SECOND(D2)</f>
        <v>0</v>
      </c>
      <c r="X2" s="15">
        <f>TIME(T2,U2,V2)</f>
        <v>0.64027777777777772</v>
      </c>
      <c r="Y2" s="10" t="str">
        <f>TEXT(X2, "hh:mm")</f>
        <v>15:22</v>
      </c>
      <c r="Z2" s="10" t="s">
        <v>95</v>
      </c>
      <c r="AA2" s="10" t="s">
        <v>96</v>
      </c>
    </row>
    <row r="3" spans="1:27" ht="15" thickBot="1" x14ac:dyDescent="0.35">
      <c r="A3" s="3" t="s">
        <v>15</v>
      </c>
      <c r="B3" s="4" t="s">
        <v>16</v>
      </c>
      <c r="C3" s="4" t="s">
        <v>17</v>
      </c>
      <c r="D3" s="14">
        <v>45174.40625</v>
      </c>
      <c r="E3" s="4" t="s">
        <v>18</v>
      </c>
      <c r="F3" s="4" t="s">
        <v>19</v>
      </c>
      <c r="G3" s="4" t="s">
        <v>20</v>
      </c>
      <c r="H3" s="4" t="s">
        <v>21</v>
      </c>
      <c r="J3" s="10">
        <f t="shared" ref="J3:J21" si="0">MONTH($D3)</f>
        <v>9</v>
      </c>
      <c r="K3" s="10">
        <f t="shared" ref="K3:K21" si="1">DAY($D3)</f>
        <v>5</v>
      </c>
      <c r="L3" s="10">
        <f t="shared" ref="L3:L21" si="2">YEAR($D3)</f>
        <v>2023</v>
      </c>
      <c r="N3" s="9">
        <f t="shared" ref="N3:N21" si="3">DATE(L3,K3,J3)</f>
        <v>45055</v>
      </c>
      <c r="R3" s="10">
        <f t="shared" ref="R3:R21" ca="1" si="4">$P$2-N3</f>
        <v>626</v>
      </c>
      <c r="T3">
        <f t="shared" ref="T3:T21" si="5">HOUR(D3)</f>
        <v>9</v>
      </c>
      <c r="U3">
        <f t="shared" ref="U3:U21" si="6">MINUTE(D3)</f>
        <v>45</v>
      </c>
      <c r="V3">
        <f t="shared" ref="V3:V21" si="7">SECOND(D3)</f>
        <v>0</v>
      </c>
      <c r="X3" s="15">
        <f t="shared" ref="X3:X21" si="8">TIME(T3,U3,V3)</f>
        <v>0.40625</v>
      </c>
      <c r="Y3" s="10" t="str">
        <f t="shared" ref="Y3:Y21" si="9">TEXT(X3, "hh:mm")</f>
        <v>09:45</v>
      </c>
      <c r="Z3">
        <v>1</v>
      </c>
      <c r="AA3">
        <f>COUNTIF($T$2:$T$21, Z3)</f>
        <v>0</v>
      </c>
    </row>
    <row r="4" spans="1:27" ht="15" thickBot="1" x14ac:dyDescent="0.35">
      <c r="A4" s="3" t="s">
        <v>22</v>
      </c>
      <c r="B4" s="4" t="s">
        <v>23</v>
      </c>
      <c r="C4" s="4" t="s">
        <v>24</v>
      </c>
      <c r="D4" s="14">
        <v>45128.729166666664</v>
      </c>
      <c r="E4" s="4" t="s">
        <v>25</v>
      </c>
      <c r="F4" s="4" t="s">
        <v>26</v>
      </c>
      <c r="G4" s="4" t="s">
        <v>20</v>
      </c>
      <c r="H4" s="4" t="s">
        <v>27</v>
      </c>
      <c r="J4" s="10">
        <f t="shared" si="0"/>
        <v>7</v>
      </c>
      <c r="K4" s="10">
        <f t="shared" si="1"/>
        <v>21</v>
      </c>
      <c r="L4" s="10">
        <f t="shared" si="2"/>
        <v>2023</v>
      </c>
      <c r="N4" s="9">
        <f t="shared" si="3"/>
        <v>45542</v>
      </c>
      <c r="R4" s="10">
        <f t="shared" ca="1" si="4"/>
        <v>139</v>
      </c>
      <c r="T4">
        <f t="shared" si="5"/>
        <v>17</v>
      </c>
      <c r="U4">
        <f t="shared" si="6"/>
        <v>30</v>
      </c>
      <c r="V4">
        <f t="shared" si="7"/>
        <v>0</v>
      </c>
      <c r="X4" s="15">
        <f t="shared" si="8"/>
        <v>0.72916666666666663</v>
      </c>
      <c r="Y4" s="10" t="str">
        <f t="shared" si="9"/>
        <v>17:30</v>
      </c>
      <c r="Z4">
        <v>2</v>
      </c>
      <c r="AA4">
        <f t="shared" ref="AA4:AA26" si="10">COUNTIF($T$2:$T$21, Z4)</f>
        <v>0</v>
      </c>
    </row>
    <row r="5" spans="1:27" ht="15" thickBot="1" x14ac:dyDescent="0.35">
      <c r="A5" s="3" t="s">
        <v>28</v>
      </c>
      <c r="B5" s="4" t="s">
        <v>9</v>
      </c>
      <c r="C5" s="4" t="s">
        <v>17</v>
      </c>
      <c r="D5" s="14">
        <v>45025.302083333336</v>
      </c>
      <c r="E5" s="4" t="s">
        <v>11</v>
      </c>
      <c r="F5" s="4" t="s">
        <v>12</v>
      </c>
      <c r="G5" s="4" t="s">
        <v>13</v>
      </c>
      <c r="H5" s="4" t="s">
        <v>14</v>
      </c>
      <c r="J5" s="10">
        <f t="shared" si="0"/>
        <v>4</v>
      </c>
      <c r="K5" s="10">
        <f t="shared" si="1"/>
        <v>9</v>
      </c>
      <c r="L5" s="10">
        <f t="shared" si="2"/>
        <v>2023</v>
      </c>
      <c r="N5" s="9">
        <f t="shared" si="3"/>
        <v>45173</v>
      </c>
      <c r="R5" s="10">
        <f t="shared" ca="1" si="4"/>
        <v>508</v>
      </c>
      <c r="T5">
        <f t="shared" si="5"/>
        <v>7</v>
      </c>
      <c r="U5">
        <f t="shared" si="6"/>
        <v>15</v>
      </c>
      <c r="V5">
        <f t="shared" si="7"/>
        <v>0</v>
      </c>
      <c r="X5" s="15">
        <f t="shared" si="8"/>
        <v>0.30208333333333331</v>
      </c>
      <c r="Y5" s="10" t="str">
        <f t="shared" si="9"/>
        <v>07:15</v>
      </c>
      <c r="Z5">
        <v>3</v>
      </c>
      <c r="AA5">
        <f t="shared" si="10"/>
        <v>0</v>
      </c>
    </row>
    <row r="6" spans="1:27" ht="15" thickBot="1" x14ac:dyDescent="0.35">
      <c r="A6" s="3" t="s">
        <v>29</v>
      </c>
      <c r="B6" s="4" t="s">
        <v>30</v>
      </c>
      <c r="C6" s="4" t="s">
        <v>31</v>
      </c>
      <c r="D6" s="14">
        <v>45248.708333333336</v>
      </c>
      <c r="E6" s="4" t="s">
        <v>32</v>
      </c>
      <c r="F6" s="4" t="s">
        <v>33</v>
      </c>
      <c r="G6" s="4" t="s">
        <v>34</v>
      </c>
      <c r="H6" s="4" t="s">
        <v>35</v>
      </c>
      <c r="J6" s="10">
        <f t="shared" si="0"/>
        <v>11</v>
      </c>
      <c r="K6" s="10">
        <f t="shared" si="1"/>
        <v>18</v>
      </c>
      <c r="L6" s="10">
        <f t="shared" si="2"/>
        <v>2023</v>
      </c>
      <c r="N6" s="9">
        <f t="shared" si="3"/>
        <v>45454</v>
      </c>
      <c r="R6" s="10">
        <f t="shared" ca="1" si="4"/>
        <v>227</v>
      </c>
      <c r="T6">
        <f t="shared" si="5"/>
        <v>17</v>
      </c>
      <c r="U6">
        <f t="shared" si="6"/>
        <v>0</v>
      </c>
      <c r="V6">
        <f t="shared" si="7"/>
        <v>0</v>
      </c>
      <c r="X6" s="15">
        <f t="shared" si="8"/>
        <v>0.70833333333333337</v>
      </c>
      <c r="Y6" s="10" t="str">
        <f t="shared" si="9"/>
        <v>17:00</v>
      </c>
      <c r="Z6">
        <v>4</v>
      </c>
      <c r="AA6">
        <f t="shared" si="10"/>
        <v>0</v>
      </c>
    </row>
    <row r="7" spans="1:27" ht="15" thickBot="1" x14ac:dyDescent="0.35">
      <c r="A7" s="3" t="s">
        <v>36</v>
      </c>
      <c r="B7" s="4" t="s">
        <v>37</v>
      </c>
      <c r="C7" s="4" t="s">
        <v>38</v>
      </c>
      <c r="D7" s="14">
        <v>45597.53125</v>
      </c>
      <c r="E7" s="4" t="s">
        <v>39</v>
      </c>
      <c r="F7" s="4" t="s">
        <v>40</v>
      </c>
      <c r="G7" s="4" t="s">
        <v>34</v>
      </c>
      <c r="H7" s="4" t="s">
        <v>41</v>
      </c>
      <c r="J7" s="10">
        <f t="shared" si="0"/>
        <v>11</v>
      </c>
      <c r="K7" s="10">
        <f t="shared" si="1"/>
        <v>1</v>
      </c>
      <c r="L7" s="10">
        <f t="shared" si="2"/>
        <v>2024</v>
      </c>
      <c r="N7" s="9">
        <f t="shared" si="3"/>
        <v>45302</v>
      </c>
      <c r="R7" s="10">
        <f t="shared" ca="1" si="4"/>
        <v>379</v>
      </c>
      <c r="T7">
        <f t="shared" si="5"/>
        <v>12</v>
      </c>
      <c r="U7">
        <f t="shared" si="6"/>
        <v>45</v>
      </c>
      <c r="V7">
        <f t="shared" si="7"/>
        <v>0</v>
      </c>
      <c r="X7" s="15">
        <f t="shared" si="8"/>
        <v>0.53125</v>
      </c>
      <c r="Y7" s="10" t="str">
        <f t="shared" si="9"/>
        <v>12:45</v>
      </c>
      <c r="Z7">
        <v>5</v>
      </c>
      <c r="AA7">
        <f t="shared" si="10"/>
        <v>0</v>
      </c>
    </row>
    <row r="8" spans="1:27" ht="15" thickBot="1" x14ac:dyDescent="0.35">
      <c r="A8" s="3" t="s">
        <v>42</v>
      </c>
      <c r="B8" s="4" t="s">
        <v>23</v>
      </c>
      <c r="C8" s="4" t="s">
        <v>17</v>
      </c>
      <c r="D8" s="14">
        <v>45354.6875</v>
      </c>
      <c r="E8" s="4" t="s">
        <v>25</v>
      </c>
      <c r="F8" s="4" t="s">
        <v>26</v>
      </c>
      <c r="G8" s="4" t="s">
        <v>20</v>
      </c>
      <c r="H8" s="4" t="s">
        <v>27</v>
      </c>
      <c r="J8" s="10">
        <f t="shared" si="0"/>
        <v>3</v>
      </c>
      <c r="K8" s="10">
        <f t="shared" si="1"/>
        <v>3</v>
      </c>
      <c r="L8" s="10">
        <f t="shared" si="2"/>
        <v>2024</v>
      </c>
      <c r="N8" s="9">
        <f t="shared" si="3"/>
        <v>45354</v>
      </c>
      <c r="R8" s="10">
        <f t="shared" ca="1" si="4"/>
        <v>327</v>
      </c>
      <c r="T8">
        <f t="shared" si="5"/>
        <v>16</v>
      </c>
      <c r="U8">
        <f t="shared" si="6"/>
        <v>30</v>
      </c>
      <c r="V8">
        <f t="shared" si="7"/>
        <v>0</v>
      </c>
      <c r="X8" s="15">
        <f t="shared" si="8"/>
        <v>0.6875</v>
      </c>
      <c r="Y8" s="10" t="str">
        <f t="shared" si="9"/>
        <v>16:30</v>
      </c>
      <c r="Z8">
        <v>6</v>
      </c>
      <c r="AA8">
        <f t="shared" si="10"/>
        <v>1</v>
      </c>
    </row>
    <row r="9" spans="1:27" ht="15" thickBot="1" x14ac:dyDescent="0.35">
      <c r="A9" s="3" t="s">
        <v>43</v>
      </c>
      <c r="B9" s="4" t="s">
        <v>37</v>
      </c>
      <c r="C9" s="4" t="s">
        <v>10</v>
      </c>
      <c r="D9" s="14">
        <v>45408.340277777781</v>
      </c>
      <c r="E9" s="4" t="s">
        <v>39</v>
      </c>
      <c r="F9" s="4" t="s">
        <v>40</v>
      </c>
      <c r="G9" s="4" t="s">
        <v>34</v>
      </c>
      <c r="H9" s="4" t="s">
        <v>41</v>
      </c>
      <c r="J9" s="10">
        <f t="shared" si="0"/>
        <v>4</v>
      </c>
      <c r="K9" s="10">
        <f t="shared" si="1"/>
        <v>26</v>
      </c>
      <c r="L9" s="10">
        <f t="shared" si="2"/>
        <v>2024</v>
      </c>
      <c r="N9" s="9">
        <f t="shared" si="3"/>
        <v>46057</v>
      </c>
      <c r="R9" s="10">
        <f t="shared" ca="1" si="4"/>
        <v>-376</v>
      </c>
      <c r="T9">
        <f t="shared" si="5"/>
        <v>8</v>
      </c>
      <c r="U9">
        <f t="shared" si="6"/>
        <v>10</v>
      </c>
      <c r="V9">
        <f t="shared" si="7"/>
        <v>0</v>
      </c>
      <c r="X9" s="15">
        <f t="shared" si="8"/>
        <v>0.34027777777777779</v>
      </c>
      <c r="Y9" s="10" t="str">
        <f t="shared" si="9"/>
        <v>08:10</v>
      </c>
      <c r="Z9">
        <v>7</v>
      </c>
      <c r="AA9">
        <f t="shared" si="10"/>
        <v>3</v>
      </c>
    </row>
    <row r="10" spans="1:27" ht="15" thickBot="1" x14ac:dyDescent="0.35">
      <c r="A10" s="3" t="s">
        <v>44</v>
      </c>
      <c r="B10" s="4" t="s">
        <v>45</v>
      </c>
      <c r="C10" s="4" t="s">
        <v>31</v>
      </c>
      <c r="D10" s="14">
        <v>45458.743055555555</v>
      </c>
      <c r="E10" s="4" t="s">
        <v>46</v>
      </c>
      <c r="F10" s="4" t="s">
        <v>47</v>
      </c>
      <c r="G10" s="4" t="s">
        <v>20</v>
      </c>
      <c r="H10" s="4" t="s">
        <v>48</v>
      </c>
      <c r="J10" s="10">
        <f t="shared" si="0"/>
        <v>6</v>
      </c>
      <c r="K10" s="10">
        <f t="shared" si="1"/>
        <v>15</v>
      </c>
      <c r="L10" s="10">
        <f t="shared" si="2"/>
        <v>2024</v>
      </c>
      <c r="N10" s="9">
        <f t="shared" si="3"/>
        <v>45722</v>
      </c>
      <c r="R10" s="10">
        <f t="shared" ca="1" si="4"/>
        <v>-41</v>
      </c>
      <c r="T10">
        <f t="shared" si="5"/>
        <v>17</v>
      </c>
      <c r="U10">
        <f t="shared" si="6"/>
        <v>50</v>
      </c>
      <c r="V10">
        <f t="shared" si="7"/>
        <v>0</v>
      </c>
      <c r="X10" s="15">
        <f t="shared" si="8"/>
        <v>0.74305555555555558</v>
      </c>
      <c r="Y10" s="10" t="str">
        <f t="shared" si="9"/>
        <v>17:50</v>
      </c>
      <c r="Z10">
        <v>8</v>
      </c>
      <c r="AA10">
        <f t="shared" si="10"/>
        <v>1</v>
      </c>
    </row>
    <row r="11" spans="1:27" ht="15" thickBot="1" x14ac:dyDescent="0.35">
      <c r="A11" s="3" t="s">
        <v>49</v>
      </c>
      <c r="B11" s="4" t="s">
        <v>50</v>
      </c>
      <c r="C11" s="4" t="s">
        <v>24</v>
      </c>
      <c r="D11" s="14">
        <v>45480.607638888891</v>
      </c>
      <c r="E11" s="4" t="s">
        <v>51</v>
      </c>
      <c r="F11" s="4" t="s">
        <v>47</v>
      </c>
      <c r="G11" s="4" t="s">
        <v>52</v>
      </c>
      <c r="H11" s="4" t="s">
        <v>53</v>
      </c>
      <c r="J11" s="10">
        <f t="shared" si="0"/>
        <v>7</v>
      </c>
      <c r="K11" s="10">
        <f t="shared" si="1"/>
        <v>7</v>
      </c>
      <c r="L11" s="10">
        <f t="shared" si="2"/>
        <v>2024</v>
      </c>
      <c r="N11" s="9">
        <f t="shared" si="3"/>
        <v>45480</v>
      </c>
      <c r="R11" s="10">
        <f t="shared" ca="1" si="4"/>
        <v>201</v>
      </c>
      <c r="T11">
        <f t="shared" si="5"/>
        <v>14</v>
      </c>
      <c r="U11">
        <f t="shared" si="6"/>
        <v>35</v>
      </c>
      <c r="V11">
        <f t="shared" si="7"/>
        <v>0</v>
      </c>
      <c r="X11" s="15">
        <f t="shared" si="8"/>
        <v>0.60763888888888884</v>
      </c>
      <c r="Y11" s="10" t="str">
        <f t="shared" si="9"/>
        <v>14:35</v>
      </c>
      <c r="Z11">
        <v>9</v>
      </c>
      <c r="AA11">
        <f t="shared" si="10"/>
        <v>1</v>
      </c>
    </row>
    <row r="12" spans="1:27" ht="15" thickBot="1" x14ac:dyDescent="0.35">
      <c r="A12" s="3" t="s">
        <v>54</v>
      </c>
      <c r="B12" s="4" t="s">
        <v>55</v>
      </c>
      <c r="C12" s="4" t="s">
        <v>31</v>
      </c>
      <c r="D12" s="14">
        <v>45632.284722222219</v>
      </c>
      <c r="E12" s="4" t="s">
        <v>56</v>
      </c>
      <c r="F12" s="4" t="s">
        <v>47</v>
      </c>
      <c r="G12" s="4" t="s">
        <v>57</v>
      </c>
      <c r="H12" s="4" t="s">
        <v>58</v>
      </c>
      <c r="J12" s="10">
        <f t="shared" si="0"/>
        <v>12</v>
      </c>
      <c r="K12" s="10">
        <f t="shared" si="1"/>
        <v>6</v>
      </c>
      <c r="L12" s="10">
        <f t="shared" si="2"/>
        <v>2024</v>
      </c>
      <c r="N12" s="9">
        <f t="shared" si="3"/>
        <v>45455</v>
      </c>
      <c r="R12" s="10">
        <f t="shared" ca="1" si="4"/>
        <v>226</v>
      </c>
      <c r="T12">
        <f t="shared" si="5"/>
        <v>6</v>
      </c>
      <c r="U12">
        <f t="shared" si="6"/>
        <v>50</v>
      </c>
      <c r="V12">
        <f t="shared" si="7"/>
        <v>0</v>
      </c>
      <c r="X12" s="15">
        <f t="shared" si="8"/>
        <v>0.28472222222222221</v>
      </c>
      <c r="Y12" s="10" t="str">
        <f t="shared" si="9"/>
        <v>06:50</v>
      </c>
      <c r="Z12">
        <v>10</v>
      </c>
      <c r="AA12">
        <f t="shared" si="10"/>
        <v>1</v>
      </c>
    </row>
    <row r="13" spans="1:27" ht="15" thickBot="1" x14ac:dyDescent="0.35">
      <c r="A13" s="3" t="s">
        <v>59</v>
      </c>
      <c r="B13" s="4" t="s">
        <v>60</v>
      </c>
      <c r="C13" s="4" t="s">
        <v>38</v>
      </c>
      <c r="D13" s="14">
        <v>44951.552083333336</v>
      </c>
      <c r="E13" s="4" t="s">
        <v>61</v>
      </c>
      <c r="F13" s="4" t="s">
        <v>62</v>
      </c>
      <c r="G13" s="4" t="s">
        <v>20</v>
      </c>
      <c r="H13" s="4" t="s">
        <v>63</v>
      </c>
      <c r="J13" s="10">
        <f t="shared" si="0"/>
        <v>1</v>
      </c>
      <c r="K13" s="10">
        <f t="shared" si="1"/>
        <v>25</v>
      </c>
      <c r="L13" s="10">
        <f t="shared" si="2"/>
        <v>2023</v>
      </c>
      <c r="N13" s="9">
        <f t="shared" si="3"/>
        <v>45658</v>
      </c>
      <c r="R13" s="10">
        <f t="shared" ca="1" si="4"/>
        <v>23</v>
      </c>
      <c r="T13">
        <f t="shared" si="5"/>
        <v>13</v>
      </c>
      <c r="U13">
        <f t="shared" si="6"/>
        <v>15</v>
      </c>
      <c r="V13">
        <f t="shared" si="7"/>
        <v>0</v>
      </c>
      <c r="X13" s="15">
        <f t="shared" si="8"/>
        <v>0.55208333333333337</v>
      </c>
      <c r="Y13" s="10" t="str">
        <f t="shared" si="9"/>
        <v>13:15</v>
      </c>
      <c r="Z13">
        <v>11</v>
      </c>
      <c r="AA13">
        <f t="shared" si="10"/>
        <v>1</v>
      </c>
    </row>
    <row r="14" spans="1:27" ht="15" thickBot="1" x14ac:dyDescent="0.35">
      <c r="A14" s="3" t="s">
        <v>64</v>
      </c>
      <c r="B14" s="4" t="s">
        <v>37</v>
      </c>
      <c r="C14" s="4" t="s">
        <v>24</v>
      </c>
      <c r="D14" s="14">
        <v>45002.489583333336</v>
      </c>
      <c r="E14" s="4" t="s">
        <v>39</v>
      </c>
      <c r="F14" s="4" t="s">
        <v>40</v>
      </c>
      <c r="G14" s="4" t="s">
        <v>34</v>
      </c>
      <c r="H14" s="4" t="s">
        <v>41</v>
      </c>
      <c r="J14" s="10">
        <f t="shared" si="0"/>
        <v>3</v>
      </c>
      <c r="K14" s="10">
        <f t="shared" si="1"/>
        <v>17</v>
      </c>
      <c r="L14" s="10">
        <f t="shared" si="2"/>
        <v>2023</v>
      </c>
      <c r="N14" s="9">
        <f t="shared" si="3"/>
        <v>45415</v>
      </c>
      <c r="R14" s="10">
        <f t="shared" ca="1" si="4"/>
        <v>266</v>
      </c>
      <c r="T14">
        <f t="shared" si="5"/>
        <v>11</v>
      </c>
      <c r="U14">
        <f t="shared" si="6"/>
        <v>45</v>
      </c>
      <c r="V14">
        <f t="shared" si="7"/>
        <v>0</v>
      </c>
      <c r="X14" s="15">
        <f t="shared" si="8"/>
        <v>0.48958333333333331</v>
      </c>
      <c r="Y14" s="10" t="str">
        <f t="shared" si="9"/>
        <v>11:45</v>
      </c>
      <c r="Z14">
        <v>12</v>
      </c>
      <c r="AA14">
        <f t="shared" si="10"/>
        <v>1</v>
      </c>
    </row>
    <row r="15" spans="1:27" ht="15" thickBot="1" x14ac:dyDescent="0.35">
      <c r="A15" s="3" t="s">
        <v>65</v>
      </c>
      <c r="B15" s="4" t="s">
        <v>66</v>
      </c>
      <c r="C15" s="4" t="s">
        <v>38</v>
      </c>
      <c r="D15" s="14">
        <v>44932.416666666664</v>
      </c>
      <c r="E15" s="4" t="s">
        <v>67</v>
      </c>
      <c r="F15" s="4" t="s">
        <v>47</v>
      </c>
      <c r="G15" s="4" t="s">
        <v>20</v>
      </c>
      <c r="H15" s="4" t="s">
        <v>68</v>
      </c>
      <c r="J15" s="10">
        <f t="shared" si="0"/>
        <v>1</v>
      </c>
      <c r="K15" s="10">
        <f t="shared" si="1"/>
        <v>6</v>
      </c>
      <c r="L15" s="10">
        <f t="shared" si="2"/>
        <v>2023</v>
      </c>
      <c r="N15" s="9">
        <f t="shared" si="3"/>
        <v>45078</v>
      </c>
      <c r="R15" s="10">
        <f t="shared" ca="1" si="4"/>
        <v>603</v>
      </c>
      <c r="T15">
        <f t="shared" si="5"/>
        <v>10</v>
      </c>
      <c r="U15">
        <f t="shared" si="6"/>
        <v>0</v>
      </c>
      <c r="V15">
        <f t="shared" si="7"/>
        <v>0</v>
      </c>
      <c r="X15" s="15">
        <f t="shared" si="8"/>
        <v>0.41666666666666669</v>
      </c>
      <c r="Y15" s="10" t="str">
        <f t="shared" si="9"/>
        <v>10:00</v>
      </c>
      <c r="Z15">
        <v>13</v>
      </c>
      <c r="AA15">
        <f t="shared" si="10"/>
        <v>1</v>
      </c>
    </row>
    <row r="16" spans="1:27" ht="15" customHeight="1" thickBot="1" x14ac:dyDescent="0.35">
      <c r="A16" s="3" t="s">
        <v>69</v>
      </c>
      <c r="B16" s="4" t="s">
        <v>70</v>
      </c>
      <c r="C16" s="4" t="s">
        <v>38</v>
      </c>
      <c r="D16" s="14">
        <v>45168.729166666664</v>
      </c>
      <c r="E16" s="4" t="s">
        <v>71</v>
      </c>
      <c r="F16" s="4" t="s">
        <v>72</v>
      </c>
      <c r="G16" s="4" t="s">
        <v>20</v>
      </c>
      <c r="H16" s="4" t="s">
        <v>73</v>
      </c>
      <c r="J16" s="10">
        <f t="shared" si="0"/>
        <v>8</v>
      </c>
      <c r="K16" s="10">
        <f t="shared" si="1"/>
        <v>30</v>
      </c>
      <c r="L16" s="10">
        <f t="shared" si="2"/>
        <v>2023</v>
      </c>
      <c r="N16" s="9">
        <f t="shared" si="3"/>
        <v>45816</v>
      </c>
      <c r="R16" s="10">
        <f t="shared" ca="1" si="4"/>
        <v>-135</v>
      </c>
      <c r="T16">
        <f t="shared" si="5"/>
        <v>17</v>
      </c>
      <c r="U16">
        <f t="shared" si="6"/>
        <v>30</v>
      </c>
      <c r="V16">
        <f t="shared" si="7"/>
        <v>0</v>
      </c>
      <c r="X16" s="15">
        <f t="shared" si="8"/>
        <v>0.72916666666666663</v>
      </c>
      <c r="Y16" s="10" t="str">
        <f t="shared" si="9"/>
        <v>17:30</v>
      </c>
      <c r="Z16">
        <v>14</v>
      </c>
      <c r="AA16">
        <f t="shared" si="10"/>
        <v>1</v>
      </c>
    </row>
    <row r="17" spans="1:27" ht="15" thickBot="1" x14ac:dyDescent="0.35">
      <c r="A17" s="3" t="s">
        <v>74</v>
      </c>
      <c r="B17" s="4" t="s">
        <v>16</v>
      </c>
      <c r="C17" s="4" t="s">
        <v>31</v>
      </c>
      <c r="D17" s="14">
        <v>45218.319444444445</v>
      </c>
      <c r="E17" s="4" t="s">
        <v>18</v>
      </c>
      <c r="F17" s="4" t="s">
        <v>19</v>
      </c>
      <c r="G17" s="4" t="s">
        <v>75</v>
      </c>
      <c r="H17" s="4" t="s">
        <v>21</v>
      </c>
      <c r="J17" s="10">
        <f t="shared" si="0"/>
        <v>10</v>
      </c>
      <c r="K17" s="10">
        <f t="shared" si="1"/>
        <v>19</v>
      </c>
      <c r="L17" s="10">
        <f t="shared" si="2"/>
        <v>2023</v>
      </c>
      <c r="N17" s="9">
        <f t="shared" si="3"/>
        <v>45483</v>
      </c>
      <c r="R17" s="10">
        <f t="shared" ca="1" si="4"/>
        <v>198</v>
      </c>
      <c r="T17">
        <f t="shared" si="5"/>
        <v>7</v>
      </c>
      <c r="U17">
        <f t="shared" si="6"/>
        <v>40</v>
      </c>
      <c r="V17">
        <f t="shared" si="7"/>
        <v>0</v>
      </c>
      <c r="X17" s="15">
        <f t="shared" si="8"/>
        <v>0.31944444444444442</v>
      </c>
      <c r="Y17" s="10" t="str">
        <f t="shared" si="9"/>
        <v>07:40</v>
      </c>
      <c r="Z17">
        <v>15</v>
      </c>
      <c r="AA17">
        <f t="shared" si="10"/>
        <v>1</v>
      </c>
    </row>
    <row r="18" spans="1:27" ht="15" thickBot="1" x14ac:dyDescent="0.35">
      <c r="A18" s="3" t="s">
        <v>76</v>
      </c>
      <c r="B18" s="4" t="s">
        <v>30</v>
      </c>
      <c r="C18" s="4" t="s">
        <v>24</v>
      </c>
      <c r="D18" s="14">
        <v>45350.71875</v>
      </c>
      <c r="E18" s="4" t="s">
        <v>32</v>
      </c>
      <c r="F18" s="4" t="s">
        <v>33</v>
      </c>
      <c r="G18" s="4" t="s">
        <v>34</v>
      </c>
      <c r="H18" s="4" t="s">
        <v>35</v>
      </c>
      <c r="J18" s="10">
        <f t="shared" si="0"/>
        <v>2</v>
      </c>
      <c r="K18" s="10">
        <f t="shared" si="1"/>
        <v>28</v>
      </c>
      <c r="L18" s="10">
        <f t="shared" si="2"/>
        <v>2024</v>
      </c>
      <c r="N18" s="9">
        <f t="shared" si="3"/>
        <v>46114</v>
      </c>
      <c r="R18" s="10">
        <f t="shared" ca="1" si="4"/>
        <v>-433</v>
      </c>
      <c r="T18">
        <f t="shared" si="5"/>
        <v>17</v>
      </c>
      <c r="U18">
        <f t="shared" si="6"/>
        <v>15</v>
      </c>
      <c r="V18">
        <f t="shared" si="7"/>
        <v>0</v>
      </c>
      <c r="X18" s="15">
        <f t="shared" si="8"/>
        <v>0.71875</v>
      </c>
      <c r="Y18" s="10" t="str">
        <f t="shared" si="9"/>
        <v>17:15</v>
      </c>
      <c r="Z18">
        <v>16</v>
      </c>
      <c r="AA18">
        <f t="shared" si="10"/>
        <v>1</v>
      </c>
    </row>
    <row r="19" spans="1:27" ht="15" thickBot="1" x14ac:dyDescent="0.35">
      <c r="A19" s="3" t="s">
        <v>77</v>
      </c>
      <c r="B19" s="4" t="s">
        <v>78</v>
      </c>
      <c r="C19" s="4" t="s">
        <v>31</v>
      </c>
      <c r="D19" s="14">
        <v>45448.725694444445</v>
      </c>
      <c r="E19" s="4" t="s">
        <v>79</v>
      </c>
      <c r="F19" s="4" t="s">
        <v>72</v>
      </c>
      <c r="G19" s="4" t="s">
        <v>80</v>
      </c>
      <c r="H19" s="4" t="s">
        <v>81</v>
      </c>
      <c r="J19" s="10">
        <f t="shared" si="0"/>
        <v>6</v>
      </c>
      <c r="K19" s="10">
        <f t="shared" si="1"/>
        <v>5</v>
      </c>
      <c r="L19" s="10">
        <f t="shared" si="2"/>
        <v>2024</v>
      </c>
      <c r="N19" s="9">
        <f t="shared" si="3"/>
        <v>45418</v>
      </c>
      <c r="R19" s="10">
        <f t="shared" ca="1" si="4"/>
        <v>263</v>
      </c>
      <c r="T19">
        <f t="shared" si="5"/>
        <v>17</v>
      </c>
      <c r="U19">
        <f t="shared" si="6"/>
        <v>25</v>
      </c>
      <c r="V19">
        <f t="shared" si="7"/>
        <v>0</v>
      </c>
      <c r="X19" s="15">
        <f t="shared" si="8"/>
        <v>0.72569444444444442</v>
      </c>
      <c r="Y19" s="10" t="str">
        <f t="shared" si="9"/>
        <v>17:25</v>
      </c>
      <c r="Z19">
        <v>17</v>
      </c>
      <c r="AA19">
        <f t="shared" si="10"/>
        <v>7</v>
      </c>
    </row>
    <row r="20" spans="1:27" ht="15" thickBot="1" x14ac:dyDescent="0.35">
      <c r="A20" s="3" t="s">
        <v>82</v>
      </c>
      <c r="B20" s="4" t="s">
        <v>30</v>
      </c>
      <c r="C20" s="4" t="s">
        <v>38</v>
      </c>
      <c r="D20" s="14">
        <v>45496.291666666664</v>
      </c>
      <c r="E20" s="4" t="s">
        <v>32</v>
      </c>
      <c r="F20" s="4" t="s">
        <v>33</v>
      </c>
      <c r="G20" s="4" t="s">
        <v>34</v>
      </c>
      <c r="H20" s="4" t="s">
        <v>35</v>
      </c>
      <c r="J20" s="10">
        <f t="shared" si="0"/>
        <v>7</v>
      </c>
      <c r="K20" s="10">
        <f t="shared" si="1"/>
        <v>23</v>
      </c>
      <c r="L20" s="10">
        <f t="shared" si="2"/>
        <v>2024</v>
      </c>
      <c r="N20" s="9">
        <f t="shared" si="3"/>
        <v>45968</v>
      </c>
      <c r="R20" s="10">
        <f t="shared" ca="1" si="4"/>
        <v>-287</v>
      </c>
      <c r="T20">
        <f t="shared" si="5"/>
        <v>7</v>
      </c>
      <c r="U20">
        <f t="shared" si="6"/>
        <v>0</v>
      </c>
      <c r="V20">
        <f t="shared" si="7"/>
        <v>0</v>
      </c>
      <c r="X20" s="15">
        <f t="shared" si="8"/>
        <v>0.29166666666666669</v>
      </c>
      <c r="Y20" s="10" t="str">
        <f t="shared" si="9"/>
        <v>07:00</v>
      </c>
      <c r="Z20">
        <v>18</v>
      </c>
      <c r="AA20">
        <f t="shared" si="10"/>
        <v>0</v>
      </c>
    </row>
    <row r="21" spans="1:27" ht="15" thickBot="1" x14ac:dyDescent="0.35">
      <c r="A21" s="3" t="s">
        <v>83</v>
      </c>
      <c r="B21" s="4" t="s">
        <v>30</v>
      </c>
      <c r="C21" s="4" t="s">
        <v>38</v>
      </c>
      <c r="D21" s="14">
        <v>45570.739583333336</v>
      </c>
      <c r="E21" s="4" t="s">
        <v>32</v>
      </c>
      <c r="F21" s="4" t="s">
        <v>33</v>
      </c>
      <c r="G21" s="4" t="s">
        <v>80</v>
      </c>
      <c r="H21" s="4" t="s">
        <v>35</v>
      </c>
      <c r="J21" s="10">
        <f t="shared" si="0"/>
        <v>10</v>
      </c>
      <c r="K21" s="10">
        <f t="shared" si="1"/>
        <v>5</v>
      </c>
      <c r="L21" s="10">
        <f t="shared" si="2"/>
        <v>2024</v>
      </c>
      <c r="N21" s="9">
        <f t="shared" si="3"/>
        <v>45422</v>
      </c>
      <c r="R21" s="10">
        <f t="shared" ca="1" si="4"/>
        <v>259</v>
      </c>
      <c r="T21">
        <f t="shared" si="5"/>
        <v>17</v>
      </c>
      <c r="U21">
        <f t="shared" si="6"/>
        <v>45</v>
      </c>
      <c r="V21">
        <f t="shared" si="7"/>
        <v>0</v>
      </c>
      <c r="X21" s="15">
        <f t="shared" si="8"/>
        <v>0.73958333333333337</v>
      </c>
      <c r="Y21" s="10" t="str">
        <f t="shared" si="9"/>
        <v>17:45</v>
      </c>
      <c r="Z21">
        <v>19</v>
      </c>
      <c r="AA21">
        <f t="shared" si="10"/>
        <v>0</v>
      </c>
    </row>
    <row r="22" spans="1:27" x14ac:dyDescent="0.3">
      <c r="Z22">
        <v>20</v>
      </c>
      <c r="AA22">
        <f t="shared" si="10"/>
        <v>0</v>
      </c>
    </row>
    <row r="23" spans="1:27" x14ac:dyDescent="0.3">
      <c r="Z23">
        <v>21</v>
      </c>
      <c r="AA23">
        <f t="shared" si="10"/>
        <v>0</v>
      </c>
    </row>
    <row r="24" spans="1:27" x14ac:dyDescent="0.3">
      <c r="E24" s="12"/>
      <c r="Z24">
        <v>22</v>
      </c>
      <c r="AA24">
        <f t="shared" si="10"/>
        <v>0</v>
      </c>
    </row>
    <row r="25" spans="1:27" x14ac:dyDescent="0.3">
      <c r="E25" s="11"/>
      <c r="Z25">
        <v>23</v>
      </c>
      <c r="AA25">
        <f t="shared" si="10"/>
        <v>0</v>
      </c>
    </row>
    <row r="26" spans="1:27" x14ac:dyDescent="0.3">
      <c r="Z26">
        <v>24</v>
      </c>
      <c r="AA26">
        <f t="shared" si="10"/>
        <v>0</v>
      </c>
    </row>
  </sheetData>
  <mergeCells count="1">
    <mergeCell ref="Z1:A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&amp;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DUBEY</dc:creator>
  <cp:lastModifiedBy>SUMIT DUBEY</cp:lastModifiedBy>
  <dcterms:created xsi:type="dcterms:W3CDTF">2015-06-05T18:17:20Z</dcterms:created>
  <dcterms:modified xsi:type="dcterms:W3CDTF">2025-01-24T04:47:21Z</dcterms:modified>
</cp:coreProperties>
</file>